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<sst xmlns="http://schemas.openxmlformats.org/spreadsheetml/2006/main" count="21244" uniqueCount="1515">
  <si>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</si>
  <si>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</si>
  <si>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</si>
  <si>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</si>
  <si>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</si>
  <si>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</si>
  <si>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</si>
  <si>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</si>
  <si>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</si>
  <si>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</si>
  <si>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</si>
  <si>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</si>
  <si>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</si>
  <si>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</si>
  <si>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</si>
  <si>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</si>
  <si>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</si>
  <si>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XOM</t>
  </si>
  <si>
    <t>share</t>
  </si>
  <si>
    <t>Exxon Mobil Corporation Common Stock</t>
  </si>
  <si>
    <t>USD</t>
  </si>
  <si>
    <t>AMD</t>
  </si>
  <si>
    <t>CSCO</t>
  </si>
  <si>
    <t>Cisco Systems, Inc.</t>
  </si>
  <si>
    <t>BYN</t>
  </si>
  <si>
    <t>SIBN</t>
  </si>
  <si>
    <t>Газпрнефть</t>
  </si>
  <si>
    <t>RUR</t>
  </si>
  <si>
    <t>CAD</t>
  </si>
  <si>
    <t>T</t>
  </si>
  <si>
    <t>AT&amp;T Inc.</t>
  </si>
  <si>
    <t>CHF</t>
  </si>
  <si>
    <t>TATNP</t>
  </si>
  <si>
    <t>Татнфт 3ап</t>
  </si>
  <si>
    <t>CNY</t>
  </si>
  <si>
    <t>ET</t>
  </si>
  <si>
    <t>Energy Transfer LP Common Units</t>
  </si>
  <si>
    <t>EUR</t>
  </si>
  <si>
    <t>CRM</t>
  </si>
  <si>
    <t>Salesforce.com Inc Common Stock</t>
  </si>
  <si>
    <t>GBP</t>
  </si>
  <si>
    <t>MSFT</t>
  </si>
  <si>
    <t>Microsoft Corporation</t>
  </si>
  <si>
    <t>GLD</t>
  </si>
  <si>
    <t>PLZL</t>
  </si>
  <si>
    <t>Полюс</t>
  </si>
  <si>
    <t>HKD</t>
  </si>
  <si>
    <t>BANEP</t>
  </si>
  <si>
    <t>Башнефт ап</t>
  </si>
  <si>
    <t>JPY</t>
  </si>
  <si>
    <t>GBT</t>
  </si>
  <si>
    <t>Global Blood Therapeutics, Inc.</t>
  </si>
  <si>
    <t>KZT</t>
  </si>
  <si>
    <t>SNGSP</t>
  </si>
  <si>
    <t>Сургнфгз-п</t>
  </si>
  <si>
    <t>BABA</t>
  </si>
  <si>
    <t>Alibaba Group Holding Limited American Depositary Shares eac</t>
  </si>
  <si>
    <t>SLV</t>
  </si>
  <si>
    <t>GAZP</t>
  </si>
  <si>
    <t>ГАЗПРОМ ао</t>
  </si>
  <si>
    <t>TRY</t>
  </si>
  <si>
    <t>KZOS</t>
  </si>
  <si>
    <t>ОргСинт ао</t>
  </si>
  <si>
    <t>UAH</t>
  </si>
  <si>
    <t>ZM</t>
  </si>
  <si>
    <t>Zoom Video Communications, Inc.</t>
  </si>
  <si>
    <t>KRKNP</t>
  </si>
  <si>
    <t>СаратНПЗ-п</t>
  </si>
  <si>
    <t>O</t>
  </si>
  <si>
    <t>Realty Income Corporation Common Stock</t>
  </si>
  <si>
    <t>VTBR</t>
  </si>
  <si>
    <t>ВТБ ао</t>
  </si>
  <si>
    <t>RAGR</t>
  </si>
  <si>
    <t>Русагро</t>
  </si>
  <si>
    <t>GCHE</t>
  </si>
  <si>
    <t>ЧеркизГ-ао</t>
  </si>
  <si>
    <t>ELFV</t>
  </si>
  <si>
    <t>ЭЛ5Энер ао</t>
  </si>
  <si>
    <t>MTSS</t>
  </si>
  <si>
    <t>МТС-ао</t>
  </si>
  <si>
    <t>NMTP</t>
  </si>
  <si>
    <t>НМТП ао</t>
  </si>
  <si>
    <t>KO</t>
  </si>
  <si>
    <t>Coca-Cola Company (The) Common Stock</t>
  </si>
  <si>
    <t>AYX</t>
  </si>
  <si>
    <t>Alteryx, Inc. Class A Common Stock</t>
  </si>
  <si>
    <t>IRAO</t>
  </si>
  <si>
    <t>ИнтерРАОао</t>
  </si>
  <si>
    <t>MO</t>
  </si>
  <si>
    <t>Altria Group, Inc.</t>
  </si>
  <si>
    <t>NEM</t>
  </si>
  <si>
    <t>Newmont Corporation</t>
  </si>
  <si>
    <t>LSNGP</t>
  </si>
  <si>
    <t>РСетиЛЭ-п</t>
  </si>
  <si>
    <t>NKNCP</t>
  </si>
  <si>
    <t>НКНХ ап</t>
  </si>
  <si>
    <t>X5</t>
  </si>
  <si>
    <t>КЦ ИКС 5</t>
  </si>
  <si>
    <t>WBD</t>
  </si>
  <si>
    <t>Warner Bros. Discovery, Inc.</t>
  </si>
  <si>
    <t>GMKN</t>
  </si>
  <si>
    <t>ГМКНорНик</t>
  </si>
  <si>
    <t>UPRO</t>
  </si>
  <si>
    <t>Юнипро ао</t>
  </si>
  <si>
    <t>BIIB</t>
  </si>
  <si>
    <t>Biogen Inc.</t>
  </si>
  <si>
    <t>POLY</t>
  </si>
  <si>
    <t>Solidcore</t>
  </si>
  <si>
    <t>YNDX</t>
  </si>
  <si>
    <t>Yandex clA</t>
  </si>
  <si>
    <t>MOMO</t>
  </si>
  <si>
    <t>Momo Inc</t>
  </si>
  <si>
    <t>AFKS</t>
  </si>
  <si>
    <t>Система ао</t>
  </si>
  <si>
    <t>HYDR</t>
  </si>
  <si>
    <t>РусГидро</t>
  </si>
  <si>
    <t>AQUA</t>
  </si>
  <si>
    <t>ИНАРКТИКА</t>
  </si>
  <si>
    <t>PFE</t>
  </si>
  <si>
    <t>Pfizer, Inc. Common Stock</t>
  </si>
  <si>
    <t>FLOT</t>
  </si>
  <si>
    <t>Совкомфлот</t>
  </si>
  <si>
    <t>MOEX</t>
  </si>
  <si>
    <t>МосБиржа</t>
  </si>
  <si>
    <t>OGKB</t>
  </si>
  <si>
    <t>ОГК-2 ао</t>
  </si>
  <si>
    <t>VKCO</t>
  </si>
  <si>
    <t>МКПАО "ВК"</t>
  </si>
  <si>
    <t>MRKP</t>
  </si>
  <si>
    <t>РСетиЦП ао</t>
  </si>
  <si>
    <t>ZYNE</t>
  </si>
  <si>
    <t>Zynerba Pharmaceuticals, Inc.</t>
  </si>
  <si>
    <t>QIWI</t>
  </si>
  <si>
    <t>iNanduQPLC</t>
  </si>
  <si>
    <t>RUAL</t>
  </si>
  <si>
    <t>РУСАЛ ао</t>
  </si>
  <si>
    <t>CHMF</t>
  </si>
  <si>
    <t>СевСт-ао</t>
  </si>
  <si>
    <t>LIFE</t>
  </si>
  <si>
    <t>Фармсинтез</t>
  </si>
  <si>
    <t>NOK</t>
  </si>
  <si>
    <t>Nokia Corporation Sponsored American Depositary Shares</t>
  </si>
  <si>
    <t>SBERP</t>
  </si>
  <si>
    <t>Сбербанк-п</t>
  </si>
  <si>
    <t>Сумма по акциям:</t>
  </si>
  <si>
    <t>FXIM</t>
  </si>
  <si>
    <t>etf</t>
  </si>
  <si>
    <t>FXIM ETF</t>
  </si>
  <si>
    <t>FXDE</t>
  </si>
  <si>
    <t>FXDE ETF</t>
  </si>
  <si>
    <t>FXCN</t>
  </si>
  <si>
    <t>FXCN ETF</t>
  </si>
  <si>
    <t>FXGD</t>
  </si>
  <si>
    <t>FXGD ETF</t>
  </si>
  <si>
    <t>GOLD</t>
  </si>
  <si>
    <t>GOLD ETF</t>
  </si>
  <si>
    <t>FXRW</t>
  </si>
  <si>
    <t>FXRW ETF</t>
  </si>
  <si>
    <t>TRUR</t>
  </si>
  <si>
    <t>TRUR ETF</t>
  </si>
  <si>
    <t>TEUR</t>
  </si>
  <si>
    <t>TEUR ETF</t>
  </si>
  <si>
    <t>RU000A101NK4</t>
  </si>
  <si>
    <t>ЗПИФ ФПР</t>
  </si>
  <si>
    <t>Сумма по фондам:</t>
  </si>
  <si>
    <t>XS2010043656</t>
  </si>
  <si>
    <t>bond</t>
  </si>
  <si>
    <t>SCB-30</t>
  </si>
  <si>
    <t>2030-04-07</t>
  </si>
  <si>
    <t>XS0810596832</t>
  </si>
  <si>
    <t>VTB Eur</t>
  </si>
  <si>
    <t>0000-00-00</t>
  </si>
  <si>
    <t>SU26225RMFS1</t>
  </si>
  <si>
    <t>ОФЗ 26225</t>
  </si>
  <si>
    <t>2034-05-10</t>
  </si>
  <si>
    <t>Сумма по облигациям:</t>
  </si>
  <si>
    <t>Рубль</t>
  </si>
  <si>
    <t>Доллар</t>
  </si>
  <si>
    <t>Евро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</si>
  <si>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</si>
  <si>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</si>
  <si>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</si>
  <si>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</si>
  <si>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</si>
  <si>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</si>
  <si>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</si>
  <si>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</si>
  <si>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</si>
  <si>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</si>
  <si>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Куп. дох. по обл. ПАО Группа ЛСР 4B02-02-55234-E-001P, 8 купон. Размер куп. на 1 обл. 24.06 рублей. НДС не обл. Налог не удержан (данные из сделок)</t>
  </si>
  <si>
    <t>Купон по RU000A0JXPM0 - ЛСР БО 1Р2 3шт. по 24.06 RUR - налог 0 RUR (данные из БД)</t>
  </si>
  <si>
    <t>Дивиденд по MOEX - МосБиржа 10шт. по 7.7 RUR - налог 10 RUR (данные из БД)</t>
  </si>
  <si>
    <t>Дивиденд по DSKY - ДетскийМир 10шт. по 4.45 RUR - налог 6 RUR (данные из БД)</t>
  </si>
  <si>
    <t>Дивиденды по акциям ПАО Московская Биржа за 2018 год. НДС не обл. Удержан налог в размере 10.00 руб.  (данные из сделок)</t>
  </si>
  <si>
    <t>Дивиденды по акциям ПАО Детский мир за 2018 год. НДС не обл. Удержан налог в размере 6.00 руб.  (данные из сделок)</t>
  </si>
  <si>
    <t>Дивиденд по BAC - Bank of America Corporation Common Stock 4шт. по 0.15 USD - налог 0.06 USD, по курсу 65.1243 USD/RUR (данные из БД)</t>
  </si>
  <si>
    <t>Дивиденд по PHOR - ФосАгро ао 3шт. по 51 RUR - налог 20 RUR (данные из БД)</t>
  </si>
  <si>
    <t>Дивиденд по SBERP - Сбербанк-п 30шт. по 16 RUR - налог 62 RUR (данные из БД)</t>
  </si>
  <si>
    <t>Дивиденд по SBER - Сбербанк 10шт. по 16 RUR - налог 21 RUR (данные из БД)</t>
  </si>
  <si>
    <t>Купон по RU000A0JVA10 - ГТЛК БО-04 1шт. по 22.19 RUR - налог 3 RUR (данные из БД)</t>
  </si>
  <si>
    <t>Куп. дох. по обл. ПАО ГТЛК 4B02-04-32432-H, 17 купон. Размер куп. на 1 обл. 22.19 руб. Удержан налог в размере 3.00 руб. НДС не  (данные из сделок)</t>
  </si>
  <si>
    <t>Купон по RU000A0JW0S4 - ПКТ 01 2шт. по 65.32 RUR - налог 17 RUR (данные из БД)</t>
  </si>
  <si>
    <t>Куп. дох. по обл. АО ПКТ 4-01-03924-J, 7 купон. Размер куп. на 1 обл. 65.32 руб. Удержан налог в размере 17.00 руб. НДС не обл. (данные из сделок)</t>
  </si>
  <si>
    <t>Дивиденды по акциям ПАО ФосАгро за нераспред.прибыль. НДС не обл. Удержан налог в размере 20.00 руб.  (данные из сделок)</t>
  </si>
  <si>
    <t>Дивиденд по VTBR - ВТБ ао 50000шт. по 0 RUR - налог 7 RUR (данные из БД)</t>
  </si>
  <si>
    <t>Купон по RU000A0JUQE1 - ВТБ БО-26 1шт. по 20.19 RUR - налог 3 RUR (данные из БД)</t>
  </si>
  <si>
    <t>Куп. дох. по обл. Банк ВТБ (ПАО) 4B022601000B, 20 купон. Размер куп. на 1 обл. 20.19 руб. Удержан налог в размере 2.00 руб. НДС  (данные из сделок)</t>
  </si>
  <si>
    <t>Дивиденды по акциям ПАО Сбербанк за 2018 год. НДС не обл. Удержан налог в размере 82.00 руб.  (данные из сделок)</t>
  </si>
  <si>
    <t>Дивиденд по RTKM - Ростел -ао 10шт. по 2.5 RUR - налог 3 RUR (данные из БД)</t>
  </si>
  <si>
    <t>Дивиденды по акциям Bank of America Corporation за 07.06.2019. НДС не обл. Эмитентом удержан налог 0.18 USD. (данные из сделок)</t>
  </si>
  <si>
    <t>Дивиденды по акциям Банк ВТБ (ПАО) за 2018 год. НДС не обл. Удержан налог в размере 5.00 руб.  (данные из сделок)</t>
  </si>
  <si>
    <t>Дивиденд по MBT - Mobile TeleSystems PJSC 1шт. по 0.63 USD - налог 0.08 USD, по курсу 63.5841 USD/RUR (данные из БД)</t>
  </si>
  <si>
    <t>Дивиденд по T - AT&amp;T Inc. 5шт. по 0.51 USD - налог 0.26 USD, по курсу 63.8699 USD/RUR (данные из БД)</t>
  </si>
  <si>
    <t>Дивиденд по LKOH - ЛУКОЙЛ 3шт. по 155 RUR - налог 60 RUR (данные из БД)</t>
  </si>
  <si>
    <t>Дивиденд по LSRG - ЛСР ао 5шт. по 78 RUR - налог 51 RUR (данные из БД)</t>
  </si>
  <si>
    <t>Дивиденд по PHOR - ФосАгро ао 3шт. по 72 RUR - налог 28 RUR (данные из БД)</t>
  </si>
  <si>
    <t>Дивиденды по акциям ПАО Группа ЛСР за 2018 год. НДС не обл. Удержан налог в размере 51.00 руб.  (данные из сделок)</t>
  </si>
  <si>
    <t>Дивиденд по ALRS - АЛРОСА ао 40шт. по 4.11 RUR - налог 21 RUR (данные из БД)</t>
  </si>
  <si>
    <t>Дивиденд по AFKS - Система ао 100шт. по 0.11 RUR - налог 1 RUR (данные из БД)</t>
  </si>
  <si>
    <t>Дивиденд по GAZP - ГАЗПРОМ ао 20шт. по 16.61 RUR - налог 43 RUR (данные из БД)</t>
  </si>
  <si>
    <t>Дивиденд по SNGSP - Сургнфгз-п 100шт. по 7.62 RUR - налог 99 RUR (данные из БД)</t>
  </si>
  <si>
    <t>Дивиденды по акциям ПАО ЛУКОЙЛ за 2018 год. НДС не обл. Удержан налог в размере 55.00 руб.  (данные из сделок)</t>
  </si>
  <si>
    <t>Дивиденды по акциям ПАО Ростелеком за 2018 год. НДС не обл. Удержан налог в размере 3.00 руб.  (данные из сделок)</t>
  </si>
  <si>
    <t>Дивиденды по акциям ПАО ФосАгро за 2018 год. НДС не обл. Удержан налог в размере 28.00 руб.  (данные из сделок)</t>
  </si>
  <si>
    <t>Куп. дох. по обл. Минфин России 26209RMFS, 14 купон. Размер куп. на 1 обл. 37.9 руб. НДС не обл. Налог не удержан (данные из сделок)</t>
  </si>
  <si>
    <t>Купон по SU26209RMFS5 - ОФЗ 26209 3шт. по 37.9 RUR - налог 0 RUR (данные из БД)</t>
  </si>
  <si>
    <t>Куп. дох. по обл. ПАО Группа ЛСР 4B02-02-55234-E-001P, 9 купон. Размер куп. на 1 обл. 24.06 руб. НДС не обл. Налог не удержан (данные из сделок)</t>
  </si>
  <si>
    <t>Дивиденды по акциям АК АЛРОСА (ПАО) за 2018 год. НДС не обл. Удержан налог в размере 19.00 руб.  (данные из сделок)</t>
  </si>
  <si>
    <t>Дивиденд по KMI - Kinder Morgan, Inc. Common Stock 5шт. по 0.25 USD - налог 0.13 USD, по курсу 63.521 USD/RUR (данные из БД)</t>
  </si>
  <si>
    <t>Дивиденды по акциям ПАО АФК Система за 2018 год. НДС не обл. Налог не удержан (данные из сделок)</t>
  </si>
  <si>
    <t>Дивиденды по акциям ПАО Газпром за 2018 год. НДС не обл. Удержан налог в размере 42.00 руб.  (данные из сделок)</t>
  </si>
  <si>
    <t>Дивиденды по акциям ПАО Сургутнефтегаз за 2018 год. НДС не обл. Удержан налог в размере 99.00 руб.  (данные из сделок)</t>
  </si>
  <si>
    <t>Дивиденд по AAPL - Apple Inc. 3шт. по 0.77 USD - налог 0.23 USD, по курсу 65.1299 USD/RUR (данные из БД)</t>
  </si>
  <si>
    <t>Дивиденд по XOM - Exxon Mobil Corporation Common Stock 10шт. по 0.87 USD - налог 0.87 USD, по курсу 65.2543 USD/RUR (данные из БД)</t>
  </si>
  <si>
    <t>Дивиденд по MSFT - Microsoft Corporation 2шт. по 0.46 USD - налог 0.09 USD, по курсу 65.6017 USD/RUR (данные из БД)</t>
  </si>
  <si>
    <t>Дивиденд по YUM - Yum! Brands, Inc. 1шт. по 0.42 USD - налог 0.04 USD, по курсу 65.8907 USD/RUR (данные из БД)</t>
  </si>
  <si>
    <t>Дивиденд по SO - Southern Company (The) Common Stock 5шт. по 0.62 USD - налог 0.31 USD, по курсу 65.8907 USD/RUR (данные из БД)</t>
  </si>
  <si>
    <t>Дивиденд по KHC - The Kraft Heinz Company 5шт. по 0.4 USD - налог 0.2 USD, по курсу 66.6082 USD/RUR (данные из БД)</t>
  </si>
  <si>
    <t>Купон по SU26215RMFS2 - ОФЗ 26215 1шт. по 34.9 RUR - налог 0 RUR (данные из БД)</t>
  </si>
  <si>
    <t>Купон по SU26217RMFS8 - ОФЗ 26217 1шт. по 37.4 RUR - налог 0 RUR (данные из БД)</t>
  </si>
  <si>
    <t>Купон по RU000A1005L6 - Система1P9 5шт. по 49.36 RUR - налог 0 RUR (данные из БД)</t>
  </si>
  <si>
    <t>Дивиденд по BAC - Bank of America Corporation Common Stock 8шт. по 0.18 USD - налог 0.14 USD, по курсу 66.5002 USD/RUR (данные из БД)</t>
  </si>
  <si>
    <t>Купон по RU000A100Q35 - ПР-Лиз 1P3 85шт. по 9.86 RUR - налог 0 RUR (данные из БД)</t>
  </si>
  <si>
    <t>Купон по RU000A0JTS06 - Роснефть07 2шт. по 36.4 RUR - налог 9 RUR (данные из БД)</t>
  </si>
  <si>
    <t>Дивиденд по CHMF - СевСт-ао 20шт. по 26.72 RUR - налог 69 RUR (данные из БД)</t>
  </si>
  <si>
    <t>Купон по RU000A100CG7 - ОАЭ  БО-П3 114шт. по 11.68 RUR - налог 54 RUR (данные из БД)</t>
  </si>
  <si>
    <t>Дивиденд по CSCO - Cisco Systems, Inc. 10шт. по 0.35 USD - налог 0.35 USD, по курсу 65.4399 USD/RUR (данные из БД)</t>
  </si>
  <si>
    <t>Купон по RU000A1008J4 - Систем1P10 5шт. по 49.36 RUR - налог 0 RUR (данные из БД)</t>
  </si>
  <si>
    <t>Дивиденд по GMKN - ГМКНорНик 1шт. по 883.93 RUR - налог 115 RUR (данные из БД)</t>
  </si>
  <si>
    <t>Купон по RU000A100T81 - ЮниМетр01 100шт. по 10.27 RUR - налог 14 RUR (данные из БД)</t>
  </si>
  <si>
    <t>Дивиденд по T - AT&amp;T Inc. 3шт. по 0.51 USD - налог 0.15 USD, по курсу 64.8672 USD/RUR (данные из БД)</t>
  </si>
  <si>
    <t>Дивиденд по NLMK - НЛМК ао 20шт. по 3.68 RUR - налог 10 RUR (данные из БД)</t>
  </si>
  <si>
    <t>Дивиденд по MBT - Mobile TeleSystems PJSC 4шт. по 0.27 USD - налог 0.14 USD, по курсу 65.0976 USD/RUR (данные из БД)</t>
  </si>
  <si>
    <t>Дивиденд по ROSN - Роснефть 30шт. по 15.34 RUR - налог 60 RUR (данные из БД)</t>
  </si>
  <si>
    <t>Купон по RU000A1006B5 - МясничБОП3 100шт. по 11.1 RUR - налог 43 RUR (данные из БД)</t>
  </si>
  <si>
    <t>Купон по RU000A100Q35 - ПР-Лиз 1P3 95шт. по 9.86 RUR - налог 0 RUR (данные из БД)</t>
  </si>
  <si>
    <t>Дивиденд по ALRS - АЛРОСА ао 170шт. по 3.84 RUR - налог 85 RUR (данные из БД)</t>
  </si>
  <si>
    <t>Дивиденд по PHOR - ФосАгро ао 3шт. по 54 RUR - налог 21 RUR (данные из БД)</t>
  </si>
  <si>
    <t>Купон по RU000A100MG6 - СэтлГрБ1P2 100шт. по 26.8 RUR - налог 0 RUR (данные из БД)</t>
  </si>
  <si>
    <t>Купон по RU000A100CG7 - ОАЭ  БО-П3 118шт. по 11.68 RUR - налог 61 RUR (данные из БД)</t>
  </si>
  <si>
    <t>Дивиденд по KMI - Kinder Morgan, Inc. Common Stock 10шт. по 0.25 USD - налог 0.25 USD, по курсу 63.832 USD/RUR (данные из БД)</t>
  </si>
  <si>
    <t>Дивиденд по ET - Energy Transfer LP Common Units 2шт. по 0.31 USD - налог 0.23 USD, по курсу 64.0316 USD/RUR (данные из БД)</t>
  </si>
  <si>
    <t>Купон по RU000A100T81 - ЮниМетр01 102шт. по 10.27 RUR - налог 20 RUR (данные из БД)</t>
  </si>
  <si>
    <t>Дивиденд по XOM - Exxon Mobil Corporation Common Stock 10шт. по 0.87 USD - налог 0.87 USD, по курсу 63.7298 USD/RUR (данные из БД)</t>
  </si>
  <si>
    <t>Купон по RU000A1006B5 - МясничБОП3 103шт. по 11.1 RUR - налог 51 RUR (данные из БД)</t>
  </si>
  <si>
    <t>Купон по RU000A100Q35 - ПР-Лиз 1P3 95шт. по 9.86 RUR - налог 6 RUR (данные из БД)</t>
  </si>
  <si>
    <t>Дивиденд по SO - Southern Company (The) Common Stock 4шт. по 0.62 USD - налог 0.25 USD, по курсу 64.2101 USD/RUR (данные из БД)</t>
  </si>
  <si>
    <t>Дивиденд по YUM - Yum! Brands, Inc. 5шт. по 0.42 USD - налог 0.21 USD, по курсу 63.773 USD/RUR (данные из БД)</t>
  </si>
  <si>
    <t>Купон по RU000A100CG7 - ОАЭ  БО-П3 118шт. по 11.68 RUR - налог 76 RUR (данные из БД)</t>
  </si>
  <si>
    <t>Дивиденд по KO - Coca-Cola Company (The) Common Stock 10шт. по 0.4 USD - налог 0.4 USD, по курсу 64.1005 USD/RUR (данные из БД)</t>
  </si>
  <si>
    <t>Дивиденд по QIWI - iNanduQPLC 1шт. по 17.8 RUR - налог 2 RUR (данные из БД)</t>
  </si>
  <si>
    <t>Дивиденд по CHMF - СевСт-ао 85шт. по 27.47 RUR - налог 304 RUR (данные из БД)</t>
  </si>
  <si>
    <t>Купон по RU000A100T81 - ЮниМетр01 101шт. по 10.27 RUR - налог 29 RUR (данные из БД)</t>
  </si>
  <si>
    <t>Купон по RU000A1006B5 - МясничБОП3 103шт. по 11.1 RUR - налог 59 RUR (данные из БД)</t>
  </si>
  <si>
    <t>Купон по RU000A100Q35 - ПР-Лиз 1P3 95шт. по 9.86 RUR - налог 14 RUR (данные из БД)</t>
  </si>
  <si>
    <t>Купон по RU000A100CG7 - ОАЭ  БО-П3 118шт. по 11.68 RUR - налог 81 RUR (данные из БД)</t>
  </si>
  <si>
    <t>Дивиденд по TATNP - Татнфт 3ап 22шт. по 24.36 RUR - налог 70 RUR (данные из БД)</t>
  </si>
  <si>
    <t>Дивиденд по KIM - Kimco Realty Corporation Common Stock 8шт. по 0.28 USD - налог 0.67 USD, по курсу 61.9057 USD/RUR (данные из БД)</t>
  </si>
  <si>
    <t>Дивиденд по CSCO - Cisco Systems, Inc. 26шт. по 0.35 USD - налог 0.91 USD, по курсу 61.9057 USD/RUR (данные из БД)</t>
  </si>
  <si>
    <t>Перечисление денежных средств для приобретения ценных бумаг. Основной рынок. Субпозиция №514183 (НДС не обл.)</t>
  </si>
  <si>
    <t>Купон по RU000A100T81 - ЮниМетр01 101шт. по 10.27 RUR - налог 34 RUR (данные из БД)</t>
  </si>
  <si>
    <t>Купон по RU000A1006B5 - МясничБОП3 103шт. по 11.1 RUR - налог 65 RUR (данные из БД)</t>
  </si>
  <si>
    <t>Дивиденд по T - AT&amp;T Inc. 13шт. по 0.52 USD - налог 0.68 USD, по курсу 61.9057 USD/RUR (данные из БД)</t>
  </si>
  <si>
    <t>Дивиденды по акциям The Coca-Cola Company Дивиденды. НДС не обл. Эмитентом удержан налог 0.40 USD. (данные из сделок)</t>
  </si>
  <si>
    <t>Дивиденды по акциям ПАО Татнефть им. В.Д. Шашина 9 мес. 2019 г. НДС не обл. Удержан налог в размере 70.00 руб.  (данные из сделок)</t>
  </si>
  <si>
    <t>Куп. дох. по обл. ООО Сэтл Групп 4B02-02-36160-R-001P. Размер куп. на 1 обл. 26.8 руб. НДС не обл. Налог не удержан (данные из сделок)</t>
  </si>
  <si>
    <t>Куп. дох. по обл. Минфин России 26209RMFS. Размер куп. на 1 обл. 37.9 руб. НДС не обл. Налог не удержан (данные из сделок)</t>
  </si>
  <si>
    <t>Куп. дох. по обл. ПАО Группа ЛСР 4B02-02-55234-E-001P. Размер куп. на 1 обл. 24.06 руб. НДС не обл. Налог не удержан (данные из сделок)</t>
  </si>
  <si>
    <t>Дивиденды по акциям Kimco Realty Corporation Дивиденды. НДС не обл. Эмитентом удержан налог 0.67 USD. (данные из сделок)</t>
  </si>
  <si>
    <t>Дивиденд по KMI - Kinder Morgan, Inc. Common Stock 10шт. по 0.25 USD - налог 0.25 USD, по курсу 63.0359 USD/RUR (данные из БД)</t>
  </si>
  <si>
    <t>Куп. дох. по обл. ООО МФК КарМани 4B02-03-00321-R-001P. Размер куп. на 1 обл. 12.74 руб. Удержан налог в размере 22.00 руб. НДС  (данные из сделок)</t>
  </si>
  <si>
    <t>Купон по RU000A1014P9 - КарМаниБ03 20шт. по 12.74 RUR - налог 22 RUR (данные из БД)</t>
  </si>
  <si>
    <t>Дивиденд по PHOR - ФосАгро ао 12шт. по 48 RUR - налог 75 RUR (данные из БД)</t>
  </si>
  <si>
    <t>Купон по RU000A100T81 - ЮниМетр01 72шт. по 10.27 RUR - налог 26 RUR (данные из БД)</t>
  </si>
  <si>
    <t>Куп. дох. по обл. ООО ЮниМетрикс 4-01-00402-R. Размер куп. на 1 обл. 10.27 руб. Удержан налог в размере 26.00 руб. НДС не обл. (данные из сделок)</t>
  </si>
  <si>
    <t>Дивиденд по ET - Energy Transfer LP Common Units 10шт. по 0.31 USD - налог 1.13 USD, по курсу 63.1742 USD/RUR (данные из БД)</t>
  </si>
  <si>
    <t>Дивиденд по XOM - Exxon Mobil Corporation Common Stock 19шт. по 0.87 USD - налог 1.65 USD, по курсу 63.472 USD/RUR (данные из БД)</t>
  </si>
  <si>
    <t>Дивиденды по акциям ПАО ФосАгро нераспред.чист.прибыль на 04.02.2020. НДС не обл. Удержан налог в размере 75.00 руб.  (данные из сделок)</t>
  </si>
  <si>
    <t>Куп. дох. по обл. Минфин России 26217RMFS. Размер куп. на 1 обл. 37.4 руб. НДС не обл. Налог не удержан (данные из сделок)</t>
  </si>
  <si>
    <t>Куп. дох. по обл. Минфин России 26215RMFS. Размер куп. на 1 обл. 34.9 руб. НДС не обл. Налог не удержан (данные из сделок)</t>
  </si>
  <si>
    <t>Дивиденд по MSFT - Microsoft Corporation 1шт. по 0.51 USD - налог 0.05 USD, по курсу 63.7698 USD/RUR (данные из БД)</t>
  </si>
  <si>
    <t>Купон по RU000A101CB6 - ЛТрейд 1P1 10шт. по 10.27 RUR - налог 4 RUR (данные из БД)</t>
  </si>
  <si>
    <t>Куп. дох. по обл. ООО Лизинг-Трейд 4B02-01-00506-R-001P. Размер куп. на 1 обл. 10.27 руб. Удержан налог в размере 4.00 руб. НДС  (данные из сделок)</t>
  </si>
  <si>
    <t>Дивиденды по акциям Kinder Morgan, Inc. Дивиденды. НДС не обл. Эмитентом удержан налог 0.25 USD. (данные из сделок)</t>
  </si>
  <si>
    <t>Дивиденды по акциям Cisco Systems Дивиденды. НДС не обл. Эмитентом удержан налог 0.91 USD. (данные из сделок)</t>
  </si>
  <si>
    <t>Дивиденды по акциям AT T Inc. Дивиденды. НДС не обл. Эмитентом удержан налог 0.68 USD. (данные из сделок)</t>
  </si>
  <si>
    <t>Дивиденды по акциям Energy Transfer Equity, LP Дивиденды. НДС не обл. Эмитентом удержан налог 1.13 USD. (данные из сделок)</t>
  </si>
  <si>
    <t>Куп. дох. по обл. ПАО АФК Система 4B02-09-01669-A-001P. Размер куп. на 1 обл. 49.36 руб. НДС не обл. Налог не удержан (данные из сделок)</t>
  </si>
  <si>
    <t>Дивиденд по NEM - Newmont Corporation 4шт. по 0.14 USD - налог 0.06 USD, по курсу 66.4437 USD/RUR (данные из БД)</t>
  </si>
  <si>
    <t>Дивиденд по KO - Coca-Cola Company (The) Common Stock 1шт. по 0.41 USD - налог 0.04 USD, по курсу 74.0274 USD/RUR (данные из БД)</t>
  </si>
  <si>
    <t>Дивиденды по акциям Exxon Mobil Corporation Дивиденды. НДС не обл. Эмитентом удержан налог 1.65 USD. (данные из сделок)</t>
  </si>
  <si>
    <t>Дивиденды по акциям Microsoft Дивиденды. НДС не обл. Эмитентом удержан налог 0.05 USD. (данные из сделок)</t>
  </si>
  <si>
    <t>Дивиденд по T - Т-Техно ао 16шт. по 15.13 RUR - налог 31 RUR (данные из БД)</t>
  </si>
  <si>
    <t>Дивиденды по акциям Newmont Corporation Дивиденды. НДС не обл. Эмитентом удержан налог 0.06 USD. (данные из сделок)</t>
  </si>
  <si>
    <t>Дивиденд по CMCSA - Comcast Corporation 8шт. по 0.23 USD - налог 0.18 USD, по курсу 77.7325 USD/RUR (данные из БД)</t>
  </si>
  <si>
    <t>Дивиденд по KIM - Kimco Realty Corporation Common Stock 31шт. по 0.28 USD - налог 2.6 USD, по курсу 77.7325 USD/RUR (данные из БД)</t>
  </si>
  <si>
    <t>Дивиденд по CSCO - Cisco Systems, Inc. 29шт. по 0.36 USD - налог 1.04 USD, по курсу 77.7325 USD/RUR (данные из БД)</t>
  </si>
  <si>
    <t>Дивиденды по акциям The Coca-Cola Company Дивиденды. НДС не обл. Эмитентом удержан налог 0.04 USD. (данные из сделок)</t>
  </si>
  <si>
    <t>Дивиденды по акциям JPMORGAN CHASE BANK, N.A. Дивиденды. НДС не обл. Налог не удерживается. (данные из сделок)</t>
  </si>
  <si>
    <t>Дивиденд по T - AT&amp;T Inc. 36шт. по 0.52 USD - налог 1.87 USD, по курсу 75.455 USD/RUR (данные из БД)</t>
  </si>
  <si>
    <t>Дивиденд по AKRN - Акрон 1шт. по 157 RUR - налог 20 RUR (данные из БД)</t>
  </si>
  <si>
    <t>Дивиденды по акциям Kimco Realty Corporation Дивиденды. НДС не обл. Эмитентом удержан налог 2.44 USD. (данные из сделок)</t>
  </si>
  <si>
    <t>Дивиденды по акциям ПАО Акрон Нераспр.прибыль прошлых лет. НДС не обл. Удержан налог в размере 20.00 руб.  (данные из сделок)</t>
  </si>
  <si>
    <t>Дивиденды по акциям Comcast Corporation Дивиденды. НДС не обл. Эмитентом удержан налог 0.18 USD. (данные из сделок)</t>
  </si>
  <si>
    <t>Дивиденды по акциям Cisco Systems Дивиденды. НДС не обл. Эмитентом удержан налог 1.04 USD. (данные из сделок)</t>
  </si>
  <si>
    <t>Дивиденд по PBCT - People's United Financial, Inc. 8шт. по 0.18 USD - налог 0.14 USD, по курсу 73.6894 USD/RUR (данные из БД)</t>
  </si>
  <si>
    <t>Дивиденд по ET - Energy Transfer LP Common Units 42шт. по 0.31 USD - налог 4.74 USD, по курсу 72.7263 USD/RUR (данные из БД)</t>
  </si>
  <si>
    <t>Дивиденд по XOM - Exxon Mobil Corporation Common Stock 41шт. по 0.87 USD - налог 3.57 USD, по курсу 73.8725 USD/RUR (данные из БД)</t>
  </si>
  <si>
    <t>Дивиденды по акциям AT T Inc. Дивиденды. НДС не обл. Эмитентом удержан налог 1.87 USD. (данные из сделок)</t>
  </si>
  <si>
    <t>Дивиденды по акциям Peoples United Financial, Inc. Дивиденды. НДС не обл. Эмитентом удержан налог 0.14 USD. (данные из сделок)</t>
  </si>
  <si>
    <t>Дивиденд по MSFT - Microsoft Corporation 4шт. по 0.51 USD - налог 0.2 USD, по курсу 72.3918 USD/RUR (данные из БД)</t>
  </si>
  <si>
    <t>Дивиденд по JNJ - Johnson &amp; Johnson Common Stock 2шт. по 1.01 USD - налог 0.2 USD, по курсу 72.3381 USD/RUR (данные из БД)</t>
  </si>
  <si>
    <t>Зачисление денежных средств</t>
  </si>
  <si>
    <t>Дивиденд по JNJ - Johnson &amp; Johnson Common Stock 2шт. по 1.01 USD - налог 0.2 USD, по курсу 70.924 USD/RUR (данные из БД)</t>
  </si>
  <si>
    <t>Дивиденд по GMKN - ГМКНорНик 2шт. по 557.2 RUR - налог 145 RUR (данные из БД)</t>
  </si>
  <si>
    <t>Дивиденды по акциям Energy Transfer Equity, LP Дивиденды. НДС не обл. Эмитентом удержан налог 4.74 USD. (данные из сделок)</t>
  </si>
  <si>
    <t>Купон по SU26225RMFS1 - ОФЗ 26225 30шт. по 36.15 RUR - налог 0 RUR (данные из БД)</t>
  </si>
  <si>
    <t>Куп. дох. по обл. Минфин России 26225RMFS. Размер куп. на 1 обл. 36.15 руб. НДС не обл. Налог не удерживается. (данные из сделок)</t>
  </si>
  <si>
    <t>Дивиденд по T - Т-Техно ао 39шт. по 10.04 RUR - налог 51 RUR (данные из БД)</t>
  </si>
  <si>
    <t>Дивиденд по O - Realty Income Corporation Common Stock 2шт. по 0.23 USD - налог 0.14 USD, по курсу 71.1012 USD/RUR (данные из БД)</t>
  </si>
  <si>
    <t>Перевод денежных средств с субсчета 514183 ТС Основной рынок на субсчет 86002 ТС Основной рынок</t>
  </si>
  <si>
    <t>Купон по RU000A101KJ2 - Калита1P1 30шт. по 12.33 RUR - налог 39 RUR (данные из БД)</t>
  </si>
  <si>
    <t>Куп. дох. по обл. ООО Калита 4B02-01-00524-R. Размер куп. на 1 обл. 12.33 руб. Удержан налог в размере 39.00 руб. НДС не обл. (данные из сделок)</t>
  </si>
  <si>
    <t>Дивиденд по NEM - Newmont Corporation 4шт. по 0.25 USD - налог 0.1 USD, по курсу 69.7114 USD/RUR (данные из БД)</t>
  </si>
  <si>
    <t>Дивиденды по акциям ПАО ГМК Норильский никель 2019 год. НДС не обл. Удержан налог в размере 145.00 руб.  (данные из сделок)</t>
  </si>
  <si>
    <t>Дивиденд по KRKNP - СаратНПЗ-п 3шт. по 1766.52 RUR - налог 689 RUR (данные из БД)</t>
  </si>
  <si>
    <t>Дивиденд по KO - Coca-Cola Company (The) Common Stock 3шт. по 0.41 USD - налог 0.12 USD, по курсу 69.1219 USD/RUR (данные из БД)</t>
  </si>
  <si>
    <t>Дивиденд по MO - Altria Group, Inc. 2шт. по 0.84 USD - налог 0.17 USD, по курсу 69.1219 USD/RUR (данные из БД)</t>
  </si>
  <si>
    <t>Дивиденды по акциям Johnson Johnson Дивиденды. НДС не обл. Эмитентом удержан налог 0.20 USD. (данные из сделок)</t>
  </si>
  <si>
    <t>Дивиденд по CHMF - СевСт-ао 26шт. по 26.26 RUR - налог 89 RUR (данные из БД)</t>
  </si>
  <si>
    <t>Дивиденд по CHMF - СевСт-ао 26шт. по 27.35 RUR - налог 92 RUR (данные из БД)</t>
  </si>
  <si>
    <t>Купон по RU000A1016Z3 - ПИК К 1P2 50шт. по 20.57 RUR - налог 0 RUR (данные из БД)</t>
  </si>
  <si>
    <t>Перевод денежных средств с субсчета 514183 ТС Основной рынок на субсчет 87305 ТС Основной рынок</t>
  </si>
  <si>
    <t>Куп. дох. по обл. ООО ПИК-Корпорация 4B02-02-00464-R-001P. Размер куп. на 1 обл. 20.57 руб. НДС не обл. Налог не удерживается. (данные из сделок)</t>
  </si>
  <si>
    <t>Дивиденды по акциям Realty Income Corporation Дивиденды. НДС не обл. Эмитентом удержан налог 0.14 USD. (данные из сделок)</t>
  </si>
  <si>
    <t>Дивиденд по UPRO - Юнипро ао 7000шт. по 0.11 RUR - налог 101 RUR (данные из БД)</t>
  </si>
  <si>
    <t>Дивиденды по акциям Newmont Corporation Дивиденды. НДС не обл. Эмитентом удержан налог 0.10 USD. (данные из сделок)</t>
  </si>
  <si>
    <t>Купон по XS0088543193 - RUS-28 1шт. по 4388.4 RUR - налог 0 RUR (данные из БД)</t>
  </si>
  <si>
    <t>Дивиденды по акциям ПАО Северсталь 2019 год. НДС не обл. Удержан налог в размере 89.00 руб.  (данные из сделок)</t>
  </si>
  <si>
    <t>Дивиденды по акциям ПАО Саратовский НПЗ 2019 год. НДС не обл. Удержан налог в размере 689.00 руб.  (данные из сделок)</t>
  </si>
  <si>
    <t>Дивиденд по SIBN - Газпрнефть 120шт. по 19.82 RUR - налог 309 RUR (данные из БД)</t>
  </si>
  <si>
    <t>Дивиденды по ценным бумагам ПАО Северсталь 1 квартал 2020 года. НДС не обл. Удержан налог в размере 92.00 руб.  (данные из сделок)</t>
  </si>
  <si>
    <t>Куп. дох. по обл. Минфин России MK-0-CM-119. Размер куп. на 1 обл. 63.75 USD. НДС не обл. Налог не удерживается. (данные из сделок)</t>
  </si>
  <si>
    <t>Дивиденд по O - Realty Income Corporation Common Stock 2шт. по 0.23 USD - налог 0.14 USD, по курсу 69.1284 USD/RUR (данные из БД)</t>
  </si>
  <si>
    <t>Куп. дох. по обл. ООО Калита 4B02-01-00524-R. Размер куп. на 1 обл. 12.33 руб. Удержан налог в размере 41.00 руб. НДС не обл. (данные из сделок)</t>
  </si>
  <si>
    <t>Купон по RU000A101KJ2 - Калита1P1 30шт. по 12.33 RUR - налог 41 RUR (данные из БД)</t>
  </si>
  <si>
    <t>Дивиденд по TATNP - Татнфт 3ап 140шт. по 1 RUR - налог 18 RUR (данные из БД)</t>
  </si>
  <si>
    <t>Дивиденд по CMCSA - Comcast Corporation 11шт. по 0.23 USD - налог 0.25 USD, по курсу 69.9513 USD/RUR (данные из БД)</t>
  </si>
  <si>
    <t>Дивиденд по O - Realty Income Corporation Common Stock 2шт. по 0.23 USD - налог 0.14 USD, по курсу 69.9513 USD/RUR (данные из БД)</t>
  </si>
  <si>
    <t>Дивиденды по ценным бумагам Exxon Mobil Corporation Дивиденды. НДС не обл. Эмитентом удержан налог 3.57 USD. (данные из сделок)</t>
  </si>
  <si>
    <t>Дивиденд по CSCO - Cisco Systems, Inc. 30шт. по 0.36 USD - налог 1.08 USD, по курсу 70.4413 USD/RUR (данные из БД)</t>
  </si>
  <si>
    <t>Купон по RU000A100WA8 - ЛСР БО 1Р4 34шт. по 21.19 RUR - налог 0 RUR (данные из БД)</t>
  </si>
  <si>
    <t>Куп. дох. по обл. ПАО Группа ЛСР 4B02-04-55234-E-001P. Размер куп. на 1 обл. 21.19 руб. НДС не обл. Налог не удерживается. (данные из сделок)</t>
  </si>
  <si>
    <t>Дивиденд по BANEP - Башнефт ап 60шт. по 107.81 RUR - налог 841 RUR (данные из БД)</t>
  </si>
  <si>
    <t>Дивиденд по PHOR - ФосАгро ао 2шт. по 78 RUR - налог 20 RUR (данные из БД)</t>
  </si>
  <si>
    <t>Дивиденды по ценным бумагам ПАО Юнипро 2019 год. НДС не обл. Удержан налог в размере 101.00 руб.  (данные из сделок)</t>
  </si>
  <si>
    <t>Дивиденд по VZ - Verizon Communications Inc. Common Stock 2шт. по 0.62 USD - налог 0.12 USD, по курсу 71.2379 USD/RUR (данные из БД)</t>
  </si>
  <si>
    <t>Куп. дох. по обл. ПАО Полюс 4B02-01-55192-E. Размер куп. на 1 обл. 60.33 руб. Удержан налог в размере 32.00 руб. НДС не обл. (данные из сделок)</t>
  </si>
  <si>
    <t>Дивиденд по T - AT&amp;T Inc. 36шт. по 0.52 USD - налог 1.87 USD, по курсу 71.2379 USD/RUR (данные из БД)</t>
  </si>
  <si>
    <t>Купон по RU000A0JVMD0 - ПолюсБ1 4шт. по 60.33 RUR - налог 31 RUR (данные из БД)</t>
  </si>
  <si>
    <t>Дивиденд по MTSS - МТС-ао 10шт. по 20.57 RUR - налог 27 RUR (данные из БД)</t>
  </si>
  <si>
    <t>Дивиденд по ELFV - ЭЛ5Энер ао 20000шт. по 0.09 RUR - налог 221 RUR (данные из БД)</t>
  </si>
  <si>
    <t>Дивиденд по LKOH - ЛУКОЙЛ 9шт. по 350 RUR - налог 410 RUR (данные из БД)</t>
  </si>
  <si>
    <t>Дивиденд по NKNCP - НКНХ ап 300шт. по 9.07 RUR - налог 354 RUR (данные из БД)</t>
  </si>
  <si>
    <t>Дивиденды по ценным бумагам Microsoft Дивиденды. НДС не обл. Эмитентом удержан налог 0.20 USD. (данные из сделок)</t>
  </si>
  <si>
    <t>Дивиденд по KZOS - ОргСинт ао 470шт. по 4.55 RUR - налог 278 RUR (данные из БД)</t>
  </si>
  <si>
    <t>Дивиденд по ALRS - АЛРОСА ао 320шт. по 2.63 RUR - налог 109 RUR (данные из БД)</t>
  </si>
  <si>
    <t>Дивиденды по ценным бумагам ПАО Газпром нефть 2019 год. НДС не обл. Удержан налог в размере 309.00 руб.  (данные из сделок)</t>
  </si>
  <si>
    <t>Дивиденды по ценным бумагам The Coca-Cola Company Дивиденды. НДС не обл. Эмитентом удержан налог 0.12 USD. (данные из сделок)</t>
  </si>
  <si>
    <t>Дивиденды по ценным бумагам ПАО Татнефть им. В.Д. Шашина 2019 год. НДС не обл. Удержан налог в размере 14.00 руб.  (данные из сделок)</t>
  </si>
  <si>
    <t>Дивиденды по ценным бумагам ПАО Казаньоргсинтез 2019 год. НДС не обл. Удержан налог в размере 278.00 руб.  (данные из сделок)</t>
  </si>
  <si>
    <t>Дивиденды по ценным бумагам Нижнекамскнефтехим ПАО 2019 год. НДС не обл. Удержан налог в размере 353.00 руб.  (данные из сделок)</t>
  </si>
  <si>
    <t>Дивиденды по ценным бумагам Altria Group, Inc. Дивиденды. НДС не обл. Эмитентом удержан налог 0.17 USD. (данные из сделок)</t>
  </si>
  <si>
    <t>Дивиденд по GAZP - ГАЗПРОМ ао 510шт. по 15.24 RUR - налог 1010 RUR (данные из БД)</t>
  </si>
  <si>
    <t>Дивиденды по ценным бумагам ПАО ФосАгро нераспр.прибыль на 31.03.20. НДС не обл. Удержан налог в размере 21.00 руб.  (данные из сделок)</t>
  </si>
  <si>
    <t>Дивиденд по SNGSP - Сургнфгз-п 1200шт. по 0.97 RUR - налог 151 RUR (данные из БД)</t>
  </si>
  <si>
    <t>Дивиденды по ценным бумагам Realty Income Corporation Дивиденды. НДС не обл. Эмитентом удержан налог 0.14 USD. (данные из сделок)</t>
  </si>
  <si>
    <t>Дивиденды по ценным бумагам ПАО АНК Башнефть 2019 год. НДС не обл. Удержан налог в размере 841.00 руб.  (данные из сделок)</t>
  </si>
  <si>
    <t>Дивиденды по ценным бумагам ПАО МТС 2019 год. НДС не обл. Удержан налог в размере 26.00 руб.  (данные из сделок)</t>
  </si>
  <si>
    <t>Дивиденды по ценным бумагам ПАО ЛУКОЙЛ 2019 год. НДС не обл. Удержан налог в размере 409.00 руб.  (данные из сделок)</t>
  </si>
  <si>
    <t>Дивиденды по ценным бумагам ПАО Энел Россия 2019 год. НДС не обл. Удержан налог в размере 221.00 руб.  (данные из сделок)</t>
  </si>
  <si>
    <t>Купон по RU000A101CG5 - ФридФин1П1 4шт. по 16.21 USD - налог 0 USD, по курсу 71.585 USD/RUR (данные из БД)</t>
  </si>
  <si>
    <t>Дивиденды по ценным бумагам Comcast Corporation Дивиденды. НДС не обл. Эмитентом удержан налог 0.25 USD. (данные из сделок)</t>
  </si>
  <si>
    <t>Дивиденды по ценным бумагам Cisco Systems Дивиденды. НДС не обл. Эмитентом удержан налог 1.08 USD. (данные из сделок)</t>
  </si>
  <si>
    <t>Куп. дох. по обл. ООО Калита 4B02-01-00524-R. Размер куп. на 1 обл. 12.33 руб. Удержан налог в размере 48.00 руб. НДС не обл. (данные из сделок)</t>
  </si>
  <si>
    <t>Куп. дох. по обл. ООО ИК 'Фридом Финанс' 4B02-01-00430-R-001P. Размер куп. на 1 обл. 16.21 USD. Удержан налог в размере 606.00 р (данные из сделок)</t>
  </si>
  <si>
    <t>Дивиденды по ценным бумагам АК АЛРОСА (ПАО) 2019 год. НДС не обл. Удержан налог в размере 95.00 руб.  (данные из сделок)</t>
  </si>
  <si>
    <t>Купон по RU000A101KJ2 - Калита1P1 30шт. по 12.33 RUR - налог 48 RUR (данные из БД)</t>
  </si>
  <si>
    <t>Дивиденд по PFE - Pfizer, Inc. Common Stock 1шт. по 0.38 USD - налог 0.04 USD, по курсу 72.2348 USD/RUR (данные из БД)</t>
  </si>
  <si>
    <t>Дивиденд по PBCT - People's United Financial, Inc. 8шт. по 0.18 USD - налог 0.14 USD, по курсу 73.3633 USD/RUR (данные из БД)</t>
  </si>
  <si>
    <t>Дивиденд по O - Realty Income Corporation Common Stock 2шт. по 0.23 USD - налог 0.14 USD, по курсу 73.3633 USD/RUR (данные из БД)</t>
  </si>
  <si>
    <t>Дивиденды по ценным бумагам ПАО Газпром 2019 год. НДС не обл. Удержан налог в размере 1017.00 руб.  (данные из сделок)</t>
  </si>
  <si>
    <t>Дивиденды по ценным бумагам ПАО Газпром 2019 год. НДС не обл. Удержан налог в размере 1017.00 руб. </t>
  </si>
  <si>
    <t>Дивиденды по ценным бумагам ПАО Сургутнефтегаз 2019 год. НДС не обл. Удержан налог в размере 151.00 руб.  (данные из сделок)</t>
  </si>
  <si>
    <t>Дивиденд по ET - Energy Transfer LP Common Units 42шт. по 0.31 USD - налог 4.74 USD, по курсу 73.2806 USD/RUR (данные из БД)</t>
  </si>
  <si>
    <t>Дивиденды по ценным бумагам Verizon Communications Inc. Дивиденды. НДС не обл. Эмитентом удержан налог 0.12 USD. (данные из сделок)</t>
  </si>
  <si>
    <t>Дивиденд по AAPL - Apple Inc. 1шт. по 0.82 USD - налог 0.08 USD, по курсу 73.6376 USD/RUR (данные из БД)</t>
  </si>
  <si>
    <t>Дивиденд по XOM - Exxon Mobil Corporation Common Stock 46шт. по 0.87 USD - налог 4 USD, по курсу 73.1522 USD/RUR (данные из БД)</t>
  </si>
  <si>
    <t>Дивиденд по WMT - Walmart Inc. Common Stock 2шт. по 0.54 USD - налог 0.11 USD, по курсу 73.1522 USD/RUR (данные из БД)</t>
  </si>
  <si>
    <t>Дивиденд по V - Visa Inc. 1шт. по 0.3 USD - налог 0.03 USD, по курсу 73.2351 USD/RUR (данные из БД)</t>
  </si>
  <si>
    <t>Дивиденды по ценным бумагам AT T Inc. Дивиденды. НДС не обл. Эмитентом удержан налог 1.87 USD. (данные из сделок)</t>
  </si>
  <si>
    <t>Куп. дох. по обл. Минфин России 26217RMFS. Размер куп. на 1 обл. 37.4 руб. НДС не обл. Налог не удерживается. (данные из сделок)</t>
  </si>
  <si>
    <t>Дивиденд по MSFT - Microsoft Corporation 2шт. по 0.51 USD - налог 0.1 USD, по курсу 73.4321 USD/RUR (данные из БД)</t>
  </si>
  <si>
    <t>Дивиденды по ценным бумагам Peoples United Financial, Inc. Дивиденды. НДС не обл. Эмитентом удержан налог 0.14 USD. (данные из сделок)</t>
  </si>
  <si>
    <t>Купон по XS2124187571 - GAZ-30 1шт. по 1209.3 RUR - налог 0 RUR (данные из БД)</t>
  </si>
  <si>
    <t>Дивиденды по ценным бумагам Apple Inc. Дивиденды. НДС не обл. Эмитентом удержан налог 0.08 USD. (данные из сделок)</t>
  </si>
  <si>
    <t>Куп. дох. по обл. Gaz Finance Plc XS2124187571. Размер куп. на 1 обл. 16.25 USD. НДС не обл. Налог не удерживается. (данные из сделок)</t>
  </si>
  <si>
    <t>Купон по RU000A101KJ2 - Калита1P1 30шт. по 12.33 RUR - налог 50 RUR (данные из БД)</t>
  </si>
  <si>
    <t>Куп. дох. по обл. ООО Калита 4B02-01-00524-R. Размер куп. на 1 обл. 12.33 руб. Удержан налог в размере 50.00 руб. НДС не обл. (данные из сделок)</t>
  </si>
  <si>
    <t>Дивиденды по ценным бумагам Energy Transfer Equity, LP Дивиденды. НДС не обл. Налог не удерживается. (данные из сделок)</t>
  </si>
  <si>
    <t>Купон по RU000A1005L6 - Система1P9 5шт. по 49.36 RUR - налог 2 RUR (данные из БД)</t>
  </si>
  <si>
    <t>Куп. дох. по обл. ПАО АФК Система 4B02-09-01669-A-001P. Размер куп. на 1 обл. 49.36 руб. Удержан налог в размере 2.00 руб. НДС н (данные из сделок)</t>
  </si>
  <si>
    <t>Дивиденды по ценным бумагам Visa Inc. Дивиденды. НДС не обл. Эмитентом удержан налог 0.03 USD. (данные из сделок)</t>
  </si>
  <si>
    <t>Дивиденды по ценным бумагам Pfizer Inc. Дивиденды. НДС не обл. Эмитентом удержан налог 0.04 USD. (данные из сделок)</t>
  </si>
  <si>
    <t>Дивиденды по ценным бумагам Walmart Inc. Дивиденды. НДС не обл. Эмитентом удержан налог 0.11 USD. (данные из сделок)</t>
  </si>
  <si>
    <t>Купон по RU000A1016Z3 - ПИК К 1P2 44шт. по 20.57 RUR - налог 0 RUR (данные из БД)</t>
  </si>
  <si>
    <t>Дивиденд по PM - Philip Morris International Inc Common Stock 2шт. по 1.2 USD - налог 0.24 USD, по курсу 76.0381 USD/RUR (данные из БД)</t>
  </si>
  <si>
    <t>Дивиденды по ценным бумагам Exxon Mobil Corporation Дивиденды. НДС не обл. Эмитентом удержан налог 4.00 USD. (данные из сделок)</t>
  </si>
  <si>
    <t>Куп. дох. по обл. ООО Калита 4B02-01-00524-R. Размер куп. на 1 обл. 12.33 руб. Удержан налог в размере 50.00 руб. НДС не обл.</t>
  </si>
  <si>
    <t>Перевод денежных средств с субсчета 514183 ТС Основной рынок на субсчет 89492 ТС Основной рынок</t>
  </si>
  <si>
    <t>Дивиденды по ценным бумагам Microsoft Дивиденды. НДС не обл. Эмитентом удержан налог 0.10 USD.</t>
  </si>
  <si>
    <t>Дивиденды по ценным бумагам Microsoft Дивиденды. НДС не обл. Эмитентом удержан налог 0.10 USD. (данные из сделок)</t>
  </si>
  <si>
    <t>Дивиденд по CSCO - Cisco Systems, Inc. 77шт. по 0.36 USD - налог 2.77 USD, по курсу 78.7847 USD/RUR (данные из БД)</t>
  </si>
  <si>
    <t>Куп. дох. по обл. ПАО Группа ЛСР 4B02-04-55234-E-001P. Размер куп. на 1 обл. 21.19 руб. НДС не обл. Налог не удерживается.</t>
  </si>
  <si>
    <t>Дивиденд по SBER - Сбербанк 480шт. по 18.7 RUR - налог 1167 RUR (данные из БД)</t>
  </si>
  <si>
    <t>Дивиденд по VTBR - ВТБ ао 950000шт. по 0 RUR - налог 96 RUR (данные из БД)</t>
  </si>
  <si>
    <t> Вывод денежных средств с брокерского счета /30601/ по распоряжению от 06.10.2020. НДС не облагается</t>
  </si>
  <si>
    <t>Дивиденд по T - AT&amp;T Inc. 59шт. по 0.52 USD - налог 3.07 USD, по курсу 78.0921 USD/RUR (данные из БД)</t>
  </si>
  <si>
    <t>Дивиденд по HYDR - РусГидро 4000шт. по 0.04 RUR - налог 19 RUR (данные из БД)</t>
  </si>
  <si>
    <t>Дивиденд по MTSS - МТС-ао 20шт. по 8.93 RUR - налог 23 RUR (данные из БД)</t>
  </si>
  <si>
    <t>Дивиденд по TATNP - Татнфт 3ап 163шт. по 9.94 RUR - налог 211 RUR (данные из БД)</t>
  </si>
  <si>
    <t>Дивиденды по ценным бумагам ПАО РусГидро 2019 год. НДС не обл. Удержан налог в размере 19.00 руб.  (данные из сделок)</t>
  </si>
  <si>
    <t>Дивиденд по ABBV - AbbVie Inc. Common Stock 3шт. по 1.18 USD - налог 0.35 USD, по курсу 77.2855 USD/RUR (данные из БД)</t>
  </si>
  <si>
    <t>Дивиденды по ценным бумагам Банк ВТБ (ПАО) 2019 год. НДС не обл. Удержан налог в размере 59.00 руб.  (данные из сделок)</t>
  </si>
  <si>
    <t>Дивиденды по ценным бумагам Банк ВТБ (ПАО) 2019 год. НДС не обл. Налог не удерживается. (данные из сделок)</t>
  </si>
  <si>
    <t>Дивиденды по ценным бумагам ПАО Сбербанк 2019 год. НДС не обл. Удержан налог в размере 1182.00 руб.  (данные из сделок)</t>
  </si>
  <si>
    <t>Дивиденды по ценным бумагам ПАО Сбербанк 2019 год. НДС не обл. Удержан налог в размере 1182.00 руб. </t>
  </si>
  <si>
    <t>Дивиденды по ценным бумагам ПАО МТС 1 полугодие 2020 года. НДС не обл. Удержан налог в размере 22.00 руб.  (данные из сделок)</t>
  </si>
  <si>
    <t>Дивиденды по ценным бумагам Philip Morris International Inc. Дивиденды. НДС не обл. Эмитентом удержан налог 0.01 USD. (данные из сделок)</t>
  </si>
  <si>
    <t>Дивиденды по ценным бумагам Philip Morris International Inc. Дивиденды. НДС не обл. Налог не удерживается. (данные из сделок)</t>
  </si>
  <si>
    <t>Купон по RU000A101M53 - ВТБ Б-1-63 9шт. по 28.67 RUR - налог 0 RUR (данные из БД)</t>
  </si>
  <si>
    <t>Куп. дох. по обл. Банк ВТБ (ПАО) 4B02-64-01000-B-001P. Размер куп. на 1 обл. 28.67 руб. НДС не обл. Налог не удерживается. (данные из сделок)</t>
  </si>
  <si>
    <t>Купон по RU000A101CG5 - ФридФин1П1 2шт. по 16.21 USD - налог 0 USD, по курсу 76.4443 USD/RUR (данные из БД)</t>
  </si>
  <si>
    <t>Дивиденды по ценным бумагам Cisco Systems Дивиденды. НДС не обл. Эмитентом удержан налог 2.81 USD.</t>
  </si>
  <si>
    <t>Дивиденды по ценным бумагам Cisco Systems Дивиденды. НДС не обл. Эмитентом удержан налог 2.81 USD. (данные из сделок)</t>
  </si>
  <si>
    <t>Дивиденды по ценным бумагам ПАО Татнефть им. В.Д. Шашина 6 месяцев 2020 г. НДС не обл. Удержан налог в размере 210.00 руб.  (данные из сделок)</t>
  </si>
  <si>
    <t>Дивиденд по PBCT - People's United Financial, Inc. 21шт. по 0.18 USD - налог 0.38 USD, по курсу 78.8699 USD/RUR (данные из БД)</t>
  </si>
  <si>
    <t>Куп. дох. по обл. ООО ИК 'Фридом Финанс' 4B02-01-00430-R-001P. Размер куп. на 1 обл. 16.21 USD. Удержан налог в размере 340.00 р (данные из сделок)</t>
  </si>
  <si>
    <t>Дивиденд по ET - Energy Transfer LP Common Units 85шт. по 0.15 USD - налог 4.81 USD, по курсу 80.0006 USD/RUR (данные из БД)</t>
  </si>
  <si>
    <t>Дивиденд по XOM - Exxon Mobil Corporation Common Stock 130шт. по 0.87 USD - налог 11.31 USD, по курсу 77.1875 USD/RUR (данные из БД)</t>
  </si>
  <si>
    <t>Дивиденды по ценным бумагам AT T Inc. Дивиденды. НДС не обл. Эмитентом удержан налог 3.07 USD. (данные из сделок)</t>
  </si>
  <si>
    <t>Куп. дох. по обл. ПАО МТС 4B02-14-04715-A-001P. Размер куп. на 1 обл. 16.45 руб. НДС не обл. Налог не удерживается. (данные из сделок)</t>
  </si>
  <si>
    <t>Дивиденды по ценным бумагам AbbVie Inc. Дивиденды. НДС не обл. Эмитентом удержан налог 0.35 USD. (данные из сделок)</t>
  </si>
  <si>
    <t>Купон по SU26225RMFS1 - ОФЗ 26225 27шт. по 36.15 RUR - налог 0 RUR (данные из БД)</t>
  </si>
  <si>
    <t>Дивиденды по ценным бумагам Peoples United Financial, Inc. Дивиденды. НДС не обл. Эмитентом удержан налог 0.38 USD. (данные из сделок)</t>
  </si>
  <si>
    <t>Куп. дох. по обл. ПАО Газпром нефть 4B02-03-00146-A-003P. Размер куп. на 1 обл. 15.46 руб. НДС не обл. Налог не удерживается. (данные из сделок)</t>
  </si>
  <si>
    <t>Дивиденды по ценным бумагам Citibank N.A. Дивиденды. НДС не обл. Налог не удерживается. Эмитентом удержана комиссия 0.02 USD. (данные из сделок)</t>
  </si>
  <si>
    <t>Дивиденд по EA - Electronic Arts Inc. 4шт. по 0.17 USD - налог 0.07 USD, по курсу 76.1999 USD/RUR (данные из БД)</t>
  </si>
  <si>
    <t>Купон по XS0810596832 - VTB Eur 1шт. по 47.5 USD - налог 6 USD, по курсу 74.2529 USD/RUR (данные из БД)</t>
  </si>
  <si>
    <t>Дивиденд по CHMF - СевСт-ао 3шт. по 37.34 RUR - налог 15 RUR (данные из БД)</t>
  </si>
  <si>
    <t>Куп. дох. по обл. VTB Eurasia DAC XS0810596832. Размер куп. на 1 обл. 47.5 USD. НДС не обл. Налог не удерживается. (данные из сделок)</t>
  </si>
  <si>
    <t>Дивиденд по NEM - Newmont Corporation 4шт. по 0.4 USD - налог 0.16 USD, по курсу 73.6618 USD/RUR (данные из БД)</t>
  </si>
  <si>
    <t>Купон по RU000A1016Z3 - ПИК К 1P2 24шт. по 20.57 RUR - налог 0 RUR (данные из БД)</t>
  </si>
  <si>
    <t>Дивиденды по ценным бумагам Exxon Mobil Corporation Дивиденды. НДС не обл. Эмитентом удержан налог 11.31 USD. (данные из сделок)</t>
  </si>
  <si>
    <t>Дивиденд по X5 - КЦ ИКС 5 6шт. по 73.65 RUR - налог 57 RUR (данные из БД)</t>
  </si>
  <si>
    <t>Купон по RU000A101SN7 - ВТБ Б-1-79 19шт. по 0.05 RUR - налог 0 RUR (данные из БД)</t>
  </si>
  <si>
    <t>Дивиденд по GMKN - ГМКНорНик 1шт. по 623.35 RUR - налог 81 RUR (данные из БД)</t>
  </si>
  <si>
    <t>Дивиденд по MO - Altria Group, Inc. 4шт. по 0.86 USD - налог 0.34 USD, по курсу 75.4571 USD/RUR (данные из БД)</t>
  </si>
  <si>
    <t>Дивиденд по SIBN - Газпрнефть 340шт. по 5 RUR - налог 221 RUR (данные из БД)</t>
  </si>
  <si>
    <t>Дивиденд по O - Realty Income Corporation Common Stock 6шт. по 0.24 USD - налог 0.42 USD, по курсу 73.8757 USD/RUR (данные из БД)</t>
  </si>
  <si>
    <t>Дивиденд по CSCO - Cisco Systems, Inc. 77шт. по 0.36 USD - налог 2.77 USD, по курсу 73.8757 USD/RUR (данные из БД)</t>
  </si>
  <si>
    <t>Дивиденд по T - AT&amp;T Inc. 66шт. по 0.52 USD - налог 3.43 USD, по курсу 73.8757 USD/RUR (данные из БД)</t>
  </si>
  <si>
    <t>Дивиденд по PFE - Pfizer, Inc. Common Stock 3шт. по 0.39 USD - налог 0.12 USD, по курсу 75.6354 USD/RUR (данные из БД)</t>
  </si>
  <si>
    <t>Дивиденд по O - Realty Income Corporation Common Stock 6шт. по 0.24 USD - налог 0.42 USD, по курсу 76.1854 USD/RUR (данные из БД)</t>
  </si>
  <si>
    <t>Дивиденд по ET - Energy Transfer LP Common Units 65шт. по 0.15 USD - налог 3.68 USD, по курсу 75.7293 USD/RUR (данные из БД)</t>
  </si>
  <si>
    <t>Дивиденд по XOM - Exxon Mobil Corporation Common Stock 63шт. по 0.87 USD - налог 5.48 USD, по курсу 74.2602 USD/RUR (данные из БД)</t>
  </si>
  <si>
    <t>Дивиденд по MSFT - Microsoft Corporation 2шт. по 0.56 USD - налог 0.11 USD, по курсу 73.2895 USD/RUR (данные из БД)</t>
  </si>
  <si>
    <t>Дивиденд по O - Realty Income Corporation Common Stock 6шт. по 0.24 USD - налог 0.42 USD, по курсу 73.4747 USD/RUR (данные из БД)</t>
  </si>
  <si>
    <t>Дивиденд по NEM - Newmont Corporation 4шт. по 0.55 USD - налог 0.22 USD, по курсу 74.5755 USD/RUR (данные из БД)</t>
  </si>
  <si>
    <t>Дивиденд по KO - Coca-Cola Company (The) Common Stock 4шт. по 0.42 USD - налог 0.17 USD, по курсу 73.4996 USD/RUR (данные из БД)</t>
  </si>
  <si>
    <t>Купон по RU000A1016Z3 - ПИК К 1P2 24шт. по 20.57 RUR - налог 64 RUR (данные из БД)</t>
  </si>
  <si>
    <t>Дивиденд по MO - Altria Group, Inc. 4шт. по 0.86 USD - налог 0.34 USD, по курсу 74.6085 USD/RUR (данные из БД)</t>
  </si>
  <si>
    <t>Дивиденд по O - Realty Income Corporation Common Stock 6шт. по 0.24 USD - налог 0.42 USD, по курсу 75.7023 USD/RUR (данные из БД)</t>
  </si>
  <si>
    <t>Купон по RU000A100WA8 - ЛСР БО 1Р4 34шт. по 21.19 RUR - налог 94 RUR (данные из БД)</t>
  </si>
  <si>
    <t>Дивиденд по GCHE - ЧеркизГ-ао 7шт. по 134 RUR - налог 122 RUR (данные из БД)</t>
  </si>
  <si>
    <t>Дивиденд по CSCO - Cisco Systems, Inc. 77шт. по 0.37 USD - налог 2.85 USD, по курсу 76.0734 USD/RUR (данные из БД)</t>
  </si>
  <si>
    <t>Купон по XS2010043656 - SCB-30 1шт. по 3055.21 RUR - налог 397 RUR (данные из БД)</t>
  </si>
  <si>
    <t>Дивиденд по T - AT&amp;T Inc. 66шт. по 0.52 USD - налог 3.43 USD, по курсу 77.773 USD/RUR (данные из БД)</t>
  </si>
  <si>
    <t>Дивиденд по MOMO - Momo Inc 10шт. по 0.64 USD - налог 0.64 USD, по курсу 77.1657 USD/RUR (данные из БД)</t>
  </si>
  <si>
    <t>Дивиденд по AGRO - AGRO-гдр 34шт. по 76.44 RUR - налог 338 RUR (данные из БД)</t>
  </si>
  <si>
    <t>Амортизация ВТБ Б-1-63: 9 шт. по 1000 RUR.  (данные из БД)</t>
  </si>
  <si>
    <t>Купон по RU000A101M53 - ВТБ Б-1-63 9шт. по 28.67 RUR - налог 34 RUR (данные из БД)</t>
  </si>
  <si>
    <t>Дивиденд по QIWI - iNanduQPLC 16шт. по 23.37 RUR - налог 49 RUR (данные из БД)</t>
  </si>
  <si>
    <t>Дивиденд по NKNCP - НКНХ ап 260шт. по 0.73 RUR - налог 25 RUR (данные из БД)</t>
  </si>
  <si>
    <t>Дивиденд по O - Realty Income Corporation Common Stock 6шт. по 0.24 USD - налог 0.42 USD, по курсу 74.3823 USD/RUR (данные из БД)</t>
  </si>
  <si>
    <t>Дивиденд по PFE - Pfizer, Inc. Common Stock 3шт. по 0.39 USD - налог 0.12 USD, по курсу 74.8617 USD/RUR (данные из БД)</t>
  </si>
  <si>
    <t>Дивиденд по KZOS - ОргСинт ао 620шт. по 3.36 RUR - налог 271 RUR (данные из БД)</t>
  </si>
  <si>
    <t>Дивиденд по POLY - Solidcore 32шт. по 66.3 RUR - налог 276 RUR (данные из БД)</t>
  </si>
  <si>
    <t>Дивиденд по ET - Energy Transfer LP Common Units 65шт. по 0.15 USD - налог 3.67 USD, по курсу 74.1373 USD/RUR (данные из БД)</t>
  </si>
  <si>
    <t>Дивиденд по SBERP - Сбербанк-п -40шт. по 18.7 RUR - налог -97 RUR (данные из БД)</t>
  </si>
  <si>
    <t>Дивиденд по XOM - Exxon Mobil Corporation Common Stock 63шт. по 0.87 USD - налог 5.48 USD, по курсу 74.1567 USD/RUR (данные из БД)</t>
  </si>
  <si>
    <t>Дивиденд по MOEX - МосБиржа 30шт. по 9.45 RUR - налог 37 RUR (данные из БД)</t>
  </si>
  <si>
    <t>Дивиденд по MSFT - Microsoft Corporation 2шт. по 0.56 USD - налог 0.11 USD, по курсу 73.6992 USD/RUR (данные из БД)</t>
  </si>
  <si>
    <t>Купон по SU26225RMFS1 - ОФЗ 26225 27шт. по 36.15 RUR - налог 127 RUR (данные из БД)</t>
  </si>
  <si>
    <t>Дивиденд по X5 - КЦ ИКС 5 6шт. по 110.49 RUR - налог 86 RUR (данные из БД)</t>
  </si>
  <si>
    <t>Дивиденд по O - Realty Income Corporation Common Stock 6шт. по 0.24 USD - налог 0.42 USD, по курсу 73.458 USD/RUR (данные из БД)</t>
  </si>
  <si>
    <t>Дивиденд по GMKN - ГМКНорНик 1шт. по 1021.22 RUR - налог 133 RUR (данные из БД)</t>
  </si>
  <si>
    <t>Дивиденд по CHMF - СевСт-ао 3шт. по 46.77 RUR - налог 18 RUR (данные из БД)</t>
  </si>
  <si>
    <t>Дивиденд по CHMF - СевСт-ао 3шт. по 36.27 RUR - налог 14 RUR (данные из БД)</t>
  </si>
  <si>
    <t>Дивиденд по NEM - Newmont Corporation 4шт. по 0.55 USD - налог 0.22 USD, по курсу 73.2411 USD/RUR (данные из БД)</t>
  </si>
  <si>
    <t>Купон по XS0810596832 - VTB Eur 1шт. по 47.5 USD - налог 6.18 USD, по курсу 73.2721 USD/RUR (данные из БД)</t>
  </si>
  <si>
    <t>Дивиденд по PLZL - Полюс 4шт. по 387.15 RUR - налог 201 RUR (данные из БД)</t>
  </si>
  <si>
    <t>Дивиденд по IRAO - ИнтерРАОао 6000шт. по 0.18 RUR - налог 140 RUR (данные из БД)</t>
  </si>
  <si>
    <t>Дивиденд по KO - Coca-Cola Company (The) Common Stock 4шт. по 0.42 USD - налог 0.17 USD, по курсу 71.6797 USD/RUR (данные из БД)</t>
  </si>
  <si>
    <t>Дивиденд по MO - Altria Group, Inc. 4шт. по 0.86 USD - налог 0.34 USD, по курсу 71.6797 USD/RUR (данные из БД)</t>
  </si>
  <si>
    <t>Дивиденд по MRKP - РСетиЦП ао 10000шт. по 0.03 RUR - налог 34 RUR (данные из БД)</t>
  </si>
  <si>
    <t>Дивиденд по UPRO - Юнипро ао 7000шт. по 0.13 RUR - налог 115 RUR (данные из БД)</t>
  </si>
  <si>
    <t>Дивиденд по QIWI - iNanduQPLC 16шт. по 16.2 RUR - налог 34 RUR (данные из БД)</t>
  </si>
  <si>
    <t>Дивиденд по SIBN - Газпрнефть 340шт. по 10 RUR - налог 442 RUR (данные из БД)</t>
  </si>
  <si>
    <t>Дивиденд по LSNGP - РСетиЛЭ-п 80шт. по 15.17 RUR - налог 158 RUR (данные из БД)</t>
  </si>
  <si>
    <t>Дивиденд по O - Realty Income Corporation Common Stock 6шт. по 0.24 USD - налог 0.42 USD, по курсу 72.3723 USD/RUR (данные из БД)</t>
  </si>
  <si>
    <t>Дивиденд по CSCO - Cisco Systems, Inc. 77шт. по 0.37 USD - налог 2.85 USD, по курсу 72.9086 USD/RUR (данные из БД)</t>
  </si>
  <si>
    <t>Дивиденд по OGKB - ОГК-2 ао 15000шт. по 0.06 RUR - налог 117 RUR (данные из БД)</t>
  </si>
  <si>
    <t>Дивиденд по FLOT - Совкомфлот 70шт. по 6.67 RUR - налог 61 RUR (данные из БД)</t>
  </si>
  <si>
    <t>Дивиденд по KRKNP - СаратНПЗ-п 4шт. по 1132.93 RUR - налог 589 RUR (данные из БД)</t>
  </si>
  <si>
    <t>Дивиденд по T - AT&amp;T Inc. 66шт. по 0.52 USD - налог 3.43 USD, по курсу 74.058 USD/RUR (данные из БД)</t>
  </si>
  <si>
    <t>Дивиденд по MTSS - МТС-ао 110шт. по 26.51 RUR - налог 379 RUR (данные из БД)</t>
  </si>
  <si>
    <t>Дивиденд по TATNP - Татнфт 3ап 185шт. по 12.3 RUR - налог 296 RUR (данные из БД)</t>
  </si>
  <si>
    <t>Дивиденд по HYDR - РусГидро 14000шт. по 0.05 RUR - налог 96 RUR (данные из БД)</t>
  </si>
  <si>
    <t>Дивиденд по AQUA - ИНАРКТИКА 10шт. по 4 RUR - налог 5 RUR (данные из БД)</t>
  </si>
  <si>
    <t>Дивиденд по AQUA - ИНАРКТИКА 10шт. по 5 RUR - налог 7 RUR (данные из БД)</t>
  </si>
  <si>
    <t>Дивиденд по NMTP - НМТП ао 2600шт. по 0.06 RUR - налог 20 RUR (данные из БД)</t>
  </si>
  <si>
    <t>Дивиденд по BANEP - Башнефт ап 71шт. по 0.1 RUR - налог 1 RUR (данные из БД)</t>
  </si>
  <si>
    <t>Дивиденд по AFKS - Система ао 400шт. по 0.31 RUR - налог 16 RUR (данные из БД)</t>
  </si>
  <si>
    <t>Дивиденд по VTBR - ВТБ ао 1590000шт. по 0 RUR - налог 289 RUR (данные из БД)</t>
  </si>
  <si>
    <t>Дивиденд по GAZP - ГАЗПРОМ ао 400шт. по 12.55 RUR - налог 653 RUR (данные из БД)</t>
  </si>
  <si>
    <t>Дивиденд по SNGSP - Сургнфгз-п 1500шт. по 6.72 RUR - налог 1310 RUR (данные из БД)</t>
  </si>
  <si>
    <t>Дивиденд по PFE - Pfizer, Inc. Common Stock 3шт. по 0.39 USD - налог 0.12 USD, по курсу 73.6088 USD/RUR (данные из БД)</t>
  </si>
  <si>
    <t>Дивиденд по O - Realty Income Corporation Common Stock 6шт. по 0.24 USD - налог 0.42 USD, по курсу 73.1904 USD/RUR (данные из БД)</t>
  </si>
  <si>
    <t>Дивиденд по ET - Energy Transfer LP Common Units 65шт. по 0.15 USD - налог 3.67 USD, по курсу 72.8724 USD/RUR (данные из БД)</t>
  </si>
  <si>
    <t>Дивиденд по XOM - Exxon Mobil Corporation Common Stock 63шт. по 0.87 USD - налог 5.48 USD, по курсу 73.9695 USD/RUR (данные из БД)</t>
  </si>
  <si>
    <t>Дивиденд по MSFT - Microsoft Corporation 2шт. по 0.56 USD - налог 0.11 USD, по курсу 73.4633 USD/RUR (данные из БД)</t>
  </si>
  <si>
    <t>Дивиденд по O - Realty Income Corporation Common Stock 6шт. по 0.24 USD - налог 0.42 USD, по курсу 73.5744 USD/RUR (данные из БД)</t>
  </si>
  <si>
    <t>Дивиденд по CHMF - СевСт-ао 3шт. по 84.45 RUR - налог 33 RUR (данные из БД)</t>
  </si>
  <si>
    <t>Дивиденд по NEM - Newmont Corporation 4шт. по 0.55 USD - налог 0.22 USD, по курсу 72.9538 USD/RUR (данные из БД)</t>
  </si>
  <si>
    <t>Дивиденд по QIWI - iNanduQPLC 16шт. по 22.25 RUR - налог 46 RUR (данные из БД)</t>
  </si>
  <si>
    <t>Дивиденд по AGRO - AGRO-гдр 34шт. по 65.5 RUR - налог 290 RUR (данные из БД)</t>
  </si>
  <si>
    <t>Дивиденд по POLY - Solidcore 32шт. по 33.2 RUR - налог 138 RUR (данные из БД)</t>
  </si>
  <si>
    <t>Дивиденд по MO - Altria Group, Inc. 4шт. по 0.9 USD - налог 0.36 USD, по курсу 72.7171 USD/RUR (данные из БД)</t>
  </si>
  <si>
    <t>Дивиденд по KO - Coca-Cola Company (The) Common Stock 4шт. по 0.42 USD - налог 0.17 USD, по курсу 72.7171 USD/RUR (данные из БД)</t>
  </si>
  <si>
    <t>Дивиденд по KZOS - ОргСинт ао 620шт. по 5.75 RUR - налог 463 RUR (данные из БД)</t>
  </si>
  <si>
    <t>Дивиденд по NKNCP - НКНХ ап 260шт. по 9.54 RUR - налог 322 RUR (данные из БД)</t>
  </si>
  <si>
    <t>Дивиденд по O - Realty Income Corporation Common Stock 6шт. по 0.24 USD - налог 0.42 USD, по курсу 72.7608 USD/RUR (данные из БД)</t>
  </si>
  <si>
    <t>Дивиденд по GCHE - ЧеркизГ-ао 7шт. по 85.27 RUR - налог 78 RUR (данные из БД)</t>
  </si>
  <si>
    <t>Дивиденд по CSCO - Cisco Systems, Inc. 77шт. по 0.37 USD - налог 2.85 USD, по курсу 72.9239 USD/RUR (данные из БД)</t>
  </si>
  <si>
    <t>Купон по XS2010043656 - SCB-30 1шт. по 2902.73 RUR - налог 377 RUR (данные из БД)</t>
  </si>
  <si>
    <t>Дивиденд по T - AT&amp;T Inc. 66шт. по 0.52 USD - налог 3.43 USD, по курсу 72.2854 USD/RUR (данные из БД)</t>
  </si>
  <si>
    <t>Дивиденд по PLZL - Полюс 4шт. по 267.48 RUR - налог 139 RUR (данные из БД)</t>
  </si>
  <si>
    <t>Дивиденд по TATNP - Татнфт 3ап 185шт. по 16.52 RUR - налог 397 RUR (данные из БД)</t>
  </si>
  <si>
    <t>Дивиденд по MTSS - МТС-ао 110шт. по 10.55 RUR - налог 151 RUR (данные из БД)</t>
  </si>
  <si>
    <t>Дивиденд по O - Realty Income Corporation Common Stock 6шт. по 0.24 USD - налог 0.42 USD, по курсу 70.5207 USD/RUR (данные из БД)</t>
  </si>
  <si>
    <t>Дивиденд по ET - Energy Transfer LP Common Units 65шт. по 0.15 USD - налог 3.67 USD, по курсу 71.4876 USD/RUR (данные из БД)</t>
  </si>
  <si>
    <t>Дивиденд по PFE - Pfizer, Inc. Common Stock 3шт. по 0.39 USD - налог 0.12 USD, по курсу 71.4876 USD/RUR (данные из БД)</t>
  </si>
  <si>
    <t>Дивиденд по XOM - Exxon Mobil Corporation Common Stock 63шт. по 0.88 USD - налог 5.54 USD, по курсу 71.2866 USD/RUR (данные из БД)</t>
  </si>
  <si>
    <t>Дивиденд по MSFT - Microsoft Corporation 2шт. по 0.62 USD - налог 0.12 USD, по курсу 72.8228 USD/RUR (данные из БД)</t>
  </si>
  <si>
    <t>Дивиденд по KO - Coca-Cola Company (The) Common Stock 4шт. по 0.42 USD - налог 0.17 USD, по курсу 75.5873 USD/RUR (данные из БД)</t>
  </si>
  <si>
    <t>Дивиденд по O - Realty Income Corporation Common Stock 6шт. по 0.25 USD - налог 0.44 USD, по курсу 75.5873 USD/RUR (данные из БД)</t>
  </si>
  <si>
    <t>Дивиденд по QIWI - iNanduQPLC 16шт. по 22.44 RUR - налог 47 RUR (данные из БД)</t>
  </si>
  <si>
    <t>Купон по XS0810596832 - VTB Eur 1шт. по 47.5 USD - налог 6.18 USD, по курсу 73.7426 USD/RUR (данные из БД)</t>
  </si>
  <si>
    <t>Дивиденд по NEM - Newmont Corporation 4шт. по 0.55 USD - налог 0.22 USD, по курсу 74.1399 USD/RUR (данные из БД)</t>
  </si>
  <si>
    <t>Дивиденд по CHMF - СевСт-ао 3шт. по 85.93 RUR - налог 34 RUR (данные из БД)</t>
  </si>
  <si>
    <t>Дивиденд по UPRO - Юнипро ао 7000шт. по 0.19 RUR - налог 173 RUR (данные из БД)</t>
  </si>
  <si>
    <t>Дивиденд по MO - Altria Group, Inc. 4шт. по 0.9 USD - налог 0.36 USD, по курсу 74.2947 USD/RUR (данные из БД)</t>
  </si>
  <si>
    <t>Дивиденд по SIBN - Газпрнефть 340шт. по 40 RUR - налог 1768 RUR (данные из БД)</t>
  </si>
  <si>
    <t>Дивиденд по O - Realty Income Corporation Common Stock 6шт. по 0.25 USD - налог 0.44 USD, по курсу 73.6514 USD/RUR (данные из БД)</t>
  </si>
  <si>
    <t>Дивиденд по CSCO - Cisco Systems, Inc. 77шт. по 0.37 USD - налог 2.85 USD, по курсу 74.2926 USD/RUR (данные из БД)</t>
  </si>
  <si>
    <t>Дивиденд по T - AT&amp;T Inc. 66шт. по 0.52 USD - налог 3.43 USD, по курсу 74.2926 USD/RUR (данные из БД)</t>
  </si>
  <si>
    <t>Дивиденд по TATNP - Татнфт 3ап 185шт. по 9.98 RUR - налог 240 RUR (данные из БД)</t>
  </si>
  <si>
    <t>Дивиденд по GMKN - ГМКНорНик 1шт. по 1523.17 RUR - налог 198 RUR (данные из БД)</t>
  </si>
  <si>
    <t>Дивиденд по PFE - Pfizer, Inc. Common Stock 3шт. по 0.4 USD - налог 0.12 USD, по курсу 78.9437 USD/RUR (данные из БД)</t>
  </si>
  <si>
    <t>Дивиденд по O - Realty Income Corporation Common Stock 6шт. по 0.25 USD - налог 0.44 USD, по курсу 77.8174 USD/RUR (данные из БД)</t>
  </si>
  <si>
    <t>Дивиденд по ET - Energy Transfer LP Common Units 65шт. по 0.18 USD - налог 4.21 USD, по курсу 76.0509 USD/RUR (данные из БД)</t>
  </si>
  <si>
    <t>Дивиденд по XOM - Exxon Mobil Corporation Common Stock 63шт. по 0.88 USD - налог 5.54 USD, по курсу 75.3042 USD/RUR (данные из БД)</t>
  </si>
  <si>
    <t>Дивиденд по MSFT - Microsoft Corporation 2шт. по 0.62 USD - налог 0.12 USD, по курсу 76.166 USD/RUR (данные из БД)</t>
  </si>
  <si>
    <t>Дивиденд по O - Realty Income Corporation Common Stock 6шт. по 0.25 USD - налог 0.44 USD, по курсу 83.5485 USD/RUR (данные из БД)</t>
  </si>
  <si>
    <t>Дивиденд по NEM - Newmont Corporation 4шт. по 0.55 USD - налог 0.22 USD, по курсу 105.8124 USD/RUR (данные из БД)</t>
  </si>
  <si>
    <t>Дивиденд по KO - Coca-Cola Company (The) Common Stock 4шт. по 0.44 USD - налог 0.18 USD, по курсу 116.7517 USD/RUR (данные из БД)</t>
  </si>
  <si>
    <t>Дивиденд по MO - Altria Group, Inc. 4шт. по 0.9 USD - налог 0.36 USD, по курсу 103.1618 USD/RUR (данные из БД)</t>
  </si>
  <si>
    <t>Дивиденд по O - Realty Income Corporation Common Stock 6шт. по 0.25 USD - налог 0.44 USD, по курсу 84.0851 USD/RUR (данные из БД)</t>
  </si>
  <si>
    <t>Дивиденд по CSCO - Cisco Systems, Inc. 77шт. по 0.38 USD - налог 2.93 USD, по курсу 83.5932 USD/RUR (данные из БД)</t>
  </si>
  <si>
    <t>Купон по XS2010043656 - SCB-30 1шт. по 3303.85 RUR - налог 430 RUR (данные из БД)</t>
  </si>
  <si>
    <t>Дивиденд по MOMO - Momo Inc 10шт. по 0.64 USD - налог 0.64 USD, по курсу 79.1596 USD/RUR (данные из БД)</t>
  </si>
  <si>
    <t>Дивиденд по T - AT&amp;T Inc. 66шт. по 0.28 USD - налог 1.83 USD, по курсу 79.6274 USD/RUR (данные из БД)</t>
  </si>
  <si>
    <t>Дивиденд по O - Realty Income Corporation Common Stock 6шт. по 0.25 USD - налог 0.44 USD, по курсу 72.2953 USD/RUR (данные из БД)</t>
  </si>
  <si>
    <t>Дивиденд по ET - Energy Transfer LP Common Units 65шт. по 0.2 USD - налог 4.81 USD, по курсу 66.2378 USD/RUR (данные из БД)</t>
  </si>
  <si>
    <t>Дивиденд по PFE - Pfizer, Inc. Common Stock 3шт. по 0.4 USD - налог 0.12 USD, по курсу 68.8389 USD/RUR (данные из БД)</t>
  </si>
  <si>
    <t>Дивиденд по XOM - Exxon Mobil Corporation Common Stock 63шт. по 0.88 USD - налог 5.54 USD, по курсу 65.7916 USD/RUR (данные из БД)</t>
  </si>
  <si>
    <t>Дивиденд по MSFT - Microsoft Corporation 2шт. по 0.62 USD - налог 0.12 USD, по курсу 63.5428 USD/RUR (данные из БД)</t>
  </si>
  <si>
    <t>Дивиденд по O - Realty Income Corporation Common Stock 6шт. по 0.25 USD - налог 0.44 USD, по курсу 63.0975 USD/RUR (данные из БД)</t>
  </si>
  <si>
    <t>Дивиденд по NEM - Newmont Corporation 4шт. по 0.55 USD - налог 0.22 USD, по курсу 61.6069 USD/RUR (данные из БД)</t>
  </si>
  <si>
    <t>Купон по XS0810596832 - VTB Eur 1шт. по 47.5 USD - налог 6.18 USD, по курсу 61.9659 USD/RUR (данные из БД)</t>
  </si>
  <si>
    <t>Дивиденд по IRAO - ИнтерРАОао 6000шт. по 0.24 RUR - налог 185 RUR (данные из БД)</t>
  </si>
  <si>
    <t>Дивиденд по LSNGP - РСетиЛЭ-п 80шт. по 21.22 RUR - налог 221 RUR (данные из БД)</t>
  </si>
  <si>
    <t>Дивиденд по GMKN - ГМКНорНик 1шт. по 1166.22 RUR - налог 152 RUR (данные из БД)</t>
  </si>
  <si>
    <t>Дивиденд по MO - Altria Group, Inc. 4шт. по 0.9 USD - налог 0.36 USD, по курсу 57.778 USD/RUR (данные из БД)</t>
  </si>
  <si>
    <t>Дивиденд по KO - Coca-Cola Company (The) Common Stock 4шт. по 0.44 USD - налог 0.18 USD, по курсу 57.778 USD/RUR (данные из БД)</t>
  </si>
  <si>
    <t>Дивиденд по MRKP - РСетиЦП ао 10000шт. по 0.03 RUR - налог 36 RUR (данные из БД)</t>
  </si>
  <si>
    <t>Дивиденд по O - Realty Income Corporation Common Stock 6шт. по 0.25 USD - налог 0.45 USD, по курсу 51.158 USD/RUR (данные из БД)</t>
  </si>
  <si>
    <t>Дивиденд по CSCO - Cisco Systems, Inc. 77шт. по 0.38 USD - налог 2.93 USD, по курсу 55.0858 USD/RUR (данные из БД)</t>
  </si>
  <si>
    <t>Дивиденд по T - AT&amp;T Inc. 66шт. по 0.28 USD - налог 1.83 USD, по курсу 63.1427 USD/RUR (данные из БД)</t>
  </si>
  <si>
    <t>Дивиденд по SIBN - Газпрнефть 340шт. по 16 RUR - налог 707 RUR (данные из БД)</t>
  </si>
  <si>
    <t>Дивиденд по TATNP - Татнфт 3ап 185шт. по 16.14 RUR - налог 388 RUR (данные из БД)</t>
  </si>
  <si>
    <t>Дивиденд по HYDR - РусГидро 14000шт. по 0.05 RUR - налог 97 RUR (данные из БД)</t>
  </si>
  <si>
    <t>Дивиденд по AQUA - ИНАРКТИКА 10шт. по 8 RUR - налог 10 RUR (данные из БД)</t>
  </si>
  <si>
    <t>Дивиденд по BANEP - Башнефт ап 71шт. по 117.29 RUR - налог 1083 RUR (данные из БД)</t>
  </si>
  <si>
    <t>Дивиденд по OGKB - ОГК-2 ао 15000шт. по 0.1 RUR - налог 188 RUR (данные из БД)</t>
  </si>
  <si>
    <t>Дивиденд по KZOS - ОргСинт ао 620шт. по 3.97 RUR - налог 320 RUR (данные из БД)</t>
  </si>
  <si>
    <t>Дивиденд по NKNCP - НКНХ ап 260шт. по 0.74 RUR - налог 25 RUR (данные из БД)</t>
  </si>
  <si>
    <t>Дивиденд по MTSS - МТС-ао 110шт. по 33.85 RUR - налог 484 RUR (данные из БД)</t>
  </si>
  <si>
    <t>Дивиденд по NMTP - НМТП ао 2600шт. по 0.54 RUR - налог 183 RUR (данные из БД)</t>
  </si>
  <si>
    <t>Дивиденд по SNGSP - Сургнфгз-п 1500шт. по 4.73 RUR - налог 922 RUR (данные из БД)</t>
  </si>
  <si>
    <t>Дивиденд по PFE - Pfizer, Inc. Common Stock 3шт. по 0.4 USD - налог 0.12 USD, по курсу 60.2198 USD/RUR (данные из БД)</t>
  </si>
  <si>
    <t>Дивиденд по O - Realty Income Corporation Common Stock 6шт. по 0.25 USD - налог 0.45 USD, по курсу 60.2031 USD/RUR (данные из БД)</t>
  </si>
  <si>
    <t>Дивиденд по ET - Energy Transfer LP Common Units 65шт. по 0.23 USD - налог 5.53 USD, по курсу 60.258 USD/RUR (данные из БД)</t>
  </si>
  <si>
    <t>Дивиденд по MSFT - Microsoft Corporation 2шт. по 0.62 USD - налог 0.12 USD, по курсу 61.4247 USD/RUR (данные из БД)</t>
  </si>
  <si>
    <t>Дивиденд по O - Realty Income Corporation Common Stock 6шт. по 0.25 USD - налог 0.45 USD, по курсу 60.3677 USD/RUR (данные из БД)</t>
  </si>
  <si>
    <t>Дивиденд по NEM - Newmont Corporation 4шт. по 0.55 USD - налог 0.22 USD, по курсу 60.8544 USD/RUR (данные из БД)</t>
  </si>
  <si>
    <t>Дивиденд по XOM - Exxon Mobil Corporation Common Stock 63шт. по 0.88 USD - налог 5.54 USD, по курсу 60.801 USD/RUR (данные из БД)</t>
  </si>
  <si>
    <t>Дивиденд по AQUA - ИНАРКТИКА 10шт. по 15 RUR - налог 20 RUR (данные из БД)</t>
  </si>
  <si>
    <t>Дивиденд по MO - Altria Group, Inc. 4шт. по 0.94 USD - налог 0.38 USD, по курсу 60.0676 USD/RUR (данные из БД)</t>
  </si>
  <si>
    <t>Дивиденд по KO - Coca-Cola Company (The) Common Stock 4шт. по 0.44 USD - налог 0.18 USD, по курсу 59.7751 USD/RUR (данные из БД)</t>
  </si>
  <si>
    <t>Амортизация ЛСР БО 1Р4: 34 шт. по 200 RUR.  (данные из БД)</t>
  </si>
  <si>
    <t>Дивиденд по O - Realty Income Corporation Common Stock 6шт. по 0.25 USD - налог 0.45 USD, по курсу 57.413 USD/RUR (данные из БД)</t>
  </si>
  <si>
    <t>Дивиденд по CSCO - Cisco Systems, Inc. 77шт. по 0.38 USD - налог 2.93 USD, по курсу 57.5664 USD/RUR (данные из БД)</t>
  </si>
  <si>
    <t>Дивиденд по T - AT&amp;T Inc. 66шт. по 0.28 USD - налог 1.83 USD, по курсу 59.4043 USD/RUR (данные из БД)</t>
  </si>
  <si>
    <t>Купон по XS2010043656 - SCB-30 1шт. по 2410.14 RUR - налог 313 RUR (данные из БД)</t>
  </si>
  <si>
    <t>Дивиденд по GAZP - ГАЗПРОМ ао 400шт. по 51.03 RUR - налог 2654 RUR (данные из БД)</t>
  </si>
  <si>
    <t>Дивиденд по TATNP - Татнфт 3ап 185шт. по 32.71 RUR - налог 787 RUR (данные из БД)</t>
  </si>
  <si>
    <t>Дивиденд по RUAL - РУСАЛ ао 100шт. по 1.21 RUR - налог 16 RUR (данные из БД)</t>
  </si>
  <si>
    <t>Дивиденд по O - Realty Income Corporation Common Stock 6шт. по 0.25 USD - налог 0.45 USD, по курсу 61.5343 USD/RUR (данные из БД)</t>
  </si>
  <si>
    <t>Дивиденд по ET - Energy Transfer LP Common Units 65шт. по 0.27 USD - налог 6.37 USD, по курсу 61.6175 USD/RUR (данные из БД)</t>
  </si>
  <si>
    <t>Дивиденд по PFE - Pfizer, Inc. Common Stock 3шт. по 0.4 USD - налог 0.12 USD, по курсу 61.6175 USD/RUR (данные из БД)</t>
  </si>
  <si>
    <t>Дивиденд по XOM - Exxon Mobil Corporation Common Stock 63шт. по 0.91 USD - налог 5.73 USD, по курсу 60.2179 USD/RUR (данные из БД)</t>
  </si>
  <si>
    <t>Дивиденд по MSFT - Microsoft Corporation 2шт. по 0.68 USD - налог 0.14 USD, по курсу 60.3116 USD/RUR (данные из БД)</t>
  </si>
  <si>
    <t>Дивиденд по O - Realty Income Corporation Common Stock 6шт. по 0.25 USD - налог 0.45 USD, по курсу 61.0742 USD/RUR (данные из БД)</t>
  </si>
  <si>
    <t>Дивиденд по KO - Coca-Cola Company (The) Common Stock 4шт. по 0.44 USD - налог 0.18 USD, по курсу 61.0742 USD/RUR (данные из БД)</t>
  </si>
  <si>
    <t>Купон по XS0810596832 - VTB Eur 1шт. по 47.5 USD - налог 6.18 USD, по курсу 62.1849 USD/RUR (данные из БД)</t>
  </si>
  <si>
    <t>Дивиденд по NEM - Newmont Corporation 4шт. по 0.55 USD - налог 0.22 USD, по курсу 62.9103 USD/RUR (данные из БД)</t>
  </si>
  <si>
    <t>Дивиденд по GCHE - ЧеркизГ-ао 7шт. по 148.05 RUR - налог 135 RUR (данные из БД)</t>
  </si>
  <si>
    <t>Дивиденд по MO - Altria Group, Inc. 4шт. по 0.94 USD - налог 0.38 USD, по курсу 69.0037 USD/RUR (данные из БД)</t>
  </si>
  <si>
    <t>Дивиденд по SIBN - Газпрнефть 340шт. по 69.78 RUR - налог 3084 RUR (данные из БД)</t>
  </si>
  <si>
    <t>Купон по RU000A100WA8 - ЛСР БО 1Р4 34шт. по 16.95 RUR - налог 75 RUR (данные из БД)</t>
  </si>
  <si>
    <t>Дивиденд по O - Realty Income Corporation Common Stock 6шт. по 0.25 USD - налог 0.45 USD, по курсу 71.9778 USD/RUR (данные из БД)</t>
  </si>
  <si>
    <t>Дивиденд по CSCO - Cisco Systems, Inc. 77шт. по 0.38 USD - налог 2.93 USD, по курсу 70.3375 USD/RUR (данные из БД)</t>
  </si>
  <si>
    <t>Дивиденд по MRKP - РСетиЦП ао 10000шт. по 0.03 RUR - налог 39 RUR (данные из БД)</t>
  </si>
  <si>
    <t>Дивиденд по LSNGP - РСетиЛЭ-п 80шт. по 0.44 RUR - налог 5 RUR (данные из БД)</t>
  </si>
  <si>
    <t>Дивиденд по T - AT&amp;T Inc. 66шт. по 0.28 USD - налог 1.83 USD, по курсу 70.3375 USD/RUR (данные из БД)</t>
  </si>
  <si>
    <t>Дивиденд по TATNP - Татнфт 3ап 185шт. по 6.86 RUR - налог 165 RUR (данные из БД)</t>
  </si>
  <si>
    <t>Дивиденд по PFE - Pfizer, Inc. Common Stock 3шт. по 0.41 USD - налог 0.12 USD, по курсу 68.9573 USD/RUR (данные из БД)</t>
  </si>
  <si>
    <t>Дивиденд по O - Realty Income Corporation Common Stock 6шт. по 0.25 USD - налог 0.45 USD, по курсу 69.5927 USD/RUR (данные из БД)</t>
  </si>
  <si>
    <t>Дивиденд по ET - Energy Transfer LP Common Units 65шт. по 0.31 USD - налог 7.34 USD, по курсу 70.3847 USD/RUR (данные из БД)</t>
  </si>
  <si>
    <t>Дивиденд по XOM - Exxon Mobil Corporation Common Stock 63шт. по 0.91 USD - налог 5.73 USD, по курсу 72.7923 USD/RUR (данные из БД)</t>
  </si>
  <si>
    <t>Дивиденд по MSFT - Microsoft Corporation 2шт. по 0.68 USD - налог 0.14 USD, по курсу 73.8645 USD/RUR (данные из БД)</t>
  </si>
  <si>
    <t>Дивиденд по O - Realty Income Corporation Common Stock 6шт. по 0.26 USD - налог 0.46 USD, по курсу 75.4323 USD/RUR (данные из БД)</t>
  </si>
  <si>
    <t>Дивиденд по NEM - Newmont Corporation 4шт. по 0.4 USD - налог 0.16 USD, по курсу 75.4577 USD/RUR (данные из БД)</t>
  </si>
  <si>
    <t>Дивиденд по MO - Altria Group, Inc. 4шт. по 0.94 USD - налог 0.38 USD, по курсу 76.9561 USD/RUR (данные из БД)</t>
  </si>
  <si>
    <t>Дивиденд по O - Realty Income Corporation Common Stock 6шт. по 0.26 USD - налог 0.46 USD, по курсу 77.0863 USD/RUR (данные из БД)</t>
  </si>
  <si>
    <t>Дивиденд по KO - Coca-Cola Company (The) Common Stock 4шт. по 0.46 USD - налог 0.18 USD, по курсу 77.3233 USD/RUR (данные из БД)</t>
  </si>
  <si>
    <t>Дивиденд по CSCO - Cisco Systems, Inc. 77шт. по 0.39 USD - налог 3 USD, по курсу 77.951 USD/RUR (данные из БД)</t>
  </si>
  <si>
    <t>Дивиденд по T - AT&amp;T Inc. 66шт. по 0.28 USD - налог 1.83 USD, по курсу 79.4961 USD/RUR (данные из БД)</t>
  </si>
  <si>
    <t>Купон по XS2010043656 - SCB-30 1шт. по 3226.85 RUR - налог 419 RUR (данные из БД)</t>
  </si>
  <si>
    <t>Дивиденд по NOK - Nokia Corporation Sponsored American Depositary Shares 2шт. по 0.1 USD - налог 0.06 USD, по курсу 81.4863 USD/RUR (данные из БД)</t>
  </si>
  <si>
    <t>Дивиденд по MOMO - Momo Inc 10шт. по 0.72 USD - налог 0.72 USD, по курсу 81.6274 USD/RUR (данные из БД)</t>
  </si>
  <si>
    <t>Дивиденд по O - Realty Income Corporation Common Stock 6шт. по 0.26 USD - налог 0.46 USD, по курсу 81.5601 USD/RUR (данные из БД)</t>
  </si>
  <si>
    <t>Дивиденд по ET - Energy Transfer LP Common Units 65шт. по 0.31 USD - налог 7.41 USD, по курсу 78.6139 USD/RUR (данные из БД)</t>
  </si>
  <si>
    <t>Дивиденд по SBERP - Сбербанк-п -40шт. по 25 RUR - налог -130 RUR (данные из БД)</t>
  </si>
  <si>
    <t>Дивиденд по PFE - Pfizer, Inc. Common Stock 3шт. по 0.41 USD - налог 0.12 USD, по курсу 76.6929 USD/RUR (данные из БД)</t>
  </si>
  <si>
    <t>Дивиденд по XOM - Exxon Mobil Corporation Common Stock 63шт. по 0.91 USD - налог 5.73 USD, по курсу 77.2041 USD/RUR (данные из БД)</t>
  </si>
  <si>
    <t>Дивиденд по MSFT - Microsoft Corporation 2шт. по 0.68 USD - налог 0.14 USD, по курсу 79.9798 USD/RUR (данные из БД)</t>
  </si>
  <si>
    <t>Дивиденд по IRAO - ИнтерРАОао 6000шт. по 0.28 RUR - налог 221 RUR (данные из БД)</t>
  </si>
  <si>
    <t>Дивиденд по O - Realty Income Corporation Common Stock 6шт. по 0.26 USD - налог 0.46 USD, по курсу 80.6872 USD/RUR (данные из БД)</t>
  </si>
  <si>
    <t>Дивиденд по NEM - Newmont Corporation 4шт. по 0.4 USD - налог 0.16 USD, по курсу 80.6872 USD/RUR (данные из БД)</t>
  </si>
  <si>
    <t>Купон по XS0810596832 - VTB Eur 1шт. по 47.5 USD - налог 6.18 USD, по курсу 81.3294 USD/RUR (данные из БД)</t>
  </si>
  <si>
    <t>Амортизация ПИК К 1P2: 24 шт. по 250 RUR.  (данные из БД)</t>
  </si>
  <si>
    <t>Дивиденд по MO - Altria Group, Inc. 4шт. по 0.94 USD - налог 0.38 USD, по курсу 83.6405 USD/RUR (данные из БД)</t>
  </si>
  <si>
    <t>Дивиденд по KO - Coca-Cola Company (The) Common Stock 4шт. по 0.46 USD - налог 0.18 USD, по курсу 84.3249 USD/RUR (данные из БД)</t>
  </si>
  <si>
    <t>Дивиденд по MOEX - МосБиржа 30шт. по 4.84 RUR - налог 19 RUR (данные из БД)</t>
  </si>
  <si>
    <t>Дивиденд по MRKP - РСетиЦП ао 10000шт. по 0 RUR - налог 3 RUR (данные из БД)</t>
  </si>
  <si>
    <t>Дивиденд по LSNGP - РСетиЛЭ-п 80шт. по 18.83 RUR - налог 196 RUR (данные из БД)</t>
  </si>
  <si>
    <t>Дивиденд по MTSS - МТС-ао 110шт. по 34.29 RUR - налог 490 RUR (данные из БД)</t>
  </si>
  <si>
    <t>Дивиденд по O - Realty Income Corporation Common Stock 6шт. по 0.26 USD - налог 0.46 USD, по курсу 87.0341 USD/RUR (данные из БД)</t>
  </si>
  <si>
    <t>Дивиденд по CSCO - Cisco Systems, Inc. 77шт. по 0.39 USD - налог 3 USD, по курсу 89.545 USD/RUR (данные из БД)</t>
  </si>
  <si>
    <t>Дивиденд по FLOT - Совкомфлот 70шт. по 4.3 RUR - налог 39 RUR (данные из БД)</t>
  </si>
  <si>
    <t>Дивиденд по T - AT&amp;T Inc. 66шт. по 0.28 USD - налог 1.83 USD, по курсу 92.5695 USD/RUR (данные из БД)</t>
  </si>
  <si>
    <t>Дивиденд по BANEP - Башнефт ап 71шт. по 199.89 RUR - налог 1845 RUR (данные из БД)</t>
  </si>
  <si>
    <t>Дивиденд по OGKB - ОГК-2 ао 15000шт. по 0.06 RUR - налог 113 RUR (данные из БД)</t>
  </si>
  <si>
    <t>Дивиденд по SIBN - Газпрнефть 340шт. по 12.16 RUR - налог 537 RUR (данные из БД)</t>
  </si>
  <si>
    <t>Дивиденд по NKNCP - НКНХ ап 260шт. по 1.49 RUR - налог 50 RUR (данные из БД)</t>
  </si>
  <si>
    <t>Дивиденд по HYDR - РусГидро 14000шт. по 0.05 RUR - налог 91 RUR (данные из БД)</t>
  </si>
  <si>
    <t>Дивиденд по AQUA - ИНАРКТИКА 10шт. по 10 RUR - налог 13 RUR (данные из БД)</t>
  </si>
  <si>
    <t>Дивиденд по TATNP - Татнфт 3ап 185шт. по 27.71 RUR - налог 666 RUR (данные из БД)</t>
  </si>
  <si>
    <t>Дивиденд по KZOS - ОргСинт ао 620шт. по 9.1 RUR - налог 733 RUR (данные из БД)</t>
  </si>
  <si>
    <t>Дивиденд по KRKNP - СаратНПЗ-п 4шт. по 391.54 RUR - налог 204 RUR (данные из БД)</t>
  </si>
  <si>
    <t>Дивиденд по NMTP - НМТП ао 2600шт. по 0.8 RUR - налог 270 RUR (данные из БД)</t>
  </si>
  <si>
    <t>Дивиденд по AFKS - Система ао 400шт. по 0.41 RUR - налог 21 RUR (данные из БД)</t>
  </si>
  <si>
    <t>Дивиденд по SNGSP - Сургнфгз-п 1500шт. по 0.8 RUR - налог 156 RUR (данные из БД)</t>
  </si>
  <si>
    <t>Дивиденд по NOK - Nokia Corporation Sponsored American Depositary Shares 2шт. по 0.03 USD - налог 0.02 USD, по курсу 90.3846 USD/RUR (данные из БД)</t>
  </si>
  <si>
    <t>Дивиденд по PFE - Pfizer, Inc. Common Stock 3шт. по 0.41 USD - налог 0.12 USD, по курсу 90.0468 USD/RUR (данные из БД)</t>
  </si>
  <si>
    <t>Дивиденд по O - Realty Income Corporation Common Stock 6шт. по 0.26 USD - налог 0.46 USD, по курсу 90.9783 USD/RUR (данные из БД)</t>
  </si>
  <si>
    <t>Дивиденд по ET - Energy Transfer LP Common Units 65шт. по 0.31 USD - налог 7.46 USD, по курсу 97.2794 USD/RUR (данные из БД)</t>
  </si>
  <si>
    <t>Дивиденд по XOM - Exxon Mobil Corporation Common Stock 63шт. по 0.91 USD - налог 5.73 USD, по курсу 101.0399 USD/RUR (данные из БД)</t>
  </si>
  <si>
    <t>Дивиденд по MSFT - Microsoft Corporation 2шт. по 0.68 USD - налог 0.14 USD, по курсу 97.4217 USD/RUR (данные из БД)</t>
  </si>
  <si>
    <t>Дивиденд по O - Realty Income Corporation Common Stock 6шт. по 0.26 USD - налог 0.46 USD, по курсу 95.9283 USD/RUR (данные из БД)</t>
  </si>
  <si>
    <t>Дивиденд по NEM - Newmont Corporation 4шт. по 0.4 USD - налог 0.16 USD, по курсу 97.5383 USD/RUR (данные из БД)</t>
  </si>
  <si>
    <t>Купон по RU000A1016Z3 - ПИК К 1P2 24шт. по 15.43 RUR - налог 48 RUR (данные из БД)</t>
  </si>
  <si>
    <t>Дивиденд по KO - Coca-Cola Company (The) Common Stock 4шт. по 0.46 USD - налог 0.18 USD, по курсу 95.9794 USD/RUR (данные из БД)</t>
  </si>
  <si>
    <t>Дивиденд по MO - Altria Group, Inc. 4шт. по 0.98 USD - налог 0.39 USD, по курсу 95.9794 USD/RUR (данные из БД)</t>
  </si>
  <si>
    <t>Дивиденд по AQUA - ИНАРКТИКА 10шт. по 16 RUR - налог 21 RUR (данные из БД)</t>
  </si>
  <si>
    <t>Амортизация ЛСР БО 1Р4: 34 шт. по 400 RUR.  (данные из БД)</t>
  </si>
  <si>
    <t>Дивиденд по GCHE - ЧеркизГ-ао 7шт. по 118.43 RUR - налог 108 RUR (данные из БД)</t>
  </si>
  <si>
    <t>Дивиденд по O - Realty Income Corporation Common Stock 6шт. по 0.26 USD - налог 0.46 USD, по курсу 97.0018 USD/RUR (данные из БД)</t>
  </si>
  <si>
    <t>Дивиденд по CSCO - Cisco Systems, Inc. 77шт. по 0.39 USD - налог 3 USD, по курсу 98.4785 USD/RUR (данные из БД)</t>
  </si>
  <si>
    <t>Дивиденд по T - AT&amp;T Inc. 66шт. по 0.28 USD - налог 1.83 USD, по курсу 99.6762 USD/RUR (данные из БД)</t>
  </si>
  <si>
    <t>Купон по XS2010043656 - SCB-30 1шт. по 4019.64 RUR - налог 523 RUR (данные из БД)</t>
  </si>
  <si>
    <t>Дивиденд по TATNP - Татнфт 3ап 185шт. по 27.54 RUR - налог 662 RUR (данные из БД)</t>
  </si>
  <si>
    <t>Дивиденд по NOK - Nokia Corporation Sponsored American Depositary Shares 2шт. по 0.03 USD - налог 0.02 USD, по курсу 95.9053 USD/RUR (данные из БД)</t>
  </si>
  <si>
    <t>Дивиденд по ET - Energy Transfer LP Common Units 65шт. по 0.31 USD - налог 7.53 USD, по курсу 93.5616 USD/RUR (данные из БД)</t>
  </si>
  <si>
    <t>Дивиденд по O - Realty Income Corporation Common Stock 6шт. по 0.26 USD - налог 0.46 USD, по курсу 93.2435 USD/RUR (данные из БД)</t>
  </si>
  <si>
    <t>Дивиденд по PFE - Pfizer, Inc. Common Stock 3шт. по 0.41 USD - налог 0.12 USD, по курсу 92.1973 USD/RUR (данные из БД)</t>
  </si>
  <si>
    <t>Дивиденд по XOM - Exxon Mobil Corporation Common Stock 63шт. по 0.95 USD - налог 5.99 USD, по курсу 92.1185 USD/RUR (данные из БД)</t>
  </si>
  <si>
    <t>Дивиденд по MSFT - Microsoft Corporation 2шт. по 0.75 USD - налог 0.15 USD, по курсу 91.257 USD/RUR (данные из БД)</t>
  </si>
  <si>
    <t>Дивиденд по NEM - Newmont Corporation 4шт. по 0.4 USD - налог 0.16 USD, по курсу 88.6102 USD/RUR (данные из БД)</t>
  </si>
  <si>
    <t>Дивиденд по KO - Coca-Cola Company (The) Common Stock 4шт. по 0.46 USD - налог 0.18 USD, по курсу 88.8841 USD/RUR (данные из БД)</t>
  </si>
  <si>
    <t>Дивиденд по O - Realty Income Corporation Common Stock 6шт. по 0.26 USD - налог 0.46 USD, по курсу 88.8841 USD/RUR (данные из БД)</t>
  </si>
  <si>
    <t>Купон по XS0810596832 - VTB Eur 1шт. по 47.5 USD - налог 6.18 USD, по курсу 91.5823 USD/RUR (данные из БД)</t>
  </si>
  <si>
    <t>Дивиденд по AQUA - ИНАРКТИКА 10шт. по 19 RUR - налог 25 RUR (данные из БД)</t>
  </si>
  <si>
    <t>Дивиденд по MO - Altria Group, Inc. 4шт. по 0.98 USD - налог 0.39 USD, по курсу 90.087 USD/RUR (данные из БД)</t>
  </si>
  <si>
    <t>Дивиденд по BABA - Alibaba Group Holding Limited American Depositary Shares eac 7шт. по 1 USD - налог 0.7 USD, по курсу 90.087 USD/RUR (данные из БД)</t>
  </si>
  <si>
    <t>Дивиденд по GMKN - ГМКНорНик 1шт. по 915.33 RUR - налог 119 RUR (данные из БД)</t>
  </si>
  <si>
    <t>Дивиденд по SIBN - Газпрнефть 340шт. по 82.94 RUR - налог 3666 RUR (данные из БД)</t>
  </si>
  <si>
    <t>Купон по RU000A100WA8 - ЛСР БО 1Р4 34шт. по 8.48 RUR - налог 37 RUR (данные из БД)</t>
  </si>
  <si>
    <t>Дивиденд по O - Realty Income Corporation Common Stock 6шт. по 0.26 USD - налог 0.46 USD, по курсу 90.3041 USD/RUR (данные из БД)</t>
  </si>
  <si>
    <t>Дивиденд по CSCO - Cisco Systems, Inc. 77шт. по 0.39 USD - налог 3 USD, по курсу 89.6883 USD/RUR (данные из БД)</t>
  </si>
  <si>
    <t>Дивиденд по FLOT - Совкомфлот 70шт. по 6.32 RUR - налог 58 RUR (данные из БД)</t>
  </si>
  <si>
    <t>Дивиденд по TATNP - Татнфт 3ап 185шт. по 35.17 RUR - налог 846 RUR (данные из БД)</t>
  </si>
  <si>
    <t>Дивиденд по T - AT&amp;T Inc. 66шт. по 0.28 USD - налог 1.83 USD, по курсу 89.6883 USD/RUR (данные из БД)</t>
  </si>
  <si>
    <t>Дивиденд по PFE - Pfizer, Inc. Common Stock 3шт. по 0.42 USD - налог 0.13 USD, по курсу 88.2829 USD/RUR (данные из БД)</t>
  </si>
  <si>
    <t>Дивиденд по NOK - Nokia Corporation Sponsored American Depositary Shares 2шт. по 0.03 USD - налог 0.02 USD, по курсу 89.5159 USD/RUR (данные из БД)</t>
  </si>
  <si>
    <t>Дивиденд по O - Realty Income Corporation Common Stock 6шт. по 0.26 USD - налог 0.46 USD, по курсу 89.2887 USD/RUR (данные из БД)</t>
  </si>
  <si>
    <t>Дивиденд по ET - Energy Transfer LP Common Units 65шт. по 0.32 USD - налог 7.58 USD, по курсу 91.2434 USD/RUR (данные из БД)</t>
  </si>
  <si>
    <t>Дивиденд по XOM - Exxon Mobil Corporation Common Stock 63шт. по 0.95 USD - налог 5.99 USD, по курсу 91.0758 USD/RUR (данные из БД)</t>
  </si>
  <si>
    <t>Дивиденд по MSFT - Microsoft Corporation 2шт. по 0.75 USD - налог 0.15 USD, по курсу 91.2057 USD/RUR (данные из БД)</t>
  </si>
  <si>
    <t>Дивиденд по O - Realty Income Corporation Common Stock 6шт. по 0.26 USD - налог 0.46 USD, по курсу 91.8692 USD/RUR (данные из БД)</t>
  </si>
  <si>
    <t>Дивиденд по NEM - Newmont Corporation 4шт. по 0.25 USD - налог 0.1 USD, по курсу 91.3336 USD/RUR (данные из БД)</t>
  </si>
  <si>
    <t>Купон по RU000A1016Z3 - ПИК К 1P2 24шт. по 10.28 RUR - налог 32 RUR (данные из БД)</t>
  </si>
  <si>
    <t>Дивиденд по CRM - Salesforce.com Inc Common Stock 4шт. по 0.4 USD - налог 0.16 USD, по курсу 90.8818 USD/RUR (данные из БД)</t>
  </si>
  <si>
    <t>Дивиденд по KO - Coca-Cola Company (The) Common Stock 4шт. по 0.49 USD - налог 0.19 USD, по курсу 91.5449 USD/RUR (данные из БД)</t>
  </si>
  <si>
    <t>Дивиденд по O - Realty Income Corporation Common Stock 6шт. по 0.26 USD - налог 0.46 USD, по курсу 92.5919 USD/RUR (данные из БД)</t>
  </si>
  <si>
    <t>Дивиденд по CSCO - Cisco Systems, Inc. 77шт. по 0.4 USD - налог 3.08 USD, по курсу 92.5254 USD/RUR (данные из БД)</t>
  </si>
  <si>
    <t>Дивиденд по GCHE - ЧеркизГ-ао 7шт. по 205.38 RUR - налог 187 RUR (данные из БД)</t>
  </si>
  <si>
    <t>Купон по XS2010043656 - SCB-30 1шт. по 3696.62 RUR - налог 481 RUR (данные из БД)</t>
  </si>
  <si>
    <t>Дивиденд по T - AT&amp;T Inc. 66шт. по 0.28 USD - налог 1.83 USD, по курсу 92.581 USD/RUR (данные из БД)</t>
  </si>
  <si>
    <t>Дивиденд по MOMO - Momo Inc 10шт. по 0.54 USD - налог 0.54 USD, по курсу 93.2198 USD/RUR (данные из БД)</t>
  </si>
  <si>
    <t>Дивиденд по NOK - Nokia Corporation Sponsored American Depositary Shares 2шт. по 0.04 USD - налог 0.03 USD, по курсу 93.4409 USD/RUR (данные из БД)</t>
  </si>
  <si>
    <t>Дивиденд по O - Realty Income Corporation Common Stock 6шт. по 0.26 USD - налог 0.46 USD, по курсу 91.7791 USD/RUR (данные из БД)</t>
  </si>
  <si>
    <t>Дивиденд по ET - Energy Transfer LP Common Units 65шт. по 0.32 USD - налог 7.65 USD, по курсу 91.8239 USD/RUR (данные из БД)</t>
  </si>
  <si>
    <t>Дивиденд по XOM - Exxon Mobil Corporation Common Stock 63шт. по 0.95 USD - налог 5.99 USD, по курсу 91.633 USD/RUR (данные из БД)</t>
  </si>
  <si>
    <t>Дивиденд по MSFT - Microsoft Corporation 2шт. по 0.75 USD - налог 0.15 USD, по курсу 91.3591 USD/RUR (данные из БД)</t>
  </si>
  <si>
    <t>Дивиденд по IRAO - ИнтерРАОао 6000шт. по 0.33 RUR - налог 254 RUR (данные из БД)</t>
  </si>
  <si>
    <t>Дивиденд по O - Realty Income Corporation Common Stock 6шт. по 0.26 USD - налог 0.47 USD, по курсу 90.1915 USD/RUR (данные из БД)</t>
  </si>
  <si>
    <t>Дивиденд по NEM - Newmont Corporation 4шт. по 0.25 USD - налог 0.1 USD, по курсу 89.3755 USD/RUR (данные из БД)</t>
  </si>
  <si>
    <t>Купон по XS0810596832 - VTB Eur 1шт. по 47.5 USD - налог 6.18 USD, по курсу 88.7436 USD/RUR (данные из БД)</t>
  </si>
  <si>
    <t>Дивиденд по BABA - Alibaba Group Holding Limited American Depositary Shares eac 7шт. по 1.66 USD - налог 1.16 USD, по курсу 89.0214 USD/RUR (данные из БД)</t>
  </si>
  <si>
    <t>Дивиденд по MOEX - МосБиржа 30шт. по 17.35 RUR - налог 68 RUR (данные из БД)</t>
  </si>
  <si>
    <t>Дивиденд по KO - Coca-Cola Company (The) Common Stock 4шт. по 0.49 USD - налог 0.19 USD, по курсу 88.208 USD/RUR (данные из БД)</t>
  </si>
  <si>
    <t>Дивиденд по MO - Altria Group, Inc. 4шт. по 0.98 USD - налог 0.39 USD, по курсу 88.208 USD/RUR (данные из БД)</t>
  </si>
  <si>
    <t>Дивиденд по CHMF - СевСт-ао 3шт. по 38.3 RUR - налог 15 RUR (данные из БД)</t>
  </si>
  <si>
    <t>Дивиденд по CHMF - СевСт-ао 3шт. по 191.51 RUR - налог 75 RUR (данные из БД)</t>
  </si>
  <si>
    <t>Дивиденд по MRKP - РСетиЦП ао 10000шт. по 0.04 RUR - налог 50 RUR (данные из БД)</t>
  </si>
  <si>
    <t>Дивиденд по O - Realty Income Corporation Common Stock 6шт. по 0.26 USD - налог 0.47 USD, по курсу 85.748 USD/RUR (данные из БД)</t>
  </si>
  <si>
    <t>Дивиденд по LSNGP - РСетиЛЭ-п 80шт. по 22.25 RUR - налог 231 RUR (данные из БД)</t>
  </si>
  <si>
    <t>Дивиденд по CSCO - Cisco Systems, Inc. 77шт. по 0.4 USD - налог 3.08 USD, по курсу 88.1205 USD/RUR (данные из БД)</t>
  </si>
  <si>
    <t>Дивиденд по SIBN - Газпрнефть 340шт. по 19.49 RUR - налог 861 RUR (данные из БД)</t>
  </si>
  <si>
    <t>Дивиденд по KRKNP - СаратНПЗ-п 4шт. по 240.67 RUR - налог 125 RUR (данные из БД)</t>
  </si>
  <si>
    <t>Дивиденд по NKNCP - НКНХ ап 260шт. по 2.94 RUR - налог 99 RUR (данные из БД)</t>
  </si>
  <si>
    <t>Дивиденд по TATNP - Татнфт 3ап 185шт. по 25.17 RUR - налог 605 RUR (данные из БД)</t>
  </si>
  <si>
    <t>Дивиденд по CRM - Salesforce.com Inc Common Stock 4шт. по 0.4 USD - налог 0.16 USD, по курсу 88.1688 USD/RUR (данные из БД)</t>
  </si>
  <si>
    <t>Дивиденд по KZOS - ОргСинт ао 620шт. по 6.22 RUR - налог 501 RUR (данные из БД)</t>
  </si>
  <si>
    <t>Дивиденд по NMTP - НМТП ао 2600шт. по 0.77 RUR - налог 261 RUR (данные из БД)</t>
  </si>
  <si>
    <t>Дивиденд по T - AT&amp;T Inc. 66шт. по 0.28 USD - налог 1.83 USD, по курсу 88.0031 USD/RUR (данные из БД)</t>
  </si>
  <si>
    <t>Дивиденд по SBERP - Сбербанк-п -40шт. по 33.3 RUR - налог -173 RUR (данные из БД)</t>
  </si>
  <si>
    <t>Дивиденд по BANEP - Башнефт ап 71шт. по 249.69 RUR - налог 2305 RUR (данные из БД)</t>
  </si>
  <si>
    <t>Дивиденд по MTSS - МТС-ао 110шт. по 35 RUR - налог 501 RUR (данные из БД)</t>
  </si>
  <si>
    <t>Дивиденд по AFKS - Система ао 400шт. по 0.52 RUR - налог 27 RUR (данные из БД)</t>
  </si>
  <si>
    <t>Дивиденд по SNGSP - Сургнфгз-п 1500шт. по 12.29 RUR - налог 2397 RUR (данные из БД)</t>
  </si>
  <si>
    <t>Дивиденд по FLOT - Совкомфлот 70шт. по 11.27 RUR - налог 103 RUR (данные из БД)</t>
  </si>
  <si>
    <t>Дивиденд по NOK - Nokia Corporation Sponsored American Depositary Shares 2шт. по 0.03 USD - налог 0.02 USD, по курсу 87.7805 USD/RUR (данные из БД)</t>
  </si>
  <si>
    <t>Дивиденд по PFE - Pfizer, Inc. Common Stock 3шт. по 0.42 USD - налог 0.13 USD, по курсу 85.41 USD/RUR (данные из БД)</t>
  </si>
  <si>
    <t>Дивиденд по O - Realty Income Corporation Common Stock 6шт. по 0.26 USD - налог 0.47 USD, по курсу 86.1091 USD/RUR (данные из БД)</t>
  </si>
  <si>
    <t>Дивиденд по ET - Energy Transfer LP Common Units 65шт. по 0.32 USD - налог 7.7 USD, по курсу 86.5621 USD/RUR (данные из БД)</t>
  </si>
  <si>
    <t>Дивиденд по XOM - Exxon Mobil Corporation Common Stock 63шт. по 0.95 USD - налог 5.99 USD, по курсу 90.0055 USD/RUR (данные из БД)</t>
  </si>
  <si>
    <t>Дивиденд по MSFT - Microsoft Corporation 2шт. по 0.75 USD - налог 0.15 USD, по курсу 90.0055 USD/RUR (данные из БД)</t>
  </si>
  <si>
    <t>Дивиденд по O - Realty Income Corporation Common Stock 6шт. по 0.26 USD - налог 0.47 USD, по курсу 90.0013 USD/RUR (данные из БД)</t>
  </si>
  <si>
    <t>Дивиденд по NEM - Newmont Corporation 4шт. по 0.25 USD - налог 0.1 USD, по курсу 88.9288 USD/RUR (данные из БД)</t>
  </si>
  <si>
    <t>Дивиденд по CHMF - СевСт-ао 3шт. по 31.06 RUR - налог 12 RUR (данные из БД)</t>
  </si>
  <si>
    <t>Купон по RU000A1016Z3 - ПИК К 1P2 24шт. по 5.14 RUR - налог 16 RUR (данные из БД)</t>
  </si>
  <si>
    <t>Дивиденд по KO - Coca-Cola Company (The) Common Stock 4шт. по 0.49 USD - налог 0.19 USD, по курсу 91.1096 USD/RUR (данные из БД)</t>
  </si>
  <si>
    <t>Дивиденд по MO - Altria Group, Inc. 4шт. по 1.02 USD - налог 0.41 USD, по курсу 90.9345 USD/RUR (данные из БД)</t>
  </si>
  <si>
    <t>Дивиденд по CRM - Salesforce.com Inc Common Stock 4шт. по 0.4 USD - налог 0.16 USD, по курсу 91.4292 USD/RUR (данные из БД)</t>
  </si>
  <si>
    <t>Дивиденд по YNDX - Yandex clA 2шт. по 80 RUR - налог 21 RUR (данные из БД)</t>
  </si>
  <si>
    <t>Дивиденд по GCHE - ЧеркизГ-ао 7шт. по 142.11 RUR - налог 129 RUR (данные из БД)</t>
  </si>
  <si>
    <t>Дивиденд по O - Realty Income Corporation Common Stock 6шт. по 0.26 USD - налог 0.48 USD, по курсу 93.2221 USD/RUR (данные из БД)</t>
  </si>
  <si>
    <t>Дивиденд по CSCO - Cisco Systems, Inc. 77шт. по 0.4 USD - налог 3.08 USD, по курсу 93.3581 USD/RUR (данные из БД)</t>
  </si>
  <si>
    <t>Купон по XS2010043656 - SCB-30 1шт. по 3794.8 RUR - налог 493 RUR (данные из БД)</t>
  </si>
  <si>
    <t>Дивиденд по TATNP - Татнфт 3ап 185шт. по 38.2 RUR - налог 919 RUR (данные из БД)</t>
  </si>
  <si>
    <t>Дивиденд по T - AT&amp;T Inc. 66шт. по 0.28 USD - налог 1.83 USD, по курсу 96.9483 USD/RUR (данные из БД)</t>
  </si>
  <si>
    <t>Дивиденд по SIBN - Газпрнефть 340шт. по 51.96 RUR - налог 2297 RUR (данные из БД)</t>
  </si>
  <si>
    <t>Дивиденд по NOK - Nokia Corporation Sponsored American Depositary Shares 2шт. по 0.03 USD - налог 0.02 USD, по курсу 96.0924 USD/RUR (данные из БД)</t>
  </si>
  <si>
    <t>Дивиденд по O - Realty Income Corporation Common Stock 6шт. по 0.26 USD - налог 0.48 USD, по курсу 97.0226 USD/RUR (данные из БД)</t>
  </si>
  <si>
    <t>Дивиденд по ET - Energy Transfer LP Common Units 65шт. по 0.32 USD - налог 7.77 USD, по курсу 98.0726 USD/RUR (данные из БД)</t>
  </si>
  <si>
    <t>Дивиденд по PFE - Pfizer, Inc. Common Stock 3шт. по 0.42 USD - налог 0.13 USD, по курсу 98.0726 USD/RUR (данные из БД)</t>
  </si>
  <si>
    <t>Дивиденд по XOM - Exxon Mobil Corporation Common Stock 63шт. по 0.99 USD - налог 6.24 USD, по курсу 98.3657 USD/RUR (данные из БД)</t>
  </si>
  <si>
    <t>Дивиденд по MSFT - Microsoft Corporation 2шт. по 0.83 USD - налог 0.17 USD, по курсу 100.2192 USD/RUR (данные из БД)</t>
  </si>
  <si>
    <t>Дивиденд по NEM - Newmont Corporation 4шт. по 0.25 USD - налог 0.1 USD, по курсу 105.0604 USD/RUR (данные из БД)</t>
  </si>
  <si>
    <t>Дивиденд по KO - Coca-Cola Company (The) Common Stock 4шт. по 0.49 USD - налог 0.19 USD, по курсу 109.5782 USD/RUR (данные из БД)</t>
  </si>
  <si>
    <t>Дивиденд по AQUA - ИНАРКТИКА 10шт. по 20 RUR - налог 26 RUR (данные из БД)</t>
  </si>
  <si>
    <t>Дивиденд по O - Realty Income Corporation Common Stock 6шт. по 0.26 USD - налог 0.48 USD, по курсу 107.7409 USD/RUR (данные из БД)</t>
  </si>
  <si>
    <t>Дивиденд по PLZL - Полюс 4шт. по 1301.75 RUR - налог 677 RUR (данные из БД)</t>
  </si>
  <si>
    <t>Дивиденд по CHMF - СевСт-ао 3шт. по 49.06 RUR - налог 19 RUR (данные из БД)</t>
  </si>
  <si>
    <t>Дивиденд по CRM - Salesforce.com Inc Common Stock 4шт. по 0.4 USD - налог 0.16 USD, по курсу 102.9979 USD/RUR (данные из БД)</t>
  </si>
  <si>
    <t>Дивиденд по MO - Altria Group, Inc. 4шт. по 1.02 USD - налог 0.41 USD, по курсу 99.6125 USD/RUR (данные из БД)</t>
  </si>
  <si>
    <t>Дивиденд по O - Realty Income Corporation Common Stock 6шт. по 0.26 USD - налог 0.48 USD, по курсу 101.6797 USD/RUR (данные из БД)</t>
  </si>
  <si>
    <t>Дивиденд по CSCO - Cisco Systems, Inc. 77шт. по 0.4 USD - налог 3.08 USD, по курсу 101.6797 USD/RUR (данные из БД)</t>
  </si>
  <si>
    <t>Дивиденд по TATNP - Татнфт 3ап 185шт. по 17.39 RUR - налог 418 RUR (данные из БД)</t>
  </si>
  <si>
    <t>Дивиденд по T - AT&amp;T Inc. 66шт. по 0.28 USD - налог 1.83 USD, по курсу 102.2911 USD/RUR (данные из БД)</t>
  </si>
  <si>
    <t>Дивиденд по PFE - Pfizer, Inc. Common Stock 3шт. по 0.43 USD - налог 0.13 USD, по курсу 99.0978 USD/RUR (данные из БД)</t>
  </si>
  <si>
    <t>Дивиденд по O - Realty Income Corporation Common Stock 6шт. по 0.26 USD - налог 0.48 USD, по курсу 97.8107 USD/RUR (данные из БД)</t>
  </si>
  <si>
    <t>Дивиденд по ET - Energy Transfer LP Common Units 65шт. по 0.33 USD - налог 7.82 USD, по курсу 96.9104 USD/RUR (данные из БД)</t>
  </si>
  <si>
    <t>Дивиденд по XOM - Exxon Mobil Corporation Common Stock 63шт. по 0.99 USD - налог 6.24 USD, по курсу 95.8024 USD/RUR (данные из БД)</t>
  </si>
  <si>
    <t>Дивиденд по MSFT - Microsoft Corporation 2шт. по 0.83 USD - налог 0.17 USD, по курсу 90.4268 USD/RUR (данные из БД)</t>
  </si>
  <si>
    <t>Дивиденд по O - Realty Income Corporation Common Stock 6шт. по 0.27 USD - налог 0.48 USD, по курсу 88.2568 USD/RUR (данные из БД)</t>
  </si>
  <si>
    <t>Дивиденд по NEM - Newmont Corporation 4шт. по 0.25 USD - налог 0.1 USD, по курсу 89.2497 USD/RUR (данные из БД)</t>
  </si>
  <si>
    <t>Дивиденд по KO - Coca-Cola Company (The) Common Stock 4шт. по 0.51 USD - налог 0.2 USD, по курсу 86.619 USD/RUR (данные из БД)</t>
  </si>
  <si>
    <t>Дивиденд по MO - Altria Group, Inc. 4шт. по 1.02 USD - налог 0.41 USD, по курсу 83.8737 USD/RUR (данные из БД)</t>
  </si>
  <si>
    <t>Дивиденд по O - Realty Income Corporation Common Stock 6шт. по 0.27 USD - налог 0.48 USD, по курсу 85.4963 USD/RUR (данные из БД)</t>
  </si>
  <si>
    <t>Дивиденд по CSCO - Cisco Systems, Inc. 77шт. по 0.41 USD - налог 3.16 USD, по курсу 84.5522 USD/RUR (данные из БД)</t>
  </si>
  <si>
    <t>Дивиденд по GCHE - ЧеркизГ-ао 7шт. по 98.92 RUR - налог 90 RUR (данные из БД)</t>
  </si>
  <si>
    <t>Купон по XS2010043656 - SCB-30 1шт. по 3371.1 RUR - налог 438 RUR (данные из БД)</t>
  </si>
  <si>
    <t>Дивиденд по CRM - Salesforce.com Inc Common Stock 4шт. по 0.42 USD - налог 0.17 USD, по курсу 86.0923 USD/RUR (данные из БД)</t>
  </si>
  <si>
    <t>Дивиденд по T - AT&amp;T Inc. 66шт. по 0.28 USD - налог 1.83 USD, по курсу 86.0923 USD/RUR (данные из БД)</t>
  </si>
  <si>
    <t>Дивиденд по MOMO - Momo Inc 10шт. по 0.3 USD - налог 0.3 USD, по курсу 85.0159 USD/RUR (данные из БД)</t>
  </si>
  <si>
    <t>Дивиденд по PLZL - Полюс 40шт. по 73 RUR - налог 380 RUR (данные из БД)</t>
  </si>
  <si>
    <t>Дивиденд по O - Realty Income Corporation Common Stock 6шт. по 0.27 USD - налог 0.48 USD, по курсу 81.4933 USD/RUR (данные из БД)</t>
  </si>
  <si>
    <t>Дивиденд по NOK - Nokia Corporation Sponsored American Depositary Shares 2шт. по 0.05 USD - налог 0.03 USD, по курсу 81.4933 USD/RUR (данные из БД)</t>
  </si>
  <si>
    <t>Дивиденд по PFE - Pfizer, Inc. Common Stock 3шт. по 0.43 USD - налог 0.13 USD, по курсу 80.8612 USD/RUR (данные из БД)</t>
  </si>
  <si>
    <t>Дивиденд по ET - Energy Transfer LP Common Units 65шт. по 0.33 USD - налог 7.89 USD, по курсу 80.8612 USD/RUR (данные из БД)</t>
  </si>
  <si>
    <t>Дивиденд по XOM - Exxon Mobil Corporation Common Stock 63шт. по 0.99 USD - налог 6.24 USD, по курсу 80.2237 USD/RUR (данные из БД)</t>
  </si>
  <si>
    <t>Дивиденд по MSFT - Microsoft Corporation 2шт. по 0.83 USD - налог 0.17 USD, по курсу 80.2237 USD/RUR (данные из БД)</t>
  </si>
  <si>
    <t>Дивиденд по NEM - Newmont Corporation 4шт. по 0.25 USD - налог 0.1 USD, по курсу 79.6588 USD/RUR (данные из БД)</t>
  </si>
  <si>
    <t>Дивиденд по TATNP - Татнфт 3ап 185шт. по 43.11 RUR - налог 1037 RUR (данные из БД)</t>
  </si>
  <si>
    <t>Дивиденд по O - Realty Income Corporation Common Stock 6шт. по 0.27 USD - налог 0.48 USD, по курсу 78.6171 USD/RUR (данные из БД)</t>
  </si>
  <si>
    <t>Дивиденд по IRAO - ИнтерРАОао 6000шт. по 0.35 RUR - налог 276 RUR (данные из БД)</t>
  </si>
  <si>
    <t>Дивиденд по KO - Coca-Cola Company (The) Common Stock 4шт. по 0.51 USD - налог 0.2 USD, по курсу 79.0028 USD/RUR (данные из БД)</t>
  </si>
  <si>
    <t>Амортизация ВТБ Б-1-79: 19 шт. по 1000 RUR.  (данные из БД)</t>
  </si>
  <si>
    <t>Дивиденд по MO - Altria Group, Inc. 4шт. по 1.02 USD - налог 0.41 USD, по курсу 79.0028 USD/RUR (данные из БД)</t>
  </si>
  <si>
    <t>Дивиденд по CRM - Salesforce.com Inc Common Stock 4шт. по 0.42 USD - налог 0.17 USD, по курсу 78.7135 USD/RUR (данные из БД)</t>
  </si>
  <si>
    <t>Дивиденд по NKNCP - НКНХ ап 260шт. по 2.93 RUR - налог 99 RUR (данные из БД)</t>
  </si>
  <si>
    <t>Дивиденд по MRKP - РСетиЦП ао 10000шт. по 0.05 RUR - налог 65 RUR (данные из БД)</t>
  </si>
  <si>
    <t>Дивиденд по O - Realty Income Corporation Common Stock 6шт. по 0.27 USD - налог 0.48 USD, по курсу 78.5284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</si>
  <si>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</si>
  <si>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</si>
  <si>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</si>
  <si>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</si>
  <si>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</si>
  <si>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</si>
  <si>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+238 шт. RAGR:moex (Русагро)</t>
  </si>
  <si>
    <t>+15 шт. WBD:spbex (Warner Bros. Discovery, Inc.)</t>
  </si>
  <si>
    <t>sell</t>
  </si>
  <si>
    <t>Стоимость сейчас</t>
  </si>
  <si>
    <t>Полный доход</t>
  </si>
  <si>
    <t>RU000A0JXPM0</t>
  </si>
  <si>
    <t>LSRG</t>
  </si>
  <si>
    <t>SU26209RMFS5</t>
  </si>
  <si>
    <t>DSKY</t>
  </si>
  <si>
    <t>RU000A0JUQE1</t>
  </si>
  <si>
    <t>RTKM</t>
  </si>
  <si>
    <t>ALRS</t>
  </si>
  <si>
    <t>PHOR</t>
  </si>
  <si>
    <t>FXAU</t>
  </si>
  <si>
    <t>SBER</t>
  </si>
  <si>
    <t>SU26219RMFS4</t>
  </si>
  <si>
    <t>SU26215RMFS2</t>
  </si>
  <si>
    <t>RU000A0JVA10</t>
  </si>
  <si>
    <t>RU000A0JW0S4</t>
  </si>
  <si>
    <t>RU000A0JTS06</t>
  </si>
  <si>
    <t>LNTA</t>
  </si>
  <si>
    <t>SU26217RMFS8</t>
  </si>
  <si>
    <t>RU000A0JUWK6</t>
  </si>
  <si>
    <t>LKOH</t>
  </si>
  <si>
    <t>RU000A0JU9G2</t>
  </si>
  <si>
    <t>KMI</t>
  </si>
  <si>
    <t>BAC</t>
  </si>
  <si>
    <t>FXJP</t>
  </si>
  <si>
    <t>FXTB</t>
  </si>
  <si>
    <t>AAPL</t>
  </si>
  <si>
    <t>MBT</t>
  </si>
  <si>
    <t>RU000A1008J4</t>
  </si>
  <si>
    <t>RU000A1005L6</t>
  </si>
  <si>
    <t>RU000A0JVMB4</t>
  </si>
  <si>
    <t>VEON</t>
  </si>
  <si>
    <t>KIM</t>
  </si>
  <si>
    <t>CMCSA</t>
  </si>
  <si>
    <t>VZ</t>
  </si>
  <si>
    <t>SO</t>
  </si>
  <si>
    <t>KHC</t>
  </si>
  <si>
    <t>YUM</t>
  </si>
  <si>
    <t>ROSN</t>
  </si>
  <si>
    <t>FXRB</t>
  </si>
  <si>
    <t>RU000A100MG6</t>
  </si>
  <si>
    <t>RU000A100Q35</t>
  </si>
  <si>
    <t>NLMK</t>
  </si>
  <si>
    <t>RU000A100CG7</t>
  </si>
  <si>
    <t>PM</t>
  </si>
  <si>
    <t>FXMM</t>
  </si>
  <si>
    <t>RU000A1006B5</t>
  </si>
  <si>
    <t>XS0088543193</t>
  </si>
  <si>
    <t>F</t>
  </si>
  <si>
    <t>RU000A100T81</t>
  </si>
  <si>
    <t>TGKA</t>
  </si>
  <si>
    <t>AKEU</t>
  </si>
  <si>
    <t>RU000A100WR2</t>
  </si>
  <si>
    <t>KZOSP</t>
  </si>
  <si>
    <t>RU000A1014A1</t>
  </si>
  <si>
    <t>FXRL</t>
  </si>
  <si>
    <t>VSMO</t>
  </si>
  <si>
    <t>MSNG</t>
  </si>
  <si>
    <t>RASP</t>
  </si>
  <si>
    <t>MGNT</t>
  </si>
  <si>
    <t>FXRU</t>
  </si>
  <si>
    <t>RU000A1014P9</t>
  </si>
  <si>
    <t>DIOD</t>
  </si>
  <si>
    <t>FXWO</t>
  </si>
  <si>
    <t>PIKK</t>
  </si>
  <si>
    <t>RU000A101CB6</t>
  </si>
  <si>
    <t>SBMX</t>
  </si>
  <si>
    <t>SBGB</t>
  </si>
  <si>
    <t>PBCT</t>
  </si>
  <si>
    <t>MRKY</t>
  </si>
  <si>
    <t>BRZL</t>
  </si>
  <si>
    <t>AKNX</t>
  </si>
  <si>
    <t>TRMK</t>
  </si>
  <si>
    <t>RU000A0ZZCV0</t>
  </si>
  <si>
    <t>RU000A101GW3</t>
  </si>
  <si>
    <t>RTKMP</t>
  </si>
  <si>
    <t>TTLK</t>
  </si>
  <si>
    <t>JNJ</t>
  </si>
  <si>
    <t>RU000A101CG5</t>
  </si>
  <si>
    <t>AKRN</t>
  </si>
  <si>
    <t>MGTSP</t>
  </si>
  <si>
    <t>RU000A100WA8</t>
  </si>
  <si>
    <t>RU000A0JVMD0</t>
  </si>
  <si>
    <t>RU000A101KJ2</t>
  </si>
  <si>
    <t>RU000A1016Z3</t>
  </si>
  <si>
    <t>RU000A101M53</t>
  </si>
  <si>
    <t>RU000A100D89</t>
  </si>
  <si>
    <t>SELG</t>
  </si>
  <si>
    <t>DAL</t>
  </si>
  <si>
    <t>RU000A101R33</t>
  </si>
  <si>
    <t>GD</t>
  </si>
  <si>
    <t>XS2124187571</t>
  </si>
  <si>
    <t>MRNA</t>
  </si>
  <si>
    <t>ABBV</t>
  </si>
  <si>
    <t>RU000A101SN7</t>
  </si>
  <si>
    <t>WMT</t>
  </si>
  <si>
    <t>SPG</t>
  </si>
  <si>
    <t>ETLN</t>
  </si>
  <si>
    <t>STSBP</t>
  </si>
  <si>
    <t>BMY</t>
  </si>
  <si>
    <t>V</t>
  </si>
  <si>
    <t>INTC</t>
  </si>
  <si>
    <t>FL</t>
  </si>
  <si>
    <t>NRG</t>
  </si>
  <si>
    <t>ATVI</t>
  </si>
  <si>
    <t>TSLA</t>
  </si>
  <si>
    <t>HHR</t>
  </si>
  <si>
    <t>BSPB</t>
  </si>
  <si>
    <t>SEDG</t>
  </si>
  <si>
    <t>EA</t>
  </si>
  <si>
    <t>QDEL</t>
  </si>
  <si>
    <t>MTLRP</t>
  </si>
  <si>
    <t>AGRO</t>
  </si>
  <si>
    <t>AMZN</t>
  </si>
  <si>
    <t>NFLX</t>
  </si>
  <si>
    <t>OKE</t>
  </si>
  <si>
    <t>XOM
Exxon Mobil Corporation Common Stock</t>
  </si>
  <si>
    <t>CSCO
Cisco Systems, Inc.</t>
  </si>
  <si>
    <t>SIBN
Газпрнефть</t>
  </si>
  <si>
    <t>T
AT&amp;T Inc.</t>
  </si>
  <si>
    <t>TATNP
Татнфт 3ап</t>
  </si>
  <si>
    <t>ET
Energy Transfer LP Common Units</t>
  </si>
  <si>
    <t>CRM
Salesforce.com Inc Common Stock</t>
  </si>
  <si>
    <t>MSFT
Microsoft Corporation</t>
  </si>
  <si>
    <t>PLZL
Полюс</t>
  </si>
  <si>
    <t>BANEP
Башнефт ап</t>
  </si>
  <si>
    <t>GBT
Global Blood Therapeutics, Inc.</t>
  </si>
  <si>
    <t>SNGSP
Сургнфгз-п</t>
  </si>
  <si>
    <t>BABA
Alibaba Group Holding Limited American Depositary Shares eac</t>
  </si>
  <si>
    <t>GAZP
ГАЗПРОМ ао</t>
  </si>
  <si>
    <t>KZOS
ОргСинт ао</t>
  </si>
  <si>
    <t>ZM
Zoom Video Communications, Inc.</t>
  </si>
  <si>
    <t>KRKNP
СаратНПЗ-п</t>
  </si>
  <si>
    <t>O
Realty Income Corporation Common Stock</t>
  </si>
  <si>
    <t>VTBR
ВТБ ао</t>
  </si>
  <si>
    <t>RAGR
Русагро</t>
  </si>
  <si>
    <t>GCHE
ЧеркизГ-ао</t>
  </si>
  <si>
    <t>ELFV
ЭЛ5Энер ао</t>
  </si>
  <si>
    <t>MTSS
МТС-ао</t>
  </si>
  <si>
    <t>NMTP
НМТП ао</t>
  </si>
  <si>
    <t>KO
Coca-Cola Company (The) Common Stock</t>
  </si>
  <si>
    <t>AYX
Alteryx, Inc. Class A Common Stock</t>
  </si>
  <si>
    <t>IRAO
ИнтерРАОао</t>
  </si>
  <si>
    <t>MO
Altria Group, Inc.</t>
  </si>
  <si>
    <t>NEM
Newmont Corporation</t>
  </si>
  <si>
    <t>LSNGP
РСетиЛЭ-п</t>
  </si>
  <si>
    <t>NKNCP
НКНХ ап</t>
  </si>
  <si>
    <t>X5
КЦ ИКС 5</t>
  </si>
  <si>
    <t>WBD
Warner Bros. Discovery, Inc.</t>
  </si>
  <si>
    <t>GMKN
ГМКНорНик</t>
  </si>
  <si>
    <t>UPRO
Юнипро ао</t>
  </si>
  <si>
    <t>BIIB
Biogen Inc.</t>
  </si>
  <si>
    <t>POLY
Solidcore</t>
  </si>
  <si>
    <t>YNDX
Yandex clA</t>
  </si>
  <si>
    <t>MOMO
Momo Inc</t>
  </si>
  <si>
    <t>AFKS
Система ао</t>
  </si>
  <si>
    <t>HYDR
РусГидро</t>
  </si>
  <si>
    <t>AQUA
ИНАРКТИКА</t>
  </si>
  <si>
    <t>PFE
Pfizer, Inc. Common Stock</t>
  </si>
  <si>
    <t>FLOT
Совкомфлот</t>
  </si>
  <si>
    <t>MOEX
МосБиржа</t>
  </si>
  <si>
    <t>OGKB
ОГК-2 ао</t>
  </si>
  <si>
    <t>VKCO
МКПАО "ВК"</t>
  </si>
  <si>
    <t>MRKP
РСетиЦП ао</t>
  </si>
  <si>
    <t>ZYNE
Zynerba Pharmaceuticals, Inc.</t>
  </si>
  <si>
    <t>QIWI
iNanduQPLC</t>
  </si>
  <si>
    <t>RUAL
РУСАЛ ао</t>
  </si>
  <si>
    <t>CHMF
СевСт-ао</t>
  </si>
  <si>
    <t>LIFE
Фармсинтез</t>
  </si>
  <si>
    <t>NOK
Nokia Corporation Sponsored American Depositary Shares</t>
  </si>
  <si>
    <t>SBERP
Сбербанк-п</t>
  </si>
  <si>
    <t>FXIM
FXIM ETF</t>
  </si>
  <si>
    <t>FXDE
FXDE ETF</t>
  </si>
  <si>
    <t>FXCN
FXCN ETF</t>
  </si>
  <si>
    <t>FXGD
FXGD ETF</t>
  </si>
  <si>
    <t>GOLD
GOLD ETF</t>
  </si>
  <si>
    <t>FXRW
FXRW ETF</t>
  </si>
  <si>
    <t>TRUR
TRUR ETF</t>
  </si>
  <si>
    <t>TEUR
TEUR ETF</t>
  </si>
  <si>
    <t>RU000A101NK4
ЗПИФ ФПР</t>
  </si>
  <si>
    <t>XS2010043656
SCB-30</t>
  </si>
  <si>
    <t>XS0810596832
VTB Eur</t>
  </si>
  <si>
    <t>SU26225RMFS1
ОФЗ 26225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</si>
  <si>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</si>
  <si>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</si>
  <si>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</si>
  <si>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</si>
  <si>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</si>
  <si>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</si>
  <si>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</si>
  <si>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</si>
  <si>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</si>
  <si>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</si>
  <si>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Группа ЛСР ПАО БО 001Р-02</t>
  </si>
  <si>
    <t>Группа ЛСР ПАО ао</t>
  </si>
  <si>
    <t>ОФЗ-ПД 26209 20/07/22</t>
  </si>
  <si>
    <t>ПАО Детский мир</t>
  </si>
  <si>
    <t>Банк ВТБ (ПАО) БО-26</t>
  </si>
  <si>
    <t>Ростелеком (ПАО) ао.</t>
  </si>
  <si>
    <t>АЛРОСА ПАО ао</t>
  </si>
  <si>
    <t>ФосАгро ПАО ао</t>
  </si>
  <si>
    <t>ПАО Московская Биржа</t>
  </si>
  <si>
    <t>FinEx Australia UCITS ETF</t>
  </si>
  <si>
    <t>ао ПАО Банк ВТБ</t>
  </si>
  <si>
    <t>Сбербанк России ПАО ао</t>
  </si>
  <si>
    <t>ОФЗ-ПД 26219 16/09/26</t>
  </si>
  <si>
    <t>ОФЗ-ПД 26215 16/08/23</t>
  </si>
  <si>
    <t>ГосТранспортЛизингКомп БО-04</t>
  </si>
  <si>
    <t>АО "ПКТ" обл. 01</t>
  </si>
  <si>
    <t>ПАО НК Роснефть обл.07</t>
  </si>
  <si>
    <t>Лента ПиЭлСи др</t>
  </si>
  <si>
    <t>ОФЗ-ПД 26217 18/08/21</t>
  </si>
  <si>
    <t>FinEx Gold ETF USD</t>
  </si>
  <si>
    <t>АФК "Система" ПАО ао</t>
  </si>
  <si>
    <t>Воронежская обл.07обл.</t>
  </si>
  <si>
    <t>dohod</t>
  </si>
  <si>
    <t>Куп. дох. по обл. ПАО Группа ЛСР 4B02-02-55234-E-001P, 8 купон. Размер куп. на 1 обл. 24.06 рублей. НДС не обл. Налог не удержан</t>
  </si>
  <si>
    <t>Сбербанк России ПАО ап</t>
  </si>
  <si>
    <t>НК ЛУКОЙЛ (ПАО) - ао</t>
  </si>
  <si>
    <t>Сургутнефтегаз ПАО ап</t>
  </si>
  <si>
    <t>Ставропольский край 2013 обл.2</t>
  </si>
  <si>
    <t>PLLC Yandex N.V. class A shs</t>
  </si>
  <si>
    <t>Дивиденды по акциям ПАО Московская Биржа за 2018 год. НДС не обл. Удержан налог в размере 10.00 руб. </t>
  </si>
  <si>
    <t>Дивиденды по акциям ПАО Детский мир за 2018 год. НДС не обл. Удержан налог в размере 6.00 руб. </t>
  </si>
  <si>
    <t>Kinder Morgan, Inc.</t>
  </si>
  <si>
    <t>AT&amp;T INC.</t>
  </si>
  <si>
    <t>Bank of America Corporation</t>
  </si>
  <si>
    <t>FINEX JAPAN UCITS ETF</t>
  </si>
  <si>
    <t>FinEx USD CASH EQUIVALENTS ETF</t>
  </si>
  <si>
    <t>Apple Inc.</t>
  </si>
  <si>
    <t>Advanced Micro Devices, Inc.</t>
  </si>
  <si>
    <t>FINEX CHINA UCITS ETF</t>
  </si>
  <si>
    <t>JPMorgan Chase Bank, N.A.</t>
  </si>
  <si>
    <t>АФК Система БО 001P-10</t>
  </si>
  <si>
    <t>АФК Система БО 001P-09</t>
  </si>
  <si>
    <t>"Газпром" (ПАО) ао</t>
  </si>
  <si>
    <t>Куп. дох. по обл. ПАО ГТЛК 4B02-04-32432-H, 17 купон. Размер куп. на 1 обл. 22.19 руб. Удержан налог в размере 3.00 руб. НДС не </t>
  </si>
  <si>
    <t>Куп. дох. по обл. АО ПКТ 4-01-03924-J, 7 купон. Размер куп. на 1 обл. 65.32 руб. Удержан налог в размере 17.00 руб. НДС не обл.</t>
  </si>
  <si>
    <t>Северсталь (ПАО)ао</t>
  </si>
  <si>
    <t>Дивиденды по акциям ПАО ФосАгро за нераспред.прибыль. НДС не обл. Удержан налог в размере 20.00 руб. </t>
  </si>
  <si>
    <t>Комиссия банка за Спецсделки РЕПО</t>
  </si>
  <si>
    <t>Разница между суммами по специальным сделкам РЕПО ?</t>
  </si>
  <si>
    <t>Полюс ПАО БО-03</t>
  </si>
  <si>
    <t>Куп. дох. по обл. Банк ВТБ (ПАО) 4B022601000B, 20 купон. Размер куп. на 1 обл. 20.19 руб. Удержан налог в размере 2.00 руб. НДС </t>
  </si>
  <si>
    <t>Дивиденды по акциям ПАО Сбербанк за 2018 год. НДС не обл. Удержан налог в размере 82.00 руб. </t>
  </si>
  <si>
    <t>Дивиденды по акциям Банк ВТБ (ПАО) за 2018 год. НДС не обл. Удержан налог в размере 5.00 руб. </t>
  </si>
  <si>
    <t>Дивиденды по акциям Bank of America Corporation за 07.06.2019. НДС не обл. Эмитентом удержан налог 0.18 USD.</t>
  </si>
  <si>
    <t>VimpelCom Ltd</t>
  </si>
  <si>
    <t>EUR_RUB__TOM</t>
  </si>
  <si>
    <t>EURRUB_CNGD</t>
  </si>
  <si>
    <t>selt</t>
  </si>
  <si>
    <t>Дивиденды по акциям ПАО Группа ЛСР за 2018 год. НДС не обл. Удержан налог в размере 51.00 руб. </t>
  </si>
  <si>
    <t>USD000UTSTOM</t>
  </si>
  <si>
    <t>USDRUB_CNGD</t>
  </si>
  <si>
    <t>Kimco Realty Corporation</t>
  </si>
  <si>
    <t>Дивиденды по акциям ПАО Ростелеком за 2018 год. НДС не обл. Удержан налог в размере 3.00 руб. </t>
  </si>
  <si>
    <t>Дивиденды по акциям ПАО ЛУКОЙЛ за 2018 год. НДС не обл. Удержан налог в размере 55.00 руб. </t>
  </si>
  <si>
    <t>Дивиденды по акциям ПАО ФосАгро за 2018 год. НДС не обл. Удержан налог в размере 28.00 руб. </t>
  </si>
  <si>
    <t>Куп. дох. по обл. Минфин России 26209RMFS, 14 купон. Размер куп. на 1 обл. 37.9 руб. НДС не обл. Налог не удержан</t>
  </si>
  <si>
    <t>Куп. дох. по обл. ПАО Группа ЛСР 4B02-02-55234-E-001P, 9 купон. Размер куп. на 1 обл. 24.06 руб. НДС не обл. Налог не удержан</t>
  </si>
  <si>
    <t>Дивиденды по акциям АК АЛРОСА (ПАО) за 2018 год. НДС не обл. Удержан налог в размере 19.00 руб. </t>
  </si>
  <si>
    <t>Дивиденды по акциям ПАО АФК Система за 2018 год. НДС не обл. Налог не удержан</t>
  </si>
  <si>
    <t>Дивиденды по акциям ПАО Сургутнефтегаз за 2018 год. НДС не обл. Удержан налог в размере 99.00 руб. </t>
  </si>
  <si>
    <t>Дивиденды по акциям ПАО Газпром за 2018 год. НДС не обл. Удержан налог в размере 42.00 руб. </t>
  </si>
  <si>
    <t>Проведение расчетных операций с ценными бумагами  (35.03 рублей по курсу 64.3000 для USD)</t>
  </si>
  <si>
    <t>Comcast Corporation</t>
  </si>
  <si>
    <t>Verizon Communications Inc.</t>
  </si>
  <si>
    <t>The Southern Company</t>
  </si>
  <si>
    <t>THE COCA-COLA COMPANY</t>
  </si>
  <si>
    <t>Exxon Mobil Corporation</t>
  </si>
  <si>
    <t>The Kraft Heinz Company</t>
  </si>
  <si>
    <t>Yum! Brands, Inc.</t>
  </si>
  <si>
    <t>ПАО НК Роснефть</t>
  </si>
  <si>
    <t>FinEx Rus Eurobonds ETF (RUB)</t>
  </si>
  <si>
    <t>"Сэтл-Групп" ООО БО-001P-02</t>
  </si>
  <si>
    <t>ПР-Лизинг ООО БО 001Р-03</t>
  </si>
  <si>
    <t>ПАО "НЛМК" ао</t>
  </si>
  <si>
    <t>ОбъединениеАгроЭлита  БО-П03</t>
  </si>
  <si>
    <t>Philip Morris International Inc.</t>
  </si>
  <si>
    <t>Комиссия за подачу заявок на совершение сделок с финансовыми инструментами по телефону</t>
  </si>
  <si>
    <t>FinEx CASH EQUIVALENTS ETF</t>
  </si>
  <si>
    <t>Мясничий БО-П03</t>
  </si>
  <si>
    <t>ГОВОЗ РФ МК-0-СМ-119 (XS)</t>
  </si>
  <si>
    <t>ГМК "Нор.Никель" ПАО ао</t>
  </si>
  <si>
    <t>Ford Motor Company</t>
  </si>
  <si>
    <t>ЮниМетрикс 01</t>
  </si>
  <si>
    <t>Energy Transfer LP</t>
  </si>
  <si>
    <t>ПАО "Татнефть" ап 3 вып.</t>
  </si>
  <si>
    <t>Газпром нефть ПАО ао</t>
  </si>
  <si>
    <t>ао ПАО "ТГК-1"</t>
  </si>
  <si>
    <t>Мобильные ТелеСистемы ПАО ао</t>
  </si>
  <si>
    <t>QIWI PLC</t>
  </si>
  <si>
    <t>БПИФ АЛЬФА_КАП ЕВРОПА 600</t>
  </si>
  <si>
    <t>Ультра БО-П01</t>
  </si>
  <si>
    <t>НМТП (ПАО) ао</t>
  </si>
  <si>
    <t>ПАО "Органический синтез" ап</t>
  </si>
  <si>
    <t>ЭБИС БО-П02</t>
  </si>
  <si>
    <t>FinEx RTS UCITS ETF USD</t>
  </si>
  <si>
    <t>ГДР TCS Group Holding ORD SHS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</si>
  <si>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</si>
  <si>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</si>
  <si>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Корп. ВСМПО-АВИСМА (ПАО) ао</t>
  </si>
  <si>
    <t>МосЭнерго акции обыкн.</t>
  </si>
  <si>
    <t>ПАО Распадская ао</t>
  </si>
  <si>
    <t>Полюс ПАО ао</t>
  </si>
  <si>
    <t>ОГК-2 ПАО ао</t>
  </si>
  <si>
    <t>ПАО "РусГидро"</t>
  </si>
  <si>
    <t>"Магнит" ПАО ао</t>
  </si>
  <si>
    <t>Саратовский НПЗ ПАО ап</t>
  </si>
  <si>
    <t>FinEx Rus Eurobonds ETF (USD)</t>
  </si>
  <si>
    <t>МФК КарМани БО-1-03</t>
  </si>
  <si>
    <t>Citibank, N.A.</t>
  </si>
  <si>
    <t>Завод ДИОД ПАО ао</t>
  </si>
  <si>
    <t>Юнипро ПАО ао</t>
  </si>
  <si>
    <t>FinEx USD GLOBAL EQUITY UC ETF</t>
  </si>
  <si>
    <t>FinEx RUB GLOBAL EQUITY UC ETF</t>
  </si>
  <si>
    <t>Группа компания ПИК ПАО ао</t>
  </si>
  <si>
    <t>Дивиденды по акциям The Coca-Cola Company Дивиденды. НДС не обл. Эмитентом удержан налог 0.40 USD.</t>
  </si>
  <si>
    <t>Дивиденды по акциям ПАО Татнефть им. В.Д. Шашина 9 мес. 2019 г. НДС не обл. Удержан налог в размере 70.00 руб. </t>
  </si>
  <si>
    <t>Куп. дох. по обл. ООО Сэтл Групп 4B02-02-36160-R-001P. Размер куп. на 1 обл. 26.8 руб. НДС не обл. Налог не удержан</t>
  </si>
  <si>
    <t>Куп. дох. по обл. Минфин России 26209RMFS. Размер куп. на 1 обл. 37.9 руб. НДС не обл. Налог не удержан</t>
  </si>
  <si>
    <t>Куп. дох. по обл. ПАО Группа ЛСР 4B02-02-55234-E-001P. Размер куп. на 1 обл. 24.06 руб. НДС не обл. Налог не удержан</t>
  </si>
  <si>
    <t>Дивиденды по акциям Kimco Realty Corporation Дивиденды. НДС не обл. Эмитентом удержан налог 0.67 USD.</t>
  </si>
  <si>
    <t>Лизинг-Трейд 001P-01</t>
  </si>
  <si>
    <t>БПИФ Сбербанк Индекс Мосбиржи</t>
  </si>
  <si>
    <t>БПИФ СбербанкИндексМосбиржиОФЗ</t>
  </si>
  <si>
    <t>ПАО "Органический синтез" ао</t>
  </si>
  <si>
    <t>"Нижнекамскнефтехим" ПАО ап</t>
  </si>
  <si>
    <t>Куп. дох. по обл. ООО МФК КарМани 4B02-03-00321-R-001P. Размер куп. на 1 обл. 12.74 руб. Удержан налог в размере 22.00 руб. НДС </t>
  </si>
  <si>
    <t>People's United Financial, Inc.</t>
  </si>
  <si>
    <t>Куп. дох. по обл. ООО ЮниМетрикс 4-01-00402-R. Размер куп. на 1 обл. 10.27 руб. Удержан налог в размере 26.00 руб. НДС не обл.</t>
  </si>
  <si>
    <t>МРСК Центр. и Приволж. ао</t>
  </si>
  <si>
    <t>Россети Юг  (ПАО) ао</t>
  </si>
  <si>
    <t>Дивиденды по акциям ПАО ФосАгро нераспред.чист.прибыль на 04.02.2020. НДС не обл. Удержан налог в размере 75.00 руб. </t>
  </si>
  <si>
    <t>Бурятзолото ПАО ао</t>
  </si>
  <si>
    <t>Куп. дох. по обл. Минфин России 26215RMFS. Размер куп. на 1 обл. 34.9 руб. НДС не обл. Налог не удержан</t>
  </si>
  <si>
    <t>Куп. дох. по обл. Минфин России 26217RMFS. Размер куп. на 1 обл. 37.4 руб. НДС не обл. Налог не удержан</t>
  </si>
  <si>
    <t>БПИФ АЛЬФА_КАП ТЕХНОЛОГИИ 100</t>
  </si>
  <si>
    <t>БПИФ ТИНЬКОФФ ВЕЧНЫЙ ПОРТФ РУБ</t>
  </si>
  <si>
    <t>ПАО ТМК</t>
  </si>
  <si>
    <t>Куп. дох. по обл. ООО Лизинг-Трейд 4B02-01-00506-R-001P. Размер куп. на 1 обл. 10.27 руб. Удержан налог в размере 4.00 руб. НДС </t>
  </si>
  <si>
    <t>Дивиденды по акциям Kinder Morgan, Inc. Дивиденды. НДС не обл. Эмитентом удержан налог 0.25 USD.</t>
  </si>
  <si>
    <t>"Энел Россия" ПАО</t>
  </si>
  <si>
    <t>Дивиденды по акциям Cisco Systems Дивиденды. НДС не обл. Эмитентом удержан налог 0.91 USD.</t>
  </si>
  <si>
    <t>ЛЕГЕНДА БО 001P-01</t>
  </si>
  <si>
    <t>Дивиденды по акциям AT T Inc. Дивиденды. НДС не обл. Эмитентом удержан налог 0.68 USD.</t>
  </si>
  <si>
    <t>Дивиденды по акциям Energy Transfer Equity, LP Дивиденды. НДС не обл. Эмитентом удержан налог 1.13 USD.</t>
  </si>
  <si>
    <t>ЛЕГЕНДА БО 001P-02</t>
  </si>
  <si>
    <t>Куп. дох. по обл. ПАО АФК Система 4B02-09-01669-A-001P. Размер куп. на 1 обл. 49.36 руб. НДС не обл. Налог не удержан</t>
  </si>
  <si>
    <t>Ростелеком (ПАО) ап.</t>
  </si>
  <si>
    <t>Дивиденды по акциям Exxon Mobil Corporation Дивиденды. НДС не обл. Эмитентом удержан налог 1.65 USD.</t>
  </si>
  <si>
    <t>"Таттелеком" ПАО ао</t>
  </si>
  <si>
    <t>Дивиденды по акциям Microsoft Дивиденды. НДС не обл. Эмитентом удержан налог 0.05 USD.</t>
  </si>
  <si>
    <t>Johnson &amp; Johnson</t>
  </si>
  <si>
    <t>Polymetal International plc</t>
  </si>
  <si>
    <t>Дивиденды по акциям Newmont Corporation Дивиденды. НДС не обл. Эмитентом удержан налог 0.06 USD.</t>
  </si>
  <si>
    <t>ИК Фридом Финанс П01-01</t>
  </si>
  <si>
    <t>ГДР X5 RetailGroup N.V.ORD SHS</t>
  </si>
  <si>
    <t>Акрон ПАО ао</t>
  </si>
  <si>
    <t>Дивиденды по акциям JPMORGAN CHASE BANK, N.A. Дивиденды. НДС не обл. Налог не удерживается.</t>
  </si>
  <si>
    <t>Дивиденды по акциям The Coca-Cola Company Дивиденды. НДС не обл. Эмитентом удержан налог 0.04 USD.</t>
  </si>
  <si>
    <t>Дивиденды по акциям Kimco Realty Corporation Дивиденды. НДС не обл. Эмитентом удержан налог 2.44 USD.</t>
  </si>
  <si>
    <t>Дивиденды по акциям ПАО Акрон Нераспр.прибыль прошлых лет. НДС не обл. Удержан налог в размере 20.00 руб. </t>
  </si>
  <si>
    <t>ПАО "МГТС" ап (4 в)</t>
  </si>
  <si>
    <t>Дивиденды по акциям Cisco Systems Дивиденды. НДС не обл. Эмитентом удержан налог 1.04 USD.</t>
  </si>
  <si>
    <t>Дивиденды по акциям Comcast Corporation Дивиденды. НДС не обл. Эмитентом удержан налог 0.18 USD.</t>
  </si>
  <si>
    <t>Группа ЛСР ПАО БО 001Р-04</t>
  </si>
  <si>
    <t>Проведение расчетных операций с ценными бумагами  (0.97 RUR по курсу 73.8000 для USD)</t>
  </si>
  <si>
    <t>Realty Income Corporation</t>
  </si>
  <si>
    <t>Полюс ПАО БО-01</t>
  </si>
  <si>
    <t>Дивиденды по акциям AT T Inc. Дивиденды. НДС не обл. Эмитентом удержан налог 1.87 USD.</t>
  </si>
  <si>
    <t>Дивиденды по акциям Peoples United Financial, Inc. Дивиденды. НДС не обл. Эмитентом удержан налог 0.14 USD.</t>
  </si>
  <si>
    <t>Калита 001Р-01</t>
  </si>
  <si>
    <t>ПИК-Корпорация 001Р-02</t>
  </si>
  <si>
    <t>ОФЗ-ПД 26225 10/05/34</t>
  </si>
  <si>
    <t>Банк ВТБ (ПАО) Б-1-63</t>
  </si>
  <si>
    <t>Республика Беларусь 07</t>
  </si>
  <si>
    <t>ПАО "Селигдар"  ао</t>
  </si>
  <si>
    <t>Дивиденды по акциям Energy Transfer Equity, LP Дивиденды. НДС не обл. Эмитентом удержан налог 4.74 USD.</t>
  </si>
  <si>
    <t>Куп. дох. по обл. Минфин России 26225RMFS. Размер куп. на 1 обл. 36.15 руб. НДС не обл. Налог не удерживается.</t>
  </si>
  <si>
    <t>output</t>
  </si>
  <si>
    <t>Куп. дох. по обл. ООО Калита 4B02-01-00524-R. Размер куп. на 1 обл. 12.33 руб. Удержан налог в размере 39.00 руб. НДС не обл.</t>
  </si>
  <si>
    <t>Delta Air Lines, Inc.</t>
  </si>
  <si>
    <t>Дивиденды по акциям ПАО ГМК Норильский никель 2019 год. НДС не обл. Удержан налог в размере 145.00 руб. </t>
  </si>
  <si>
    <t>Лента ООО БО-001P-04</t>
  </si>
  <si>
    <t>General Dynamics Corporation</t>
  </si>
  <si>
    <t>Gaz Finance Plc 3.25 25/02/30</t>
  </si>
  <si>
    <t>Дивиденды по акциям Johnson Johnson Дивиденды. НДС не обл. Эмитентом удержан налог 0.20 USD.</t>
  </si>
  <si>
    <t>Moderna, Inc.</t>
  </si>
  <si>
    <t>Башнефть АНК ап</t>
  </si>
  <si>
    <t>Куп. дох. по обл. ООО ПИК-Корпорация 4B02-02-00464-R-001P. Размер куп. на 1 обл. 20.57 руб. НДС не обл. Налог не удерживается.</t>
  </si>
  <si>
    <t>Дивиденды по акциям Realty Income Corporation Дивиденды. НДС не обл. Эмитентом удержан налог 0.14 USD.</t>
  </si>
  <si>
    <t>AbbVie Inc.</t>
  </si>
  <si>
    <t>Дивиденды по акциям Newmont Corporation Дивиденды. НДС не обл. Эмитентом удержан налог 0.10 USD.</t>
  </si>
  <si>
    <t>Банк ВТБ (ПАО) Б-1-79</t>
  </si>
  <si>
    <t>Дивиденды по акциям ПАО Северсталь 2019 год. НДС не обл. Удержан налог в размере 89.00 руб. </t>
  </si>
  <si>
    <t>Дивиденды по акциям ПАО Саратовский НПЗ 2019 год. НДС не обл. Удержан налог в размере 689.00 руб. </t>
  </si>
  <si>
    <t>Дивиденды по ценным бумагам ПАО Северсталь 1 квартал 2020 года. НДС не обл. Удержан налог в размере 92.00 руб. </t>
  </si>
  <si>
    <t>Куп. дох. по обл. ООО Калита 4B02-01-00524-R. Размер куп. на 1 обл. 12.33 руб. Удержан налог в размере 41.00 руб. НДС не обл.</t>
  </si>
  <si>
    <t>Куп. дох. по обл. Минфин России MK-0-CM-119. Размер куп. на 1 обл. 63.75 USD. НДС не обл. Налог не удерживается.</t>
  </si>
  <si>
    <t>Дивиденды по ценным бумагам Exxon Mobil Corporation Дивиденды. НДС не обл. Эмитентом удержан налог 3.57 USD.</t>
  </si>
  <si>
    <t>Walmart Inc.</t>
  </si>
  <si>
    <t>Дивиденды по ценным бумагам ПАО Юнипро 2019 год. НДС не обл. Удержан налог в размере 101.00 руб. </t>
  </si>
  <si>
    <t>Ленэнерго(ПАО)-ап</t>
  </si>
  <si>
    <t>Куп. дох. по обл. ПАО Полюс 4B02-01-55192-E. Размер куп. на 1 обл. 60.33 руб. Удержан налог в размере 32.00 руб. НДС не обл.</t>
  </si>
  <si>
    <t>Дивиденды по ценным бумагам Microsoft Дивиденды. НДС не обл. Эмитентом удержан налог 0.20 USD.</t>
  </si>
  <si>
    <t>Дивиденды по ценным бумагам ПАО Газпром нефть 2019 год. НДС не обл. Удержан налог в размере 309.00 руб. </t>
  </si>
  <si>
    <t>Дивиденды по ценным бумагам ПАО Татнефть им. В.Д. Шашина 2019 год. НДС не обл. Удержан налог в размере 14.00 руб. </t>
  </si>
  <si>
    <t>Дивиденды по ценным бумагам The Coca-Cola Company Дивиденды. НДС не обл. Эмитентом удержан налог 0.12 USD.</t>
  </si>
  <si>
    <t>Дивиденды по ценным бумагам ПАО Казаньоргсинтез 2019 год. НДС не обл. Удержан налог в размере 278.00 руб. </t>
  </si>
  <si>
    <t>Дивиденды по ценным бумагам Нижнекамскнефтехим ПАО 2019 год. НДС не обл. Удержан налог в размере 353.00 руб. </t>
  </si>
  <si>
    <t>Дивиденды по ценным бумагам Altria Group, Inc. Дивиденды. НДС не обл. Эмитентом удержан налог 0.17 USD.</t>
  </si>
  <si>
    <t>Фармсинтез ПАО ао</t>
  </si>
  <si>
    <t>Simon Property Group, Inc.</t>
  </si>
  <si>
    <t>Дивиденды по ценным бумагам ПАО ФосАгро нераспр.прибыль на 31.03.20. НДС не обл. Удержан налог в размере 21.00 руб. </t>
  </si>
  <si>
    <t>Дивиденды по ценным бумагам ПАО МТС 2019 год. НДС не обл. Удержан налог в размере 26.00 руб. </t>
  </si>
  <si>
    <t>Дивиденды по ценным бумагам ПАО АНК Башнефть 2019 год. НДС не обл. Удержан налог в размере 841.00 руб. </t>
  </si>
  <si>
    <t>Дивиденды по ценным бумагам Realty Income Corporation Дивиденды. НДС не обл. Эмитентом удержан налог 0.14 USD.</t>
  </si>
  <si>
    <t>ГДР ETALON GROUP PLC ORD SHS</t>
  </si>
  <si>
    <t>ГДР Mail.ru Gr Limited ORD SHS</t>
  </si>
  <si>
    <t>Ставрополэнергосбыт ПАО ап</t>
  </si>
  <si>
    <t>Дивиденды по ценным бумагам ПАО ЛУКОЙЛ 2019 год. НДС не обл. Удержан налог в размере 409.00 руб. </t>
  </si>
  <si>
    <t>Pfizer Inc.</t>
  </si>
  <si>
    <t>Дивиденды по ценным бумагам ПАО Энел Россия 2019 год. НДС не обл. Удержан налог в размере 221.00 руб. </t>
  </si>
  <si>
    <t>Дивиденды по ценным бумагам Comcast Corporation Дивиденды. НДС не обл. Эмитентом удержан налог 0.25 USD.</t>
  </si>
  <si>
    <t>Дивиденды по ценным бумагам Cisco Systems Дивиденды. НДС не обл. Эмитентом удержан налог 1.08 USD.</t>
  </si>
  <si>
    <t>Куп. дох. по обл. ООО ИК 'Фридом Финанс' 4B02-01-00430-R-001P. Размер куп. на 1 обл. 16.21 USD. Удержан налог в размере 606.00 р</t>
  </si>
  <si>
    <t>Дивиденды по ценным бумагам АК АЛРОСА (ПАО) 2019 год. НДС не обл. Удержан налог в размере 95.00 руб. </t>
  </si>
  <si>
    <t>Куп. дох. по обл. ООО Калита 4B02-01-00524-R. Размер куп. на 1 обл. 12.33 руб. Удержан налог в размере 48.00 руб. НДС не обл.</t>
  </si>
  <si>
    <t>Bristol-Myers Squibb Company</t>
  </si>
  <si>
    <t>Visa Inc.</t>
  </si>
  <si>
    <t>Intel Corporation</t>
  </si>
  <si>
    <t>Foot Locker, Inc.</t>
  </si>
  <si>
    <t>"Интер РАО" ПАО ао</t>
  </si>
  <si>
    <t>NRG Energy, Inc.</t>
  </si>
  <si>
    <t>Дивиденды по ценным бумагам ПАО Сургутнефтегаз 2019 год. НДС не обл. Удержан налог в размере 151.00 руб. </t>
  </si>
  <si>
    <t>Дивиденды по ценным бумагам Verizon Communications Inc. Дивиденды. НДС не обл. Эмитентом удержан налог 0.12 USD.</t>
  </si>
  <si>
    <t>VTB Eurasia DAC 9.5</t>
  </si>
  <si>
    <t>Activision Blizzard, Inc.</t>
  </si>
  <si>
    <t>Дивиденды по ценным бумагам AT T Inc. Дивиденды. НДС не обл. Эмитентом удержан налог 1.87 USD.</t>
  </si>
  <si>
    <t>Walmart Inc. Common Stock</t>
  </si>
  <si>
    <t>Куп. дох. по обл. Минфин России 26217RMFS. Размер куп. на 1 обл. 37.4 руб. НДС не обл. Налог не удерживается.</t>
  </si>
  <si>
    <t>Simon Property Group, Inc. Common Stock</t>
  </si>
  <si>
    <t>Verizon Communications Inc. Common Stock</t>
  </si>
  <si>
    <t>Johnson &amp; Johnson Common Stock</t>
  </si>
  <si>
    <t>Bristol-Myers Squibb Company Common Stock</t>
  </si>
  <si>
    <t>Дивиденды по ценным бумагам Peoples United Financial, Inc. Дивиденды. НДС не обл. Эмитентом удержан налог 0.14 USD.</t>
  </si>
  <si>
    <t>NRG Energy, Inc. Common Stock</t>
  </si>
  <si>
    <t>Дивиденды по ценным бумагам Apple Inc. Дивиденды. НДС не обл. Эмитентом удержан налог 0.08 USD.</t>
  </si>
  <si>
    <t>Куп. дох. по обл. Gaz Finance Plc XS2124187571. Размер куп. на 1 обл. 16.25 USD. НДС не обл. Налог не удерживается.</t>
  </si>
  <si>
    <t>Tesla, Inc.</t>
  </si>
  <si>
    <t>Дивиденды по ценным бумагам Energy Transfer Equity, LP Дивиденды. НДС не обл. Налог не удерживается.</t>
  </si>
  <si>
    <t>Куп. дох. по обл. ПАО АФК Система 4B02-09-01669-A-001P. Размер куп. на 1 обл. 49.36 руб. Удержан налог в размере 2.00 руб. НДС н</t>
  </si>
  <si>
    <t>Kimco Realty Corporation Common Stock</t>
  </si>
  <si>
    <t>AbbVie Inc. Common Stock</t>
  </si>
  <si>
    <t>Дивиденды по ценным бумагам Visa Inc. Дивиденды. НДС не обл. Эмитентом удержан налог 0.03 USD.</t>
  </si>
  <si>
    <t>Дивиденды по ценным бумагам Pfizer Inc. Дивиденды. НДС не обл. Эмитентом удержан налог 0.04 USD.</t>
  </si>
  <si>
    <t>Philip Morris International Inc Common Stock</t>
  </si>
  <si>
    <t>Дивиденды по ценным бумагам Walmart Inc. Дивиденды. НДС не обл. Эмитентом удержан налог 0.11 USD.</t>
  </si>
  <si>
    <t>Дивиденды по ценным бумагам Exxon Mobil Corporation Дивиденды. НДС не обл. Эмитентом удержан налог 4.00 USD.</t>
  </si>
  <si>
    <t>HeadHunter</t>
  </si>
  <si>
    <t>Совкомфлот ао</t>
  </si>
  <si>
    <t>Дивиденды по ценным бумагам ПАО РусГидро 2019 год. НДС не обл. Удержан налог в размере 19.00 руб. </t>
  </si>
  <si>
    <t>Дивиденды по ценным бумагам Банк ВТБ (ПАО) 2019 год. НДС не обл. Удержан налог в размере 59.00 руб. </t>
  </si>
  <si>
    <t>Дивиденды по ценным бумагам Банк ВТБ (ПАО) 2019 год. НДС не обл. Налог не удерживается.</t>
  </si>
  <si>
    <t>ЗПИФ Фонд первичных размещений</t>
  </si>
  <si>
    <t>SovCom Capital D.A.C. 07/04/30</t>
  </si>
  <si>
    <t>Дивиденды по ценным бумагам ПАО МТС 1 полугодие 2020 года. НДС не обл. Удержан налог в размере 22.00 руб. </t>
  </si>
  <si>
    <t>ПАО "Банк "Санкт-Петербург" ао</t>
  </si>
  <si>
    <t>Дивиденды по ценным бумагам Philip Morris International Inc. Дивиденды. НДС не обл. Эмитентом удержан налог 0.01 USD.</t>
  </si>
  <si>
    <t>Дивиденды по ценным бумагам Philip Morris International Inc. Дивиденды. НДС не обл. Налог не удерживается.</t>
  </si>
  <si>
    <t>Куп. дох. по обл. Банк ВТБ (ПАО) 4B02-64-01000-B-001P. Размер куп. на 1 обл. 28.67 руб. НДС не обл. Налог не удерживается.</t>
  </si>
  <si>
    <t>Дивиденды по ценным бумагам ПАО Татнефть им. В.Д. Шашина 6 месяцев 2020 г. НДС не обл. Удержан налог в размере 210.00 руб. </t>
  </si>
  <si>
    <t>Россети Ленэнерго ПАО-ап</t>
  </si>
  <si>
    <t>Куп. дох. по обл. ООО ИК 'Фридом Финанс' 4B02-01-00430-R-001P. Размер куп. на 1 обл. 16.21 USD. Удержан налог в размере 340.00 р</t>
  </si>
  <si>
    <t>SolarEdge Technologies, Inc.</t>
  </si>
  <si>
    <t>Electronic Arts Inc.</t>
  </si>
  <si>
    <t>FINEX GERMANY UCITS ETF</t>
  </si>
  <si>
    <t>БПИФ ТИНЬКОФФ ВЕЧНЫЙ ПОРТФ ЕВР</t>
  </si>
  <si>
    <t>Дивиденды по ценным бумагам AT T Inc. Дивиденды. НДС не обл. Эмитентом удержан налог 3.07 USD.</t>
  </si>
  <si>
    <t>БПИФ ВТБ – Фонд Золото</t>
  </si>
  <si>
    <t>Quidel Corporation</t>
  </si>
  <si>
    <t>Мечел ПАО ап</t>
  </si>
  <si>
    <t>ГДР ROS AGRO PLC ORD SHS</t>
  </si>
  <si>
    <t>Alibaba Group Holding Limited American Depositary Shares each representing eight Ordinary share</t>
  </si>
  <si>
    <t>Куп. дох. по обл. ПАО МТС 4B02-14-04715-A-001P. Размер куп. на 1 обл. 16.45 руб. НДС не обл. Налог не удерживается.</t>
  </si>
  <si>
    <t>Amazon.com, Inc.</t>
  </si>
  <si>
    <t>Группа Черкизово ПАО-ао</t>
  </si>
  <si>
    <t>Дивиденды по ценным бумагам AbbVie Inc. Дивиденды. НДС не обл. Эмитентом удержан налог 0.35 USD.</t>
  </si>
  <si>
    <t>Дивиденды по ценным бумагам Peoples United Financial, Inc. Дивиденды. НДС не обл. Эмитентом удержан налог 0.38 USD.</t>
  </si>
  <si>
    <t>Русская Аквакультура ПАО ао</t>
  </si>
  <si>
    <t>Куп. дох. по обл. ПАО Газпром нефть 4B02-03-00146-A-003P. Размер куп. на 1 обл. 15.46 руб. НДС не обл. Налог не удерживается.</t>
  </si>
  <si>
    <t>Дивиденды по ценным бумагам Citibank N.A. Дивиденды. НДС не обл. Налог не удерживается. Эмитентом удержана комиссия 0.02 USD.</t>
  </si>
  <si>
    <t>Netflix, Inc.</t>
  </si>
  <si>
    <t>ONEOK, Inc. Common Stock</t>
  </si>
  <si>
    <t>Куп. дох. по обл. VTB Eurasia DAC XS0810596832. Размер куп. на 1 обл. 47.5 USD. НДС не обл. Налог не удерживается.</t>
  </si>
  <si>
    <t>FINEX USA INF TECH UCITS ETF</t>
  </si>
  <si>
    <t>Дивиденды по ценным бумагам Exxon Mobil Corporation Дивиденды. НДС не обл. Эмитентом удержан налог 11.31 USD.</t>
  </si>
  <si>
    <t>РУСАЛ ОК МКПАО ао</t>
  </si>
  <si>
    <t>EURRUB_TOM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</si>
  <si>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</si>
  <si>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</si>
  <si>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</si>
  <si>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</si>
  <si>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</si>
  <si>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</si>
  <si>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</si>
  <si>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</si>
  <si>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</si>
  <si>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</si>
  <si>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</si>
  <si>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</si>
  <si>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 БС</t>
  </si>
  <si>
    <t>ДетскийМир</t>
  </si>
  <si>
    <t>ФосАгро ао</t>
  </si>
  <si>
    <t>Bank of America Corporation Common Stock</t>
  </si>
  <si>
    <t>Сбербанк</t>
  </si>
  <si>
    <t>Ростел -ао</t>
  </si>
  <si>
    <t>ЛУКОЙЛ</t>
  </si>
  <si>
    <t>ЛСР ао</t>
  </si>
  <si>
    <t>Mobile TeleSystems PJSC</t>
  </si>
  <si>
    <t>АЛРОСА ао</t>
  </si>
  <si>
    <t>Kinder Morgan, Inc. Common Stock</t>
  </si>
  <si>
    <t>Southern Company (The) Common Stock</t>
  </si>
  <si>
    <t>НЛМК ао</t>
  </si>
  <si>
    <t>Роснефть</t>
  </si>
  <si>
    <t>Т-Техно ао</t>
  </si>
  <si>
    <t>Акрон</t>
  </si>
  <si>
    <t>AGRO-гдр</t>
  </si>
  <si>
    <t>Купон</t>
  </si>
  <si>
    <t>ЛСР БО 1Р2</t>
  </si>
  <si>
    <t>ГТЛК БО-04</t>
  </si>
  <si>
    <t>ПКТ 01</t>
  </si>
  <si>
    <t>ВТБ БО-26</t>
  </si>
  <si>
    <t>ОФЗ 26209</t>
  </si>
  <si>
    <t>ОФЗ 26215</t>
  </si>
  <si>
    <t>ОФЗ 26217</t>
  </si>
  <si>
    <t>Система1P9</t>
  </si>
  <si>
    <t>ПР-Лиз 1P3</t>
  </si>
  <si>
    <t>Роснефть07</t>
  </si>
  <si>
    <t>ОАЭ  БО-П3</t>
  </si>
  <si>
    <t>Систем1P10</t>
  </si>
  <si>
    <t>ЮниМетр01</t>
  </si>
  <si>
    <t>МясничБОП3</t>
  </si>
  <si>
    <t>СэтлГрБ1P2</t>
  </si>
  <si>
    <t>КарМаниБ03</t>
  </si>
  <si>
    <t>ЛТрейд 1P1</t>
  </si>
  <si>
    <t>Калита1P1</t>
  </si>
  <si>
    <t>ПИК К 1P2</t>
  </si>
  <si>
    <t>RUS-28</t>
  </si>
  <si>
    <t>ЛСР БО 1Р4</t>
  </si>
  <si>
    <t>ПолюсБ1</t>
  </si>
  <si>
    <t>ФридФин1П1</t>
  </si>
  <si>
    <t>GAZ-30</t>
  </si>
  <si>
    <t>ВТБ Б-1-63</t>
  </si>
  <si>
    <t>ВТБ Б-1-79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</si>
  <si>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</si>
  <si>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</si>
  <si>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</si>
  <si>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</si>
  <si>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</si>
  <si>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</si>
  <si>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</si>
  <si>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</si>
  <si>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</si>
  <si>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</si>
  <si>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</si>
  <si>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</si>
  <si>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</si>
  <si>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</si>
  <si>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</si>
  <si>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FXAU ETF</t>
  </si>
  <si>
    <t>ОФЗ 26219</t>
  </si>
  <si>
    <t>Лента др</t>
  </si>
  <si>
    <t>ВоронежОб7</t>
  </si>
  <si>
    <t>СтаврКрай2</t>
  </si>
  <si>
    <t>FXJP ETF</t>
  </si>
  <si>
    <t>FXTB ETF</t>
  </si>
  <si>
    <t>ПолюсБ3</t>
  </si>
  <si>
    <t>VEON </t>
  </si>
  <si>
    <t>FXRB ETF</t>
  </si>
  <si>
    <t>FXMM ETF</t>
  </si>
  <si>
    <t>Ford Motor Company Common Stock</t>
  </si>
  <si>
    <t>ТГК-1</t>
  </si>
  <si>
    <t>AKEU ETF</t>
  </si>
  <si>
    <t>УльтраБ1P1</t>
  </si>
  <si>
    <t>ОргСинт ап</t>
  </si>
  <si>
    <t>ЭБИС Б1P02</t>
  </si>
  <si>
    <t>FXRL ETF</t>
  </si>
  <si>
    <t>ВСМПО-АВСМ</t>
  </si>
  <si>
    <t>+МосЭнерго</t>
  </si>
  <si>
    <t>Распадская</t>
  </si>
  <si>
    <t>Магнит ао</t>
  </si>
  <si>
    <t>FXRU ETF</t>
  </si>
  <si>
    <t>ЗаводДИОД</t>
  </si>
  <si>
    <t>FXWO ETF</t>
  </si>
  <si>
    <t>ПИК ао</t>
  </si>
  <si>
    <t>SBMX ETF</t>
  </si>
  <si>
    <t>SBGB ETF</t>
  </si>
  <si>
    <t>РоссЮг ао</t>
  </si>
  <si>
    <t>БурЗолото</t>
  </si>
  <si>
    <t>AKNX ETF</t>
  </si>
  <si>
    <t>ТМК ао</t>
  </si>
  <si>
    <t>ЛЕГЕНДА1P1</t>
  </si>
  <si>
    <t>ЛЕГЕНДА1P2</t>
  </si>
  <si>
    <t>Ростел -ап</t>
  </si>
  <si>
    <t>Таттел. ао</t>
  </si>
  <si>
    <t>МГТС-4ап</t>
  </si>
  <si>
    <t>Беларусь07</t>
  </si>
  <si>
    <t>Селигдар</t>
  </si>
  <si>
    <t>Delta Air Lines, Inc. Common Stock</t>
  </si>
  <si>
    <t>Лента Б1P4</t>
  </si>
  <si>
    <t>General Dynamics Corporation Common Stock</t>
  </si>
  <si>
    <t>ETLN-гдр</t>
  </si>
  <si>
    <t>СтаврЭнСбп</t>
  </si>
  <si>
    <t>БСП ао</t>
  </si>
  <si>
    <t>Мечел 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</si>
</sst>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63</v>
      </c>
      <c r="F2" s="6" t="n">
        <v>112.23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0.2809</v>
      </c>
      <c r="L2" s="17" t="n">
        <v>2784.02</v>
      </c>
      <c r="M2" s="17" t="n">
        <v>18.42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77</v>
      </c>
      <c r="F3" s="6" t="n">
        <v>67.18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0.1413</v>
      </c>
      <c r="L3" s="17" t="n">
        <v>3030.48</v>
      </c>
      <c r="M3" s="17" t="n">
        <v>13.48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340</v>
      </c>
      <c r="F4" s="6" t="n">
        <v>505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0.2317</v>
      </c>
      <c r="L4" s="17" t="n">
        <v>330.73</v>
      </c>
      <c r="M4" s="17" t="n">
        <v>5.74</v>
      </c>
      <c r="N4" s="2"/>
      <c r="O4" s="2" t="s">
        <v>28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66</v>
      </c>
      <c r="F5" s="6" t="n">
        <v>27.02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0.0426</v>
      </c>
      <c r="L5" s="17" t="n">
        <v>2189.3</v>
      </c>
      <c r="M5" s="17" t="n">
        <v>4.65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27</v>
      </c>
      <c r="E6" s="7" t="n">
        <v>185</v>
      </c>
      <c r="F6" s="6" t="n">
        <v>600.8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0.1091</v>
      </c>
      <c r="L6" s="17" t="n">
        <v>546.43</v>
      </c>
      <c r="M6" s="17" t="n">
        <v>3.71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65</v>
      </c>
      <c r="F7" s="6" t="n">
        <v>17.44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0.311</v>
      </c>
      <c r="L7" s="17" t="n">
        <v>446.68</v>
      </c>
      <c r="M7" s="17" t="n">
        <v>2.95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257.95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0.0472</v>
      </c>
      <c r="L8" s="17" t="n">
        <v>16442.06</v>
      </c>
      <c r="M8" s="17" t="n">
        <v>2.69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505.62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0.4699</v>
      </c>
      <c r="L9" s="17" t="n">
        <v>16373.83</v>
      </c>
      <c r="M9" s="17" t="n">
        <v>2.63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27</v>
      </c>
      <c r="E10" s="7" t="n">
        <v>40</v>
      </c>
      <c r="F10" s="6" t="n">
        <v>1891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0.1049</v>
      </c>
      <c r="L10" s="17" t="n">
        <v>1448.68</v>
      </c>
      <c r="M10" s="17" t="n">
        <v>2.53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27</v>
      </c>
      <c r="E11" s="7" t="n">
        <v>71</v>
      </c>
      <c r="F11" s="6" t="n">
        <v>995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0.0219</v>
      </c>
      <c r="L11" s="17" t="n">
        <v>1431.53</v>
      </c>
      <c r="M11" s="17" t="n">
        <v>2.36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13</v>
      </c>
      <c r="F12" s="6" t="n">
        <v>68.49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0.1063</v>
      </c>
      <c r="L12" s="17" t="n">
        <v>3349.71</v>
      </c>
      <c r="M12" s="17" t="n">
        <v>2.32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27</v>
      </c>
      <c r="E13" s="7" t="n">
        <v>1500</v>
      </c>
      <c r="F13" s="6" t="n">
        <v>45.38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0.1771</v>
      </c>
      <c r="L13" s="17" t="n">
        <v>37.73</v>
      </c>
      <c r="M13" s="17" t="n">
        <v>2.27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7</v>
      </c>
      <c r="F14" s="6" t="n">
        <v>116.97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-0.151</v>
      </c>
      <c r="L14" s="17" t="n">
        <v>20209.1</v>
      </c>
      <c r="M14" s="17" t="n">
        <v>2.13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27</v>
      </c>
      <c r="E15" s="7" t="n">
        <v>400</v>
      </c>
      <c r="F15" s="6" t="n">
        <v>120.8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0.0087</v>
      </c>
      <c r="L15" s="17" t="n">
        <v>180.19</v>
      </c>
      <c r="M15" s="17" t="n">
        <v>1.61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27</v>
      </c>
      <c r="E16" s="7" t="n">
        <v>620</v>
      </c>
      <c r="F16" s="6" t="n">
        <v>73.6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0.0256</v>
      </c>
      <c r="L16" s="17" t="n">
        <v>90.83</v>
      </c>
      <c r="M16" s="17" t="n">
        <v>1.52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6</v>
      </c>
      <c r="F17" s="6" t="n">
        <v>74.73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-0.292</v>
      </c>
      <c r="L17" s="17" t="n">
        <v>30828.44</v>
      </c>
      <c r="M17" s="17" t="n">
        <v>1.17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27</v>
      </c>
      <c r="E18" s="7" t="n">
        <v>4</v>
      </c>
      <c r="F18" s="6" t="n">
        <v>7520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-0.054</v>
      </c>
      <c r="L18" s="17" t="n">
        <v>14852.09</v>
      </c>
      <c r="M18" s="17" t="n">
        <v>1.01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6</v>
      </c>
      <c r="F19" s="6" t="n">
        <v>56.93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0.0563</v>
      </c>
      <c r="L19" s="17" t="n">
        <v>4494.23</v>
      </c>
      <c r="M19" s="17" t="n">
        <v>0.89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27</v>
      </c>
      <c r="E20" s="7" t="n">
        <v>318</v>
      </c>
      <c r="F20" s="6" t="n">
        <v>78.02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-0.1264</v>
      </c>
      <c r="L20" s="17" t="n">
        <v>166.04</v>
      </c>
      <c r="M20" s="17" t="n">
        <v>0.83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27</v>
      </c>
      <c r="E21" s="7" t="n">
        <v>238</v>
      </c>
      <c r="F21" s="6" t="n">
        <v>99.14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-0.5417</v>
      </c>
      <c r="L21" s="17" t="n">
        <v>216.34</v>
      </c>
      <c r="M21" s="17" t="n">
        <v>0.79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27</v>
      </c>
      <c r="E22" s="7" t="n">
        <v>7</v>
      </c>
      <c r="F22" s="6" t="n">
        <v>3268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0.1965</v>
      </c>
      <c r="L22" s="17" t="n">
        <v>1940.14</v>
      </c>
      <c r="M22" s="17" t="n">
        <v>0.76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27</v>
      </c>
      <c r="E23" s="7" t="n">
        <v>48000</v>
      </c>
      <c r="F23" s="6" t="n">
        <v>0.4616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-0.128</v>
      </c>
      <c r="L23" s="17" t="n">
        <v>0.94</v>
      </c>
      <c r="M23" s="17" t="n">
        <v>0.74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27</v>
      </c>
      <c r="E24" s="7" t="n">
        <v>110</v>
      </c>
      <c r="F24" s="6" t="n">
        <v>202.2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0.0462</v>
      </c>
      <c r="L24" s="17" t="n">
        <v>322.32</v>
      </c>
      <c r="M24" s="17" t="n">
        <v>0.74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27</v>
      </c>
      <c r="E25" s="7" t="n">
        <v>2600</v>
      </c>
      <c r="F25" s="6" t="n">
        <v>8.455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0.053</v>
      </c>
      <c r="L25" s="17" t="n">
        <v>8.84</v>
      </c>
      <c r="M25" s="17" t="n">
        <v>0.73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4</v>
      </c>
      <c r="F26" s="6" t="n">
        <v>69.27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0.1672</v>
      </c>
      <c r="L26" s="17" t="n">
        <v>3981.44</v>
      </c>
      <c r="M26" s="17" t="n">
        <v>0.72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5</v>
      </c>
      <c r="F27" s="6" t="n">
        <v>48.26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-0.1734</v>
      </c>
      <c r="L27" s="17" t="n">
        <v>9050.06</v>
      </c>
      <c r="M27" s="17" t="n">
        <v>0.63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27</v>
      </c>
      <c r="E28" s="7" t="n">
        <v>6000</v>
      </c>
      <c r="F28" s="6" t="n">
        <v>3.115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-0.0521</v>
      </c>
      <c r="L28" s="17" t="n">
        <v>5.44</v>
      </c>
      <c r="M28" s="17" t="n">
        <v>0.62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4</v>
      </c>
      <c r="F29" s="6" t="n">
        <v>58.48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0.2084</v>
      </c>
      <c r="L29" s="17" t="n">
        <v>2956.23</v>
      </c>
      <c r="M29" s="17" t="n">
        <v>0.61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4</v>
      </c>
      <c r="F30" s="6" t="n">
        <v>57.35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0.2837</v>
      </c>
      <c r="L30" s="17" t="n">
        <v>4363.97</v>
      </c>
      <c r="M30" s="17" t="n">
        <v>0.6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27</v>
      </c>
      <c r="E31" s="7" t="n">
        <v>80</v>
      </c>
      <c r="F31" s="6" t="n">
        <v>226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0.1706</v>
      </c>
      <c r="L31" s="17" t="n">
        <v>150.18</v>
      </c>
      <c r="M31" s="17" t="n">
        <v>0.6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27</v>
      </c>
      <c r="E32" s="7" t="n">
        <v>260</v>
      </c>
      <c r="F32" s="6" t="n">
        <v>69.4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0.0222</v>
      </c>
      <c r="L32" s="17" t="n">
        <v>78.6</v>
      </c>
      <c r="M32" s="17" t="n">
        <v>0.6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27</v>
      </c>
      <c r="E33" s="7" t="n">
        <v>6</v>
      </c>
      <c r="F33" s="6" t="n">
        <v>2932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0.0326</v>
      </c>
      <c r="L33" s="17" t="n">
        <v>2814.09</v>
      </c>
      <c r="M33" s="17" t="n">
        <v>0.59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15</v>
      </c>
      <c r="F34" s="6" t="n">
        <v>12.58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-0.1617</v>
      </c>
      <c r="L34" s="17" t="n">
        <v>2076.02</v>
      </c>
      <c r="M34" s="17" t="n">
        <v>0.49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27</v>
      </c>
      <c r="E35" s="7" t="n">
        <v>100</v>
      </c>
      <c r="F35" s="6" t="n">
        <v>108.68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0.1987</v>
      </c>
      <c r="L35" s="17" t="n">
        <v>205.44</v>
      </c>
      <c r="M35" s="17" t="n">
        <v>0.36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27</v>
      </c>
      <c r="E36" s="7" t="n">
        <v>7000</v>
      </c>
      <c r="F36" s="6" t="n">
        <v>1.444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-0.0817</v>
      </c>
      <c r="L36" s="17" t="n">
        <v>2.8</v>
      </c>
      <c r="M36" s="17" t="n">
        <v>0.34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1</v>
      </c>
      <c r="F37" s="6" t="n">
        <v>128.46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-0.0954</v>
      </c>
      <c r="L37" s="17" t="n">
        <v>18116.68</v>
      </c>
      <c r="M37" s="17" t="n">
        <v>0.33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27</v>
      </c>
      <c r="E38" s="7" t="n">
        <v>32</v>
      </c>
      <c r="F38" s="6" t="n">
        <v>270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-0.3036</v>
      </c>
      <c r="L38" s="17" t="n">
        <v>1701.83</v>
      </c>
      <c r="M38" s="17" t="n">
        <v>0.29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27</v>
      </c>
      <c r="E39" s="7" t="n">
        <v>2</v>
      </c>
      <c r="F39" s="6" t="n">
        <v>4071.2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0.1114</v>
      </c>
      <c r="L39" s="17" t="n">
        <v>4858.32</v>
      </c>
      <c r="M39" s="17" t="n">
        <v>0.27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10</v>
      </c>
      <c r="F40" s="6" t="n">
        <v>8.97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-0.023</v>
      </c>
      <c r="L40" s="17" t="n">
        <v>999.98</v>
      </c>
      <c r="M40" s="17" t="n">
        <v>0.23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27</v>
      </c>
      <c r="E41" s="7" t="n">
        <v>400</v>
      </c>
      <c r="F41" s="6" t="n">
        <v>16.097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-0.0739</v>
      </c>
      <c r="L41" s="17" t="n">
        <v>29.58</v>
      </c>
      <c r="M41" s="17" t="n">
        <v>0.22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27</v>
      </c>
      <c r="E42" s="7" t="n">
        <v>14000</v>
      </c>
      <c r="F42" s="6" t="n">
        <v>0.4438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-0.0081</v>
      </c>
      <c r="L42" s="17" t="n">
        <v>0.77</v>
      </c>
      <c r="M42" s="17" t="n">
        <v>0.21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18</v>
      </c>
      <c r="C43" s="2" t="s">
        <v>117</v>
      </c>
      <c r="D43" s="2" t="s">
        <v>27</v>
      </c>
      <c r="E43" s="7" t="n">
        <v>10</v>
      </c>
      <c r="F43" s="6" t="n">
        <v>596.5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0.3082</v>
      </c>
      <c r="L43" s="17" t="n">
        <v>237.11</v>
      </c>
      <c r="M43" s="17" t="n">
        <v>0.2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118</v>
      </c>
      <c r="B44" s="2" t="s">
        <v>18</v>
      </c>
      <c r="C44" s="2" t="s">
        <v>119</v>
      </c>
      <c r="D44" s="2" t="s">
        <v>20</v>
      </c>
      <c r="E44" s="7" t="n">
        <v>3</v>
      </c>
      <c r="F44" s="6" t="n">
        <v>24.61</v>
      </c>
      <c r="G44" s="17" t="n">
        <v>0</v>
      </c>
      <c r="H44" s="6" t="n">
        <v>0</v>
      </c>
      <c r="I44" s="2"/>
      <c r="J44" s="6" t="s">
        <f>=E44*F44*Портфель!$Q$17</f>
      </c>
      <c r="K44" s="9" t="n">
        <v>0.039</v>
      </c>
      <c r="L44" s="17" t="n">
        <v>2775.04</v>
      </c>
      <c r="M44" s="17" t="n">
        <v>0.19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120</v>
      </c>
      <c r="B45" s="2" t="s">
        <v>18</v>
      </c>
      <c r="C45" s="2" t="s">
        <v>121</v>
      </c>
      <c r="D45" s="2" t="s">
        <v>27</v>
      </c>
      <c r="E45" s="7" t="n">
        <v>70</v>
      </c>
      <c r="F45" s="6" t="n">
        <v>79.07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0.0029</v>
      </c>
      <c r="L45" s="17" t="n">
        <v>102.61</v>
      </c>
      <c r="M45" s="17" t="n">
        <v>0.18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122</v>
      </c>
      <c r="B46" s="2" t="s">
        <v>18</v>
      </c>
      <c r="C46" s="2" t="s">
        <v>123</v>
      </c>
      <c r="D46" s="2" t="s">
        <v>27</v>
      </c>
      <c r="E46" s="7" t="n">
        <v>30</v>
      </c>
      <c r="F46" s="6" t="n">
        <v>170.18</v>
      </c>
      <c r="G46" s="17" t="n">
        <v>0</v>
      </c>
      <c r="H46" s="6" t="n">
        <v>0</v>
      </c>
      <c r="I46" s="2"/>
      <c r="J46" s="6" t="s">
        <f>=E46*F46*Портфель!$Q$13</f>
      </c>
      <c r="K46" s="9" t="n">
        <v>0.6604</v>
      </c>
      <c r="L46" s="17" t="n">
        <v>127.04</v>
      </c>
      <c r="M46" s="17" t="n">
        <v>0.17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124</v>
      </c>
      <c r="B47" s="2" t="s">
        <v>18</v>
      </c>
      <c r="C47" s="2" t="s">
        <v>125</v>
      </c>
      <c r="D47" s="2" t="s">
        <v>27</v>
      </c>
      <c r="E47" s="7" t="n">
        <v>15000</v>
      </c>
      <c r="F47" s="6" t="n">
        <v>0.3272</v>
      </c>
      <c r="G47" s="17" t="n">
        <v>0</v>
      </c>
      <c r="H47" s="6" t="n">
        <v>0</v>
      </c>
      <c r="I47" s="2"/>
      <c r="J47" s="6" t="s">
        <f>=E47*F47*Портфель!$Q$13</f>
      </c>
      <c r="K47" s="9" t="n">
        <v>0.0037</v>
      </c>
      <c r="L47" s="17" t="n">
        <v>0.73</v>
      </c>
      <c r="M47" s="17" t="n">
        <v>0.16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126</v>
      </c>
      <c r="B48" s="2" t="s">
        <v>18</v>
      </c>
      <c r="C48" s="2" t="s">
        <v>127</v>
      </c>
      <c r="D48" s="2" t="s">
        <v>27</v>
      </c>
      <c r="E48" s="7" t="n">
        <v>14</v>
      </c>
      <c r="F48" s="6" t="n">
        <v>322.6</v>
      </c>
      <c r="G48" s="17" t="n">
        <v>0</v>
      </c>
      <c r="H48" s="6" t="n">
        <v>0</v>
      </c>
      <c r="I48" s="2"/>
      <c r="J48" s="6" t="s">
        <f>=E48*F48*Портфель!$Q$13</f>
      </c>
      <c r="K48" s="9" t="n">
        <v>-0.3241</v>
      </c>
      <c r="L48" s="17" t="n">
        <v>2130.82</v>
      </c>
      <c r="M48" s="17" t="n">
        <v>0.15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128</v>
      </c>
      <c r="B49" s="2" t="s">
        <v>18</v>
      </c>
      <c r="C49" s="2" t="s">
        <v>129</v>
      </c>
      <c r="D49" s="2" t="s">
        <v>27</v>
      </c>
      <c r="E49" s="7" t="n">
        <v>10000</v>
      </c>
      <c r="F49" s="6" t="n">
        <v>0.457</v>
      </c>
      <c r="G49" s="17" t="n">
        <v>0</v>
      </c>
      <c r="H49" s="6" t="n">
        <v>0</v>
      </c>
      <c r="I49" s="2"/>
      <c r="J49" s="6" t="s">
        <f>=E49*F49*Портфель!$Q$13</f>
      </c>
      <c r="K49" s="9" t="n">
        <v>0.3627</v>
      </c>
      <c r="L49" s="17" t="n">
        <v>0.22</v>
      </c>
      <c r="M49" s="17" t="n">
        <v>0.15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130</v>
      </c>
      <c r="B50" s="2" t="s">
        <v>18</v>
      </c>
      <c r="C50" s="2" t="s">
        <v>131</v>
      </c>
      <c r="D50" s="2" t="s">
        <v>20</v>
      </c>
      <c r="E50" s="7" t="n">
        <v>35</v>
      </c>
      <c r="F50" s="6" t="n">
        <v>1.3</v>
      </c>
      <c r="G50" s="17" t="n">
        <v>0</v>
      </c>
      <c r="H50" s="6" t="n">
        <v>0</v>
      </c>
      <c r="I50" s="2"/>
      <c r="J50" s="6" t="s">
        <f>=E50*F50*Портфель!$Q$17</f>
      </c>
      <c r="K50" s="9" t="n">
        <v>-0.2071</v>
      </c>
      <c r="L50" s="17" t="n">
        <v>294.61</v>
      </c>
      <c r="M50" s="17" t="n">
        <v>0.12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132</v>
      </c>
      <c r="B51" s="2" t="s">
        <v>18</v>
      </c>
      <c r="C51" s="2" t="s">
        <v>133</v>
      </c>
      <c r="D51" s="2" t="s">
        <v>27</v>
      </c>
      <c r="E51" s="7" t="n">
        <v>16</v>
      </c>
      <c r="F51" s="6" t="n">
        <v>210</v>
      </c>
      <c r="G51" s="17" t="n">
        <v>0</v>
      </c>
      <c r="H51" s="6" t="n">
        <v>0</v>
      </c>
      <c r="I51" s="2"/>
      <c r="J51" s="6" t="s">
        <f>=E51*F51*Портфель!$Q$13</f>
      </c>
      <c r="K51" s="9" t="n">
        <v>-0.2388</v>
      </c>
      <c r="L51" s="17" t="n">
        <v>851.88</v>
      </c>
      <c r="M51" s="17" t="n">
        <v>0.11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134</v>
      </c>
      <c r="B52" s="2" t="s">
        <v>18</v>
      </c>
      <c r="C52" s="2" t="s">
        <v>135</v>
      </c>
      <c r="D52" s="2" t="s">
        <v>27</v>
      </c>
      <c r="E52" s="7" t="n">
        <v>100</v>
      </c>
      <c r="F52" s="6" t="n">
        <v>29.02</v>
      </c>
      <c r="G52" s="17" t="n">
        <v>0</v>
      </c>
      <c r="H52" s="6" t="n">
        <v>0</v>
      </c>
      <c r="I52" s="2"/>
      <c r="J52" s="6" t="s">
        <f>=E52*F52*Портфель!$Q$13</f>
      </c>
      <c r="K52" s="9" t="n">
        <v>-0.0505</v>
      </c>
      <c r="L52" s="17" t="n">
        <v>37.97</v>
      </c>
      <c r="M52" s="17" t="n">
        <v>0.1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136</v>
      </c>
      <c r="B53" s="2" t="s">
        <v>18</v>
      </c>
      <c r="C53" s="2" t="s">
        <v>137</v>
      </c>
      <c r="D53" s="2" t="s">
        <v>27</v>
      </c>
      <c r="E53" s="7" t="n">
        <v>3</v>
      </c>
      <c r="F53" s="6" t="n">
        <v>1020.2</v>
      </c>
      <c r="G53" s="17" t="n">
        <v>0</v>
      </c>
      <c r="H53" s="6" t="n">
        <v>0</v>
      </c>
      <c r="I53" s="2"/>
      <c r="J53" s="6" t="s">
        <f>=E53*F53*Портфель!$Q$13</f>
      </c>
      <c r="K53" s="9" t="n">
        <v>0.27</v>
      </c>
      <c r="L53" s="17" t="n">
        <v>989.54</v>
      </c>
      <c r="M53" s="17" t="n">
        <v>0.1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138</v>
      </c>
      <c r="B54" s="2" t="s">
        <v>18</v>
      </c>
      <c r="C54" s="2" t="s">
        <v>139</v>
      </c>
      <c r="D54" s="2" t="s">
        <v>27</v>
      </c>
      <c r="E54" s="7" t="n">
        <v>500</v>
      </c>
      <c r="F54" s="6" t="n">
        <v>3.165</v>
      </c>
      <c r="G54" s="17" t="n">
        <v>0</v>
      </c>
      <c r="H54" s="6" t="n">
        <v>0</v>
      </c>
      <c r="I54" s="2"/>
      <c r="J54" s="6" t="s">
        <f>=E54*F54*Портфель!$Q$13</f>
      </c>
      <c r="K54" s="9" t="n">
        <v>-0.1718</v>
      </c>
      <c r="L54" s="17" t="n">
        <v>7.59</v>
      </c>
      <c r="M54" s="17" t="n">
        <v>0.05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140</v>
      </c>
      <c r="B55" s="2" t="s">
        <v>18</v>
      </c>
      <c r="C55" s="2" t="s">
        <v>141</v>
      </c>
      <c r="D55" s="2" t="s">
        <v>20</v>
      </c>
      <c r="E55" s="7" t="n">
        <v>2</v>
      </c>
      <c r="F55" s="6" t="n">
        <v>4.75</v>
      </c>
      <c r="G55" s="17" t="n">
        <v>0</v>
      </c>
      <c r="H55" s="6" t="n">
        <v>0</v>
      </c>
      <c r="I55" s="2"/>
      <c r="J55" s="6" t="s">
        <f>=E55*F55*Портфель!$Q$17</f>
      </c>
      <c r="K55" s="9" t="n">
        <v>0.2696</v>
      </c>
      <c r="L55" s="17" t="n">
        <v>296.66</v>
      </c>
      <c r="M55" s="17" t="n">
        <v>0.02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142</v>
      </c>
      <c r="B56" s="2" t="s">
        <v>18</v>
      </c>
      <c r="C56" s="2" t="s">
        <v>143</v>
      </c>
      <c r="D56" s="2" t="s">
        <v>27</v>
      </c>
      <c r="E56" s="7" t="n">
        <v>-40</v>
      </c>
      <c r="F56" s="6" t="n">
        <v>324.15</v>
      </c>
      <c r="G56" s="17" t="n">
        <v>0</v>
      </c>
      <c r="H56" s="6" t="n">
        <v>0</v>
      </c>
      <c r="I56" s="2"/>
      <c r="J56" s="6" t="s">
        <f>=E56*F56*Портфель!$Q$13</f>
      </c>
      <c r="K56" s="9" t="n">
        <v>-0.0679</v>
      </c>
      <c r="L56" s="17" t="n">
        <v>-250.8</v>
      </c>
      <c r="M56" s="17" t="n">
        <v>-0.43</v>
      </c>
      <c r="N56" s="2"/>
      <c r="O56" s="2"/>
      <c r="P56" s="17"/>
      <c r="Q56" s="17"/>
    </row>
    <row collapsed="false" customFormat="false" customHeight="false" hidden="false" ht="12.1" outlineLevel="0" r="57">
      <c r="A57" s="2"/>
      <c r="B57" s="2"/>
      <c r="C57" s="2"/>
      <c r="D57" s="2"/>
      <c r="E57" s="7"/>
      <c r="F57" s="6"/>
      <c r="G57" s="4"/>
      <c r="H57" s="4" t="s">
        <v>144</v>
      </c>
      <c r="I57" s="4"/>
      <c r="J57" s="5" t="s">
        <f>=SUM(J2:J56)</f>
      </c>
      <c r="K57" s="4"/>
      <c r="L57" s="4"/>
      <c r="M57" s="10" t="s">
        <f>=J57/J76</f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145</v>
      </c>
      <c r="B58" s="2" t="s">
        <v>146</v>
      </c>
      <c r="C58" s="2" t="s">
        <v>147</v>
      </c>
      <c r="D58" s="2" t="s">
        <v>20</v>
      </c>
      <c r="E58" s="7" t="n">
        <v>230</v>
      </c>
      <c r="F58" s="6" t="n">
        <v>2.1632</v>
      </c>
      <c r="G58" s="17" t="n">
        <v>0</v>
      </c>
      <c r="H58" s="6" t="n">
        <v>0</v>
      </c>
      <c r="I58" s="2"/>
      <c r="J58" s="6" t="s">
        <f>=E58*F58*Портфель!$Q$17</f>
      </c>
      <c r="K58" s="9" t="n">
        <v>0.1828</v>
      </c>
      <c r="L58" s="17" t="n">
        <v>77.85</v>
      </c>
      <c r="M58" s="17" t="n">
        <v>1.3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148</v>
      </c>
      <c r="B59" s="2" t="s">
        <v>146</v>
      </c>
      <c r="C59" s="2" t="s">
        <v>149</v>
      </c>
      <c r="D59" s="2" t="s">
        <v>27</v>
      </c>
      <c r="E59" s="7" t="n">
        <v>600</v>
      </c>
      <c r="F59" s="6" t="n">
        <v>44.29515123</v>
      </c>
      <c r="G59" s="17" t="n">
        <v>0</v>
      </c>
      <c r="H59" s="6" t="n">
        <v>0</v>
      </c>
      <c r="I59" s="2"/>
      <c r="J59" s="6" t="s">
        <f>=E59*F59*Портфель!$Q$13</f>
      </c>
      <c r="K59" s="9" t="n">
        <v>0.121</v>
      </c>
      <c r="L59" s="17" t="n">
        <v>25.9</v>
      </c>
      <c r="M59" s="17" t="n">
        <v>0.89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150</v>
      </c>
      <c r="B60" s="2" t="s">
        <v>146</v>
      </c>
      <c r="C60" s="2" t="s">
        <v>151</v>
      </c>
      <c r="D60" s="2" t="s">
        <v>27</v>
      </c>
      <c r="E60" s="7" t="n">
        <v>7</v>
      </c>
      <c r="F60" s="6" t="n">
        <v>3181.798219</v>
      </c>
      <c r="G60" s="17" t="n">
        <v>0</v>
      </c>
      <c r="H60" s="6" t="n">
        <v>0</v>
      </c>
      <c r="I60" s="2"/>
      <c r="J60" s="6" t="s">
        <f>=E60*F60*Портфель!$Q$13</f>
      </c>
      <c r="K60" s="9" t="n">
        <v>-0.0423</v>
      </c>
      <c r="L60" s="17" t="n">
        <v>3915.44</v>
      </c>
      <c r="M60" s="17" t="n">
        <v>0.74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152</v>
      </c>
      <c r="B61" s="2" t="s">
        <v>146</v>
      </c>
      <c r="C61" s="2" t="s">
        <v>153</v>
      </c>
      <c r="D61" s="2" t="s">
        <v>27</v>
      </c>
      <c r="E61" s="7" t="n">
        <v>50</v>
      </c>
      <c r="F61" s="6" t="n">
        <v>171.11079982</v>
      </c>
      <c r="G61" s="17" t="n">
        <v>0</v>
      </c>
      <c r="H61" s="6" t="n">
        <v>0</v>
      </c>
      <c r="I61" s="2"/>
      <c r="J61" s="6" t="s">
        <f>=E61*F61*Портфель!$Q$13</f>
      </c>
      <c r="K61" s="9" t="n">
        <v>0.4605</v>
      </c>
      <c r="L61" s="17" t="n">
        <v>96.29</v>
      </c>
      <c r="M61" s="17" t="n">
        <v>0.29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154</v>
      </c>
      <c r="B62" s="2" t="s">
        <v>146</v>
      </c>
      <c r="C62" s="2" t="s">
        <v>155</v>
      </c>
      <c r="D62" s="2" t="s">
        <v>27</v>
      </c>
      <c r="E62" s="7" t="n">
        <v>3270</v>
      </c>
      <c r="F62" s="6" t="n">
        <v>2.0955</v>
      </c>
      <c r="G62" s="17" t="n">
        <v>0</v>
      </c>
      <c r="H62" s="6" t="n">
        <v>0</v>
      </c>
      <c r="I62" s="2"/>
      <c r="J62" s="6" t="s">
        <f>=E62*F62*Портфель!$Q$13</f>
      </c>
      <c r="K62" s="9" t="n">
        <v>0.1378</v>
      </c>
      <c r="L62" s="17" t="n">
        <v>1.15</v>
      </c>
      <c r="M62" s="17" t="n">
        <v>0.23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156</v>
      </c>
      <c r="B63" s="2" t="s">
        <v>146</v>
      </c>
      <c r="C63" s="2" t="s">
        <v>157</v>
      </c>
      <c r="D63" s="2" t="s">
        <v>27</v>
      </c>
      <c r="E63" s="7" t="n">
        <v>7045</v>
      </c>
      <c r="F63" s="6" t="n">
        <v>0.957907</v>
      </c>
      <c r="G63" s="17" t="n">
        <v>0</v>
      </c>
      <c r="H63" s="6" t="n">
        <v>0</v>
      </c>
      <c r="I63" s="2"/>
      <c r="J63" s="6" t="s">
        <f>=E63*F63*Портфель!$Q$13</f>
      </c>
      <c r="K63" s="9" t="n">
        <v>0.0003</v>
      </c>
      <c r="L63" s="17" t="n">
        <v>0.9</v>
      </c>
      <c r="M63" s="17" t="n">
        <v>0.23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158</v>
      </c>
      <c r="B64" s="2" t="s">
        <v>146</v>
      </c>
      <c r="C64" s="2" t="s">
        <v>159</v>
      </c>
      <c r="D64" s="2" t="s">
        <v>27</v>
      </c>
      <c r="E64" s="7" t="n">
        <v>400</v>
      </c>
      <c r="F64" s="6" t="n">
        <v>8.93</v>
      </c>
      <c r="G64" s="17" t="n">
        <v>0</v>
      </c>
      <c r="H64" s="6" t="n">
        <v>0</v>
      </c>
      <c r="I64" s="2"/>
      <c r="J64" s="6" t="s">
        <f>=E64*F64*Портфель!$Q$13</f>
      </c>
      <c r="K64" s="9" t="n">
        <v>0.1265</v>
      </c>
      <c r="L64" s="17" t="n">
        <v>5.3</v>
      </c>
      <c r="M64" s="17" t="n">
        <v>0.12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160</v>
      </c>
      <c r="B65" s="2" t="s">
        <v>146</v>
      </c>
      <c r="C65" s="2" t="s">
        <v>161</v>
      </c>
      <c r="D65" s="2" t="s">
        <v>27</v>
      </c>
      <c r="E65" s="7" t="n">
        <v>17</v>
      </c>
      <c r="F65" s="6" t="n">
        <v>5.82</v>
      </c>
      <c r="G65" s="17" t="n">
        <v>0</v>
      </c>
      <c r="H65" s="6" t="n">
        <v>0</v>
      </c>
      <c r="I65" s="2"/>
      <c r="J65" s="6" t="s">
        <f>=E65*F65*Портфель!$Q$13</f>
      </c>
      <c r="K65" s="9" t="n">
        <v>-0.1024</v>
      </c>
      <c r="L65" s="17" t="n">
        <v>9.67</v>
      </c>
      <c r="M65" s="17" t="n">
        <v>0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162</v>
      </c>
      <c r="B66" s="2" t="s">
        <v>146</v>
      </c>
      <c r="C66" s="2" t="s">
        <v>163</v>
      </c>
      <c r="D66" s="2" t="s">
        <v>27</v>
      </c>
      <c r="E66" s="7" t="n">
        <v>-6</v>
      </c>
      <c r="F66" s="6" t="n">
        <v>820.5</v>
      </c>
      <c r="G66" s="17" t="n">
        <v>0</v>
      </c>
      <c r="H66" s="6" t="n">
        <v>0</v>
      </c>
      <c r="I66" s="2"/>
      <c r="J66" s="6" t="s">
        <f>=E66*F66*Портфель!$Q$13</f>
      </c>
      <c r="K66" s="9" t="n">
        <v>-0.1926</v>
      </c>
      <c r="L66" s="17" t="n">
        <v>-2119.99</v>
      </c>
      <c r="M66" s="17" t="n">
        <v>-0.16</v>
      </c>
      <c r="N66" s="2"/>
      <c r="O66" s="2"/>
      <c r="P66" s="17"/>
      <c r="Q66" s="17"/>
    </row>
    <row collapsed="false" customFormat="false" customHeight="false" hidden="false" ht="12.1" outlineLevel="0" r="67">
      <c r="A67" s="2"/>
      <c r="B67" s="2"/>
      <c r="C67" s="2"/>
      <c r="D67" s="2"/>
      <c r="E67" s="7"/>
      <c r="F67" s="6"/>
      <c r="G67" s="4"/>
      <c r="H67" s="4" t="s">
        <v>164</v>
      </c>
      <c r="I67" s="4"/>
      <c r="J67" s="5" t="s">
        <f>=SUM(J58:J66)</f>
      </c>
      <c r="K67" s="4"/>
      <c r="L67" s="4"/>
      <c r="M67" s="10" t="s">
        <f>=J67/J76</f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165</v>
      </c>
      <c r="B68" s="2" t="s">
        <v>166</v>
      </c>
      <c r="C68" s="2" t="s">
        <v>167</v>
      </c>
      <c r="D68" s="2" t="s">
        <v>20</v>
      </c>
      <c r="E68" s="7" t="n">
        <v>1</v>
      </c>
      <c r="F68" s="6" t="n">
        <v>85.05</v>
      </c>
      <c r="G68" s="17" t="n">
        <v>1000</v>
      </c>
      <c r="H68" s="6" t="n">
        <v>20.45</v>
      </c>
      <c r="I68" s="2" t="s">
        <v>168</v>
      </c>
      <c r="J68" s="6" t="s">
        <f>=E68*((F68/100*G68)*Портфель!$Q$17 + H68*Портфель!$Q$13) </f>
      </c>
      <c r="K68" s="9" t="n">
        <v>0.0327</v>
      </c>
      <c r="L68" s="17" t="n">
        <v>80794.82</v>
      </c>
      <c r="M68" s="17" t="n">
        <v>2.22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169</v>
      </c>
      <c r="B69" s="2" t="s">
        <v>166</v>
      </c>
      <c r="C69" s="2" t="s">
        <v>170</v>
      </c>
      <c r="D69" s="2" t="s">
        <v>20</v>
      </c>
      <c r="E69" s="7" t="n">
        <v>1</v>
      </c>
      <c r="F69" s="6" t="n">
        <v>50</v>
      </c>
      <c r="G69" s="17" t="n">
        <v>1000</v>
      </c>
      <c r="H69" s="6" t="n">
        <v>0</v>
      </c>
      <c r="I69" s="2" t="s">
        <v>171</v>
      </c>
      <c r="J69" s="6" t="s">
        <f>=E69*((F69/100*G69)*Портфель!$Q$17 + H69*Портфель!$Q$13) </f>
      </c>
      <c r="K69" s="9" t="n">
        <v>-0.0595</v>
      </c>
      <c r="L69" s="17" t="n">
        <v>81563.43</v>
      </c>
      <c r="M69" s="17" t="n">
        <v>1.3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172</v>
      </c>
      <c r="B70" s="2" t="s">
        <v>166</v>
      </c>
      <c r="C70" s="2" t="s">
        <v>173</v>
      </c>
      <c r="D70" s="2" t="s">
        <v>27</v>
      </c>
      <c r="E70" s="7" t="n">
        <v>27</v>
      </c>
      <c r="F70" s="6" t="n">
        <v>67.7</v>
      </c>
      <c r="G70" s="17" t="n">
        <v>1000</v>
      </c>
      <c r="H70" s="6" t="n">
        <v>11.52</v>
      </c>
      <c r="I70" s="2" t="s">
        <v>174</v>
      </c>
      <c r="J70" s="6" t="s">
        <f>=E70*((F70/100*G70)*Портфель!$Q$13 + H70*Портфель!$Q$13) </f>
      </c>
      <c r="K70" s="9" t="n">
        <v>-0.0283</v>
      </c>
      <c r="L70" s="17" t="n">
        <v>1149.7</v>
      </c>
      <c r="M70" s="17" t="n">
        <v>0.62</v>
      </c>
      <c r="N70" s="2"/>
      <c r="O70" s="2"/>
      <c r="P70" s="17"/>
      <c r="Q70" s="17"/>
    </row>
    <row collapsed="false" customFormat="false" customHeight="false" hidden="false" ht="12.1" outlineLevel="0" r="71">
      <c r="A71" s="2"/>
      <c r="B71" s="2"/>
      <c r="C71" s="2"/>
      <c r="D71" s="2"/>
      <c r="E71" s="7"/>
      <c r="F71" s="6"/>
      <c r="G71" s="4"/>
      <c r="H71" s="4" t="s">
        <v>175</v>
      </c>
      <c r="I71" s="4"/>
      <c r="J71" s="5" t="s">
        <f>=SUM(J68:J70)</f>
      </c>
      <c r="K71" s="4"/>
      <c r="L71" s="4"/>
      <c r="M71" s="10" t="s">
        <f>=J71/J76</f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27</v>
      </c>
      <c r="B72" s="2" t="s">
        <v>3</v>
      </c>
      <c r="C72" s="2" t="s">
        <v>176</v>
      </c>
      <c r="D72" s="2" t="s">
        <v>27</v>
      </c>
      <c r="E72" s="7" t="n">
        <v>38789.27</v>
      </c>
      <c r="F72" s="6" t="n">
        <v>1</v>
      </c>
      <c r="G72" s="17" t="n">
        <v>0</v>
      </c>
      <c r="H72" s="6" t="n">
        <v>0</v>
      </c>
      <c r="I72" s="2"/>
      <c r="J72" s="6" t="s">
        <f>=E72*F72</f>
      </c>
      <c r="K72" s="17"/>
      <c r="L72" s="17"/>
      <c r="M72" s="17"/>
      <c r="N72" s="2"/>
      <c r="O72" s="2"/>
      <c r="P72" s="17"/>
      <c r="Q72" s="17"/>
    </row>
    <row collapsed="false" customFormat="false" customHeight="false" hidden="false" ht="12.1" outlineLevel="0" r="73">
      <c r="A73" s="2" t="s">
        <v>20</v>
      </c>
      <c r="B73" s="2" t="s">
        <v>3</v>
      </c>
      <c r="C73" s="2" t="s">
        <v>177</v>
      </c>
      <c r="D73" s="2" t="s">
        <v>27</v>
      </c>
      <c r="E73" s="7" t="n">
        <v>2009.64</v>
      </c>
      <c r="F73" s="6" t="n">
        <v>77.9585</v>
      </c>
      <c r="G73" s="17" t="n">
        <v>0</v>
      </c>
      <c r="H73" s="6" t="n">
        <v>0</v>
      </c>
      <c r="I73" s="2"/>
      <c r="J73" s="6" t="s">
        <f>=E73*F73</f>
      </c>
      <c r="K73" s="17"/>
      <c r="L73" s="17"/>
      <c r="M73" s="17"/>
      <c r="N73" s="2"/>
      <c r="O73" s="2"/>
      <c r="P73" s="17"/>
      <c r="Q73" s="17"/>
    </row>
    <row collapsed="false" customFormat="false" customHeight="false" hidden="false" ht="12.1" outlineLevel="0" r="74">
      <c r="A74" s="2" t="s">
        <v>37</v>
      </c>
      <c r="B74" s="2" t="s">
        <v>3</v>
      </c>
      <c r="C74" s="2" t="s">
        <v>178</v>
      </c>
      <c r="D74" s="2" t="s">
        <v>27</v>
      </c>
      <c r="E74" s="7" t="n">
        <v>1.03</v>
      </c>
      <c r="F74" s="6" t="n">
        <v>90.5635</v>
      </c>
      <c r="G74" s="17" t="n">
        <v>0</v>
      </c>
      <c r="H74" s="6" t="n">
        <v>0</v>
      </c>
      <c r="I74" s="2"/>
      <c r="J74" s="6" t="s">
        <f>=E74*F74</f>
      </c>
      <c r="K74" s="17"/>
      <c r="L74" s="17"/>
      <c r="M74" s="17"/>
      <c r="N74" s="2"/>
      <c r="O74" s="2"/>
      <c r="P74" s="17"/>
      <c r="Q74" s="17"/>
    </row>
    <row collapsed="false" customFormat="false" customHeight="false" hidden="false" ht="12.1" outlineLevel="0" r="75">
      <c r="A75" s="2"/>
      <c r="B75" s="2"/>
      <c r="C75" s="2"/>
      <c r="D75" s="2"/>
      <c r="E75" s="7"/>
      <c r="F75" s="6"/>
      <c r="G75" s="4"/>
      <c r="H75" s="4" t="s">
        <v>179</v>
      </c>
      <c r="I75" s="4"/>
      <c r="J75" s="5" t="s">
        <f>=SUM(J72:J74)</f>
      </c>
      <c r="K75" s="4"/>
      <c r="L75" s="4"/>
      <c r="M75" s="10" t="s">
        <f>=J75/J76</f>
      </c>
      <c r="N75" s="2"/>
      <c r="O75" s="2"/>
      <c r="P75" s="17"/>
      <c r="Q75" s="17"/>
    </row>
    <row collapsed="false" customFormat="false" customHeight="false" hidden="false" ht="12.1" outlineLevel="0" r="76">
      <c r="A76" s="2"/>
      <c r="B76" s="2"/>
      <c r="C76" s="2"/>
      <c r="D76" s="2"/>
      <c r="E76" s="7"/>
      <c r="F76" s="6"/>
      <c r="G76" s="4"/>
      <c r="H76" s="4" t="s">
        <v>180</v>
      </c>
      <c r="I76" s="4"/>
      <c r="J76" s="5" t="s">
        <f>=J57+J67+J71+J75</f>
      </c>
      <c r="K76" s="17"/>
      <c r="L76" s="17"/>
      <c r="M76" s="17"/>
      <c r="N76" s="2"/>
      <c r="O76" s="2"/>
      <c r="P76" s="17"/>
      <c r="Q76" s="17"/>
    </row>
  </sheetData>
  <mergeCells>
    <mergeCell ref="H57:I57"/>
    <mergeCell ref="H67:I67"/>
    <mergeCell ref="H71:I71"/>
    <mergeCell ref="H75:I7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181</v>
      </c>
      <c r="B1" s="18" t="s">
        <v>9</v>
      </c>
      <c r="C1" s="18" t="s">
        <v>182</v>
      </c>
      <c r="D1" s="18" t="s">
        <v>183</v>
      </c>
      <c r="E1" s="18" t="s">
        <v>184</v>
      </c>
      <c r="F1" s="18" t="s">
        <v>185</v>
      </c>
      <c r="G1" s="18" t="s">
        <v>186</v>
      </c>
      <c r="H1" s="18" t="s">
        <v>187</v>
      </c>
    </row>
    <row collapsed="false" customFormat="false" customHeight="false" hidden="false" ht="12.1" outlineLevel="0" r="2">
      <c r="A2" s="14" t="n">
        <v>43558</v>
      </c>
      <c r="B2" s="6" t="n">
        <v>29000</v>
      </c>
      <c r="C2" s="2" t="s">
        <v>188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43570</v>
      </c>
      <c r="B3" s="6" t="n">
        <v>4000</v>
      </c>
      <c r="C3" s="2" t="s">
        <v>188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43579</v>
      </c>
      <c r="B4" s="6" t="n">
        <v>72.18</v>
      </c>
      <c r="C4" s="2" t="s">
        <v>189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43579</v>
      </c>
      <c r="B5" s="6" t="n">
        <v>-72.18</v>
      </c>
      <c r="C5" s="2" t="s">
        <v>190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43599</v>
      </c>
      <c r="B6" s="6" t="n">
        <v>-67</v>
      </c>
      <c r="C6" s="2" t="s">
        <v>191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43601</v>
      </c>
      <c r="B7" s="6" t="n">
        <v>20000</v>
      </c>
      <c r="C7" s="2" t="s">
        <v>188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43608</v>
      </c>
      <c r="B8" s="6" t="n">
        <v>10000</v>
      </c>
      <c r="C8" s="2" t="s">
        <v>188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43612</v>
      </c>
      <c r="B9" s="6" t="n">
        <v>-38.5</v>
      </c>
      <c r="C9" s="2" t="s">
        <v>192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43612</v>
      </c>
      <c r="B10" s="6" t="n">
        <v>3400</v>
      </c>
      <c r="C10" s="2" t="s">
        <v>188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43613</v>
      </c>
      <c r="B11" s="6" t="n">
        <v>67</v>
      </c>
      <c r="C11" s="2" t="s">
        <v>193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43619</v>
      </c>
      <c r="B12" s="6" t="n">
        <v>38.5</v>
      </c>
      <c r="C12" s="2" t="s">
        <v>194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43620</v>
      </c>
      <c r="B13" s="6" t="n">
        <v>51788.213</v>
      </c>
      <c r="C13" s="2" t="s">
        <v>188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43621</v>
      </c>
      <c r="B14" s="6" t="n">
        <v>65161.4</v>
      </c>
      <c r="C14" s="2" t="s">
        <v>188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43622</v>
      </c>
      <c r="B15" s="6" t="n">
        <v>-35.17</v>
      </c>
      <c r="C15" s="2" t="s">
        <v>195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43623</v>
      </c>
      <c r="B16" s="6" t="n">
        <v>20000</v>
      </c>
      <c r="C16" s="2" t="s">
        <v>188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43626</v>
      </c>
      <c r="B17" s="6" t="n">
        <v>-133</v>
      </c>
      <c r="C17" s="2" t="s">
        <v>196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43629</v>
      </c>
      <c r="B18" s="6" t="n">
        <v>-418</v>
      </c>
      <c r="C18" s="2" t="s">
        <v>197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-139</v>
      </c>
      <c r="C19" s="2" t="s">
        <v>198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43629</v>
      </c>
      <c r="B20" s="6" t="n">
        <v>-19.19</v>
      </c>
      <c r="C20" s="2" t="s">
        <v>199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43629</v>
      </c>
      <c r="B21" s="6" t="n">
        <v>19.19</v>
      </c>
      <c r="C21" s="2" t="s">
        <v>200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43634</v>
      </c>
      <c r="B22" s="6" t="n">
        <v>-113.64</v>
      </c>
      <c r="C22" s="2" t="s">
        <v>201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43634</v>
      </c>
      <c r="B23" s="6" t="n">
        <v>113.64</v>
      </c>
      <c r="C23" s="2" t="s">
        <v>202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43635</v>
      </c>
      <c r="B24" s="6" t="n">
        <v>12000</v>
      </c>
      <c r="C24" s="2" t="s">
        <v>188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43640</v>
      </c>
      <c r="B25" s="6" t="n">
        <v>133</v>
      </c>
      <c r="C25" s="2" t="s">
        <v>203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43640</v>
      </c>
      <c r="B26" s="6" t="n">
        <v>-47.94</v>
      </c>
      <c r="C26" s="2" t="s">
        <v>204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43641</v>
      </c>
      <c r="B27" s="6" t="n">
        <v>-17.19</v>
      </c>
      <c r="C27" s="2" t="s">
        <v>205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43641</v>
      </c>
      <c r="B28" s="6" t="n">
        <v>18.19</v>
      </c>
      <c r="C28" s="2" t="s">
        <v>206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43647</v>
      </c>
      <c r="B29" s="6" t="n">
        <v>558</v>
      </c>
      <c r="C29" s="2" t="s">
        <v>207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43650</v>
      </c>
      <c r="B30" s="6" t="n">
        <v>-22</v>
      </c>
      <c r="C30" s="2" t="s">
        <v>208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43651</v>
      </c>
      <c r="B31" s="6" t="n">
        <v>26.628546</v>
      </c>
      <c r="C31" s="2" t="s">
        <v>209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43651</v>
      </c>
      <c r="B32" s="6" t="n">
        <v>49.93</v>
      </c>
      <c r="C32" s="2" t="s">
        <v>210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43654</v>
      </c>
      <c r="B33" s="6" t="n">
        <v>-35.07</v>
      </c>
      <c r="C33" s="2" t="s">
        <v>211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43654</v>
      </c>
      <c r="B34" s="6" t="n">
        <v>1000</v>
      </c>
      <c r="C34" s="2" t="s">
        <v>188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43655</v>
      </c>
      <c r="B35" s="6" t="n">
        <v>-146.26</v>
      </c>
      <c r="C35" s="2" t="s">
        <v>212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43655</v>
      </c>
      <c r="B36" s="6" t="n">
        <v>-405</v>
      </c>
      <c r="C36" s="2" t="s">
        <v>213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43656</v>
      </c>
      <c r="B37" s="6" t="n">
        <v>-339</v>
      </c>
      <c r="C37" s="2" t="s">
        <v>214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43656</v>
      </c>
      <c r="B38" s="6" t="n">
        <v>-188</v>
      </c>
      <c r="C38" s="2" t="s">
        <v>215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43658</v>
      </c>
      <c r="B39" s="6" t="n">
        <v>730</v>
      </c>
      <c r="C39" s="2" t="s">
        <v>188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43661</v>
      </c>
      <c r="B40" s="6" t="n">
        <v>339</v>
      </c>
      <c r="C40" s="2" t="s">
        <v>216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43661</v>
      </c>
      <c r="B41" s="6" t="n">
        <v>-143.4</v>
      </c>
      <c r="C41" s="2" t="s">
        <v>217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43662</v>
      </c>
      <c r="B42" s="6" t="n">
        <v>4000</v>
      </c>
      <c r="C42" s="2" t="s">
        <v>188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43664</v>
      </c>
      <c r="B43" s="6" t="n">
        <v>-10</v>
      </c>
      <c r="C43" s="2" t="s">
        <v>218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43664</v>
      </c>
      <c r="B44" s="6" t="n">
        <v>-289.2</v>
      </c>
      <c r="C44" s="2" t="s">
        <v>219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43664</v>
      </c>
      <c r="B45" s="6" t="n">
        <v>-663</v>
      </c>
      <c r="C45" s="2" t="s">
        <v>220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43664</v>
      </c>
      <c r="B46" s="6" t="n">
        <v>1500</v>
      </c>
      <c r="C46" s="2" t="s">
        <v>188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43668</v>
      </c>
      <c r="B47" s="6" t="n">
        <v>410</v>
      </c>
      <c r="C47" s="2" t="s">
        <v>221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43668</v>
      </c>
      <c r="B48" s="6" t="n">
        <v>22</v>
      </c>
      <c r="C48" s="2" t="s">
        <v>222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43669</v>
      </c>
      <c r="B49" s="6" t="n">
        <v>188</v>
      </c>
      <c r="C49" s="2" t="s">
        <v>223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43670</v>
      </c>
      <c r="B50" s="6" t="n">
        <v>113.7</v>
      </c>
      <c r="C50" s="2" t="s">
        <v>224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43670</v>
      </c>
      <c r="B51" s="6" t="n">
        <v>-113.7</v>
      </c>
      <c r="C51" s="2" t="s">
        <v>225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43670</v>
      </c>
      <c r="B52" s="6" t="n">
        <v>72.18</v>
      </c>
      <c r="C52" s="2" t="s">
        <v>226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43670</v>
      </c>
      <c r="B53" s="6" t="n">
        <v>-72.18</v>
      </c>
      <c r="C53" s="2" t="s">
        <v>190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43671</v>
      </c>
      <c r="B54" s="6" t="n">
        <v>145.4</v>
      </c>
      <c r="C54" s="2" t="s">
        <v>227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43676</v>
      </c>
      <c r="B55" s="6" t="n">
        <v>-71.14</v>
      </c>
      <c r="C55" s="2" t="s">
        <v>228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43678</v>
      </c>
      <c r="B56" s="6" t="n">
        <v>11</v>
      </c>
      <c r="C56" s="2" t="s">
        <v>229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290.2</v>
      </c>
      <c r="C57" s="2" t="s">
        <v>230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43682</v>
      </c>
      <c r="B58" s="6" t="n">
        <v>663</v>
      </c>
      <c r="C58" s="2" t="s">
        <v>231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43683</v>
      </c>
      <c r="B59" s="6" t="n">
        <v>32527.3</v>
      </c>
      <c r="C59" s="2" t="s">
        <v>188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65093.2</v>
      </c>
      <c r="C60" s="2" t="s">
        <v>188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43685</v>
      </c>
      <c r="B61" s="6" t="n">
        <v>44653.9352</v>
      </c>
      <c r="C61" s="2" t="s">
        <v>188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43686</v>
      </c>
      <c r="B62" s="6" t="n">
        <v>-135.47</v>
      </c>
      <c r="C62" s="2" t="s">
        <v>232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43689</v>
      </c>
      <c r="B63" s="6" t="n">
        <v>4000</v>
      </c>
      <c r="C63" s="2" t="s">
        <v>188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43689</v>
      </c>
      <c r="B64" s="6" t="n">
        <v>-510.94</v>
      </c>
      <c r="C64" s="2" t="s">
        <v>233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43691</v>
      </c>
      <c r="B65" s="6" t="n">
        <v>-54.45</v>
      </c>
      <c r="C65" s="2" t="s">
        <v>234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43693</v>
      </c>
      <c r="B66" s="6" t="n">
        <v>-25.04</v>
      </c>
      <c r="C66" s="2" t="s">
        <v>235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43693</v>
      </c>
      <c r="B67" s="6" t="n">
        <v>-183.84</v>
      </c>
      <c r="C67" s="2" t="s">
        <v>236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43696</v>
      </c>
      <c r="B68" s="6" t="n">
        <v>4000</v>
      </c>
      <c r="C68" s="2" t="s">
        <v>188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43697</v>
      </c>
      <c r="B69" s="6" t="n">
        <v>-119.89</v>
      </c>
      <c r="C69" s="2" t="s">
        <v>237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43698</v>
      </c>
      <c r="B70" s="6" t="n">
        <v>-34.9</v>
      </c>
      <c r="C70" s="2" t="s">
        <v>238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43698</v>
      </c>
      <c r="B71" s="6" t="n">
        <v>-37.4</v>
      </c>
      <c r="C71" s="2" t="s">
        <v>239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43699</v>
      </c>
      <c r="B72" s="6" t="n">
        <v>27000</v>
      </c>
      <c r="C72" s="2" t="s">
        <v>188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43704</v>
      </c>
      <c r="B73" s="6" t="n">
        <v>190000</v>
      </c>
      <c r="C73" s="2" t="s">
        <v>188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43712</v>
      </c>
      <c r="B74" s="6" t="n">
        <v>-246.8</v>
      </c>
      <c r="C74" s="2" t="s">
        <v>240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43713</v>
      </c>
      <c r="B75" s="6" t="n">
        <v>-86.45</v>
      </c>
      <c r="C75" s="2" t="s">
        <v>241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43714</v>
      </c>
      <c r="B76" s="6" t="n">
        <v>14000</v>
      </c>
      <c r="C76" s="2" t="s">
        <v>188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43720</v>
      </c>
      <c r="B77" s="6" t="n">
        <v>-838.1</v>
      </c>
      <c r="C77" s="2" t="s">
        <v>242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43720</v>
      </c>
      <c r="B78" s="6" t="n">
        <v>200000</v>
      </c>
      <c r="C78" s="2" t="s">
        <v>188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43720</v>
      </c>
      <c r="B79" s="6" t="n">
        <v>-19.19</v>
      </c>
      <c r="C79" s="2" t="s">
        <v>199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43720</v>
      </c>
      <c r="B80" s="6" t="n">
        <v>204500</v>
      </c>
      <c r="C80" s="2" t="s">
        <v>188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43721</v>
      </c>
      <c r="B81" s="6" t="n">
        <v>860</v>
      </c>
      <c r="C81" s="2" t="s">
        <v>188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43721</v>
      </c>
      <c r="B82" s="6" t="n">
        <v>-63.8</v>
      </c>
      <c r="C82" s="2" t="s">
        <v>243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43725</v>
      </c>
      <c r="B83" s="6" t="n">
        <v>-465.4</v>
      </c>
      <c r="C83" s="2" t="s">
        <v>244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43727</v>
      </c>
      <c r="B84" s="6" t="n">
        <v>105000</v>
      </c>
      <c r="C84" s="2" t="s">
        <v>188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43727</v>
      </c>
      <c r="B85" s="6" t="n">
        <v>25000</v>
      </c>
      <c r="C85" s="2" t="s">
        <v>188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43729</v>
      </c>
      <c r="B86" s="6" t="n">
        <v>-1277.52</v>
      </c>
      <c r="C86" s="2" t="s">
        <v>245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43732</v>
      </c>
      <c r="B87" s="6" t="n">
        <v>-17.19</v>
      </c>
      <c r="C87" s="2" t="s">
        <v>205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43734</v>
      </c>
      <c r="B88" s="6" t="n">
        <v>1000</v>
      </c>
      <c r="C88" s="2" t="s">
        <v>188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43734</v>
      </c>
      <c r="B89" s="6" t="n">
        <v>1300</v>
      </c>
      <c r="C89" s="2" t="s">
        <v>188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43734</v>
      </c>
      <c r="B90" s="6" t="n">
        <v>962.8095</v>
      </c>
      <c r="C90" s="2" t="s">
        <v>188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43735</v>
      </c>
      <c r="B91" s="6" t="n">
        <v>4500</v>
      </c>
      <c r="C91" s="2" t="s">
        <v>188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43741</v>
      </c>
      <c r="B92" s="6" t="n">
        <v>-206.14</v>
      </c>
      <c r="C92" s="2" t="s">
        <v>246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43742</v>
      </c>
      <c r="B93" s="6" t="n">
        <v>-246.8</v>
      </c>
      <c r="C93" s="2" t="s">
        <v>247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43742</v>
      </c>
      <c r="B94" s="6" t="n">
        <v>4000</v>
      </c>
      <c r="C94" s="2" t="s">
        <v>188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43745</v>
      </c>
      <c r="B95" s="6" t="n">
        <v>-768.93</v>
      </c>
      <c r="C95" s="2" t="s">
        <v>248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43747</v>
      </c>
      <c r="B96" s="6" t="n">
        <v>-1013</v>
      </c>
      <c r="C96" s="2" t="s">
        <v>249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43747</v>
      </c>
      <c r="B97" s="6" t="n">
        <v>129.7344</v>
      </c>
      <c r="C97" s="2" t="s">
        <v>188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43747</v>
      </c>
      <c r="B98" s="6" t="n">
        <v>-89.52</v>
      </c>
      <c r="C98" s="2" t="s">
        <v>250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43748</v>
      </c>
      <c r="B99" s="6" t="n">
        <v>-63.6</v>
      </c>
      <c r="C99" s="2" t="s">
        <v>251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43748</v>
      </c>
      <c r="B100" s="6" t="n">
        <v>-60.67</v>
      </c>
      <c r="C100" s="2" t="s">
        <v>252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43749</v>
      </c>
      <c r="B101" s="6" t="n">
        <v>-400.2</v>
      </c>
      <c r="C101" s="2" t="s">
        <v>253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43749</v>
      </c>
      <c r="B102" s="6" t="n">
        <v>1260</v>
      </c>
      <c r="C102" s="2" t="s">
        <v>188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43749</v>
      </c>
      <c r="B103" s="6" t="n">
        <v>-1067</v>
      </c>
      <c r="C103" s="2" t="s">
        <v>254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43750</v>
      </c>
      <c r="B104" s="6" t="n">
        <v>-936.7</v>
      </c>
      <c r="C104" s="2" t="s">
        <v>255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43752</v>
      </c>
      <c r="B105" s="6" t="n">
        <v>2050</v>
      </c>
      <c r="C105" s="2" t="s">
        <v>188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43752</v>
      </c>
      <c r="B106" s="6" t="n">
        <v>-567.8</v>
      </c>
      <c r="C106" s="2" t="s">
        <v>256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43753</v>
      </c>
      <c r="B107" s="6" t="n">
        <v>-141</v>
      </c>
      <c r="C107" s="2" t="s">
        <v>257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43756</v>
      </c>
      <c r="B108" s="6" t="n">
        <v>3500</v>
      </c>
      <c r="C108" s="2" t="s">
        <v>188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43760</v>
      </c>
      <c r="B109" s="6" t="n">
        <v>-2680</v>
      </c>
      <c r="C109" s="2" t="s">
        <v>258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43760</v>
      </c>
      <c r="B110" s="6" t="n">
        <v>-1317.24</v>
      </c>
      <c r="C110" s="2" t="s">
        <v>259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43761</v>
      </c>
      <c r="B111" s="6" t="n">
        <v>-72.18</v>
      </c>
      <c r="C111" s="2" t="s">
        <v>190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43768</v>
      </c>
      <c r="B112" s="6" t="n">
        <v>1105.78</v>
      </c>
      <c r="C112" s="2" t="s">
        <v>188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43768</v>
      </c>
      <c r="B113" s="6" t="n">
        <v>-143.62</v>
      </c>
      <c r="C113" s="2" t="s">
        <v>260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43773</v>
      </c>
      <c r="B114" s="6" t="n">
        <v>-24.33</v>
      </c>
      <c r="C114" s="2" t="s">
        <v>261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43777</v>
      </c>
      <c r="B115" s="6" t="n">
        <v>-1027.54</v>
      </c>
      <c r="C115" s="2" t="s">
        <v>262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43777</v>
      </c>
      <c r="B116" s="6" t="n">
        <v>-499</v>
      </c>
      <c r="C116" s="2" t="s">
        <v>263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43779</v>
      </c>
      <c r="B117" s="6" t="n">
        <v>-1092.3</v>
      </c>
      <c r="C117" s="2" t="s">
        <v>264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43780</v>
      </c>
      <c r="B118" s="6" t="n">
        <v>288.694635</v>
      </c>
      <c r="C118" s="2" t="s">
        <v>188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43780</v>
      </c>
      <c r="B119" s="6" t="n">
        <v>-930.7</v>
      </c>
      <c r="C119" s="2" t="s">
        <v>265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43780</v>
      </c>
      <c r="B120" s="6" t="n">
        <v>1093.4</v>
      </c>
      <c r="C120" s="2" t="s">
        <v>188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43781</v>
      </c>
      <c r="B121" s="6" t="n">
        <v>1026.54</v>
      </c>
      <c r="C121" s="2" t="s">
        <v>188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43781</v>
      </c>
      <c r="B122" s="6" t="n">
        <v>929.7</v>
      </c>
      <c r="C122" s="2" t="s">
        <v>188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43784</v>
      </c>
      <c r="B123" s="6" t="n">
        <v>-143.19</v>
      </c>
      <c r="C123" s="2" t="s">
        <v>266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43789</v>
      </c>
      <c r="B124" s="6" t="n">
        <v>-120.53</v>
      </c>
      <c r="C124" s="2" t="s">
        <v>267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43791</v>
      </c>
      <c r="B125" s="6" t="n">
        <v>-1302.24</v>
      </c>
      <c r="C125" s="2" t="s">
        <v>268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43794</v>
      </c>
      <c r="B126" s="6" t="n">
        <v>8000</v>
      </c>
      <c r="C126" s="2" t="s">
        <v>188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43798</v>
      </c>
      <c r="B127" s="6" t="n">
        <v>-230.76</v>
      </c>
      <c r="C127" s="2" t="s">
        <v>269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43801</v>
      </c>
      <c r="B128" s="6" t="n">
        <v>-15.8</v>
      </c>
      <c r="C128" s="2" t="s">
        <v>270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43802</v>
      </c>
      <c r="B129" s="6" t="n">
        <v>-2030.95</v>
      </c>
      <c r="C129" s="2" t="s">
        <v>271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43802</v>
      </c>
      <c r="B130" s="6" t="n">
        <v>13133.13783</v>
      </c>
      <c r="C130" s="2" t="s">
        <v>188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43807</v>
      </c>
      <c r="B131" s="6" t="n">
        <v>-1008.27</v>
      </c>
      <c r="C131" s="2" t="s">
        <v>272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43809</v>
      </c>
      <c r="B132" s="6" t="n">
        <v>2095</v>
      </c>
      <c r="C132" s="2" t="s">
        <v>188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43809</v>
      </c>
      <c r="B133" s="6" t="n">
        <v>-1084.3</v>
      </c>
      <c r="C133" s="2" t="s">
        <v>273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43810</v>
      </c>
      <c r="B134" s="6" t="n">
        <v>-922.7</v>
      </c>
      <c r="C134" s="2" t="s">
        <v>274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43810</v>
      </c>
      <c r="B135" s="6" t="n">
        <v>1000</v>
      </c>
      <c r="C135" s="2" t="s">
        <v>188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43822</v>
      </c>
      <c r="B136" s="6" t="n">
        <v>-1297.24</v>
      </c>
      <c r="C136" s="2" t="s">
        <v>275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43822</v>
      </c>
      <c r="B137" s="6" t="n">
        <v>1297.24</v>
      </c>
      <c r="C137" s="2" t="s">
        <v>188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43822</v>
      </c>
      <c r="B138" s="6" t="n">
        <v>2030.95</v>
      </c>
      <c r="C138" s="2" t="s">
        <v>188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43829</v>
      </c>
      <c r="B139" s="6" t="n">
        <v>-465.92</v>
      </c>
      <c r="C139" s="2" t="s">
        <v>276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43830</v>
      </c>
      <c r="B140" s="6" t="n">
        <v>-97.19</v>
      </c>
      <c r="C140" s="2" t="s">
        <v>277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43832</v>
      </c>
      <c r="B141" s="6" t="n">
        <v>-507.01</v>
      </c>
      <c r="C141" s="2" t="s">
        <v>278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43836</v>
      </c>
      <c r="B142" s="6" t="n">
        <v>400</v>
      </c>
      <c r="C142" s="2" t="s">
        <v>279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43837</v>
      </c>
      <c r="B143" s="6" t="n">
        <v>-1003.27</v>
      </c>
      <c r="C143" s="2" t="s">
        <v>280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43839</v>
      </c>
      <c r="B144" s="6" t="n">
        <v>-1078.3</v>
      </c>
      <c r="C144" s="2" t="s">
        <v>281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43839</v>
      </c>
      <c r="B145" s="6" t="n">
        <v>-376.39</v>
      </c>
      <c r="C145" s="2" t="s">
        <v>282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43840</v>
      </c>
      <c r="B146" s="6" t="n">
        <v>1002.27</v>
      </c>
      <c r="C146" s="2" t="s">
        <v>279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43840</v>
      </c>
      <c r="B147" s="6" t="n">
        <v>765.425</v>
      </c>
      <c r="C147" s="2" t="s">
        <v>279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43843</v>
      </c>
      <c r="B148" s="6" t="n">
        <v>1078.3</v>
      </c>
      <c r="C148" s="2" t="s">
        <v>279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43851</v>
      </c>
      <c r="B149" s="6" t="n">
        <v>-2680</v>
      </c>
      <c r="C149" s="2" t="s">
        <v>258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43851</v>
      </c>
      <c r="B150" s="6" t="n">
        <v>221.27544</v>
      </c>
      <c r="C150" s="2" t="s">
        <v>283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43851</v>
      </c>
      <c r="B151" s="6" t="n">
        <v>465.92</v>
      </c>
      <c r="C151" s="2" t="s">
        <v>284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43852</v>
      </c>
      <c r="B152" s="6" t="n">
        <v>-72.18</v>
      </c>
      <c r="C152" s="2" t="s">
        <v>190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43852</v>
      </c>
      <c r="B153" s="6" t="n">
        <v>-113.7</v>
      </c>
      <c r="C153" s="2" t="s">
        <v>225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43852</v>
      </c>
      <c r="B154" s="6" t="n">
        <v>2680</v>
      </c>
      <c r="C154" s="2" t="s">
        <v>285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43852</v>
      </c>
      <c r="B155" s="6" t="n">
        <v>113.7</v>
      </c>
      <c r="C155" s="2" t="s">
        <v>286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43853</v>
      </c>
      <c r="B156" s="6" t="n">
        <v>72.18</v>
      </c>
      <c r="C156" s="2" t="s">
        <v>287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43854</v>
      </c>
      <c r="B157" s="6" t="n">
        <v>97.263855</v>
      </c>
      <c r="C157" s="2" t="s">
        <v>288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43861</v>
      </c>
      <c r="B158" s="6" t="n">
        <v>-141.83</v>
      </c>
      <c r="C158" s="2" t="s">
        <v>289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43865</v>
      </c>
      <c r="B159" s="6" t="n">
        <v>232.8</v>
      </c>
      <c r="C159" s="2" t="s">
        <v>290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43865</v>
      </c>
      <c r="B160" s="6" t="n">
        <v>-232.8</v>
      </c>
      <c r="C160" s="2" t="s">
        <v>291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43865</v>
      </c>
      <c r="B161" s="6" t="n">
        <v>-501</v>
      </c>
      <c r="C161" s="2" t="s">
        <v>292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43867</v>
      </c>
      <c r="B162" s="6" t="n">
        <v>-713.44</v>
      </c>
      <c r="C162" s="2" t="s">
        <v>293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43867</v>
      </c>
      <c r="B163" s="6" t="n">
        <v>713.44</v>
      </c>
      <c r="C163" s="2" t="s">
        <v>294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43867</v>
      </c>
      <c r="B164" s="6" t="n">
        <v>-121.29</v>
      </c>
      <c r="C164" s="2" t="s">
        <v>295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43871</v>
      </c>
      <c r="B165" s="6" t="n">
        <v>-944.46</v>
      </c>
      <c r="C165" s="2" t="s">
        <v>296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43875</v>
      </c>
      <c r="B166" s="6" t="n">
        <v>501</v>
      </c>
      <c r="C166" s="2" t="s">
        <v>297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43880</v>
      </c>
      <c r="B167" s="6" t="n">
        <v>-37.4</v>
      </c>
      <c r="C167" s="2" t="s">
        <v>239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43880</v>
      </c>
      <c r="B168" s="6" t="n">
        <v>-34.9</v>
      </c>
      <c r="C168" s="2" t="s">
        <v>238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43880</v>
      </c>
      <c r="B169" s="6" t="n">
        <v>37.4</v>
      </c>
      <c r="C169" s="2" t="s">
        <v>298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43880</v>
      </c>
      <c r="B170" s="6" t="n">
        <v>34.9</v>
      </c>
      <c r="C170" s="2" t="s">
        <v>299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43880</v>
      </c>
      <c r="B171" s="6" t="n">
        <v>-29.33</v>
      </c>
      <c r="C171" s="2" t="s">
        <v>300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43883</v>
      </c>
      <c r="B172" s="6" t="n">
        <v>-98.7</v>
      </c>
      <c r="C172" s="2" t="s">
        <v>301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43886</v>
      </c>
      <c r="B173" s="6" t="n">
        <v>98.7</v>
      </c>
      <c r="C173" s="2" t="s">
        <v>302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43887</v>
      </c>
      <c r="B174" s="6" t="n">
        <v>146.072925</v>
      </c>
      <c r="C174" s="2" t="s">
        <v>303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43888</v>
      </c>
      <c r="B175" s="6" t="n">
        <v>536.589963</v>
      </c>
      <c r="C175" s="2" t="s">
        <v>304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43893</v>
      </c>
      <c r="B176" s="6" t="n">
        <v>403.270592</v>
      </c>
      <c r="C176" s="2" t="s">
        <v>305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43893</v>
      </c>
      <c r="B177" s="6" t="n">
        <v>127.348608</v>
      </c>
      <c r="C177" s="2" t="s">
        <v>306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43894</v>
      </c>
      <c r="B178" s="6" t="n">
        <v>-246.8</v>
      </c>
      <c r="C178" s="2" t="s">
        <v>240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43894</v>
      </c>
      <c r="B179" s="6" t="n">
        <v>246.8</v>
      </c>
      <c r="C179" s="2" t="s">
        <v>307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43894</v>
      </c>
      <c r="B180" s="6" t="n">
        <v>-33.22</v>
      </c>
      <c r="C180" s="2" t="s">
        <v>308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43903</v>
      </c>
      <c r="B181" s="6" t="n">
        <v>41233.2618</v>
      </c>
      <c r="C181" s="2" t="s">
        <v>279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43903</v>
      </c>
      <c r="B182" s="6" t="n">
        <v>-27.39</v>
      </c>
      <c r="C182" s="2" t="s">
        <v>309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43906</v>
      </c>
      <c r="B183" s="6" t="n">
        <v>1089.040416</v>
      </c>
      <c r="C183" s="2" t="s">
        <v>310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43907</v>
      </c>
      <c r="B184" s="6" t="n">
        <v>40000</v>
      </c>
      <c r="C184" s="2" t="s">
        <v>279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43908</v>
      </c>
      <c r="B185" s="6" t="n">
        <v>33.989216</v>
      </c>
      <c r="C185" s="2" t="s">
        <v>311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43909</v>
      </c>
      <c r="B186" s="6" t="n">
        <v>38606.55</v>
      </c>
      <c r="C186" s="2" t="s">
        <v>279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43909</v>
      </c>
      <c r="B187" s="6" t="n">
        <v>40000</v>
      </c>
      <c r="C187" s="2" t="s">
        <v>279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43914</v>
      </c>
      <c r="B188" s="6" t="n">
        <v>40440.75</v>
      </c>
      <c r="C188" s="2" t="s">
        <v>279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43917</v>
      </c>
      <c r="B189" s="6" t="n">
        <v>-211.08</v>
      </c>
      <c r="C189" s="2" t="s">
        <v>312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43917</v>
      </c>
      <c r="B190" s="6" t="n">
        <v>39.36115</v>
      </c>
      <c r="C190" s="2" t="s">
        <v>313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43920</v>
      </c>
      <c r="B191" s="6" t="n">
        <v>233197.5</v>
      </c>
      <c r="C191" s="2" t="s">
        <v>279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43921</v>
      </c>
      <c r="B192" s="6" t="n">
        <v>-129.04</v>
      </c>
      <c r="C192" s="2" t="s">
        <v>314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43922</v>
      </c>
      <c r="B193" s="6" t="n">
        <v>-472.61</v>
      </c>
      <c r="C193" s="2" t="s">
        <v>315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43923</v>
      </c>
      <c r="B194" s="6" t="n">
        <v>-730.69</v>
      </c>
      <c r="C194" s="2" t="s">
        <v>316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43928</v>
      </c>
      <c r="B195" s="6" t="n">
        <v>28.270738</v>
      </c>
      <c r="C195" s="2" t="s">
        <v>317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43928</v>
      </c>
      <c r="B196" s="6" t="n">
        <v>256.728864</v>
      </c>
      <c r="C196" s="2" t="s">
        <v>318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43929</v>
      </c>
      <c r="B197" s="6" t="n">
        <v>-1271.42</v>
      </c>
      <c r="C197" s="2" t="s">
        <v>319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43935</v>
      </c>
      <c r="B198" s="6" t="n">
        <v>-137</v>
      </c>
      <c r="C198" s="2" t="s">
        <v>320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43941</v>
      </c>
      <c r="B199" s="6" t="n">
        <v>420.002488</v>
      </c>
      <c r="C199" s="2" t="s">
        <v>321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43941</v>
      </c>
      <c r="B200" s="6" t="n">
        <v>137</v>
      </c>
      <c r="C200" s="2" t="s">
        <v>322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43949</v>
      </c>
      <c r="B201" s="6" t="n">
        <v>123.66336</v>
      </c>
      <c r="C201" s="2" t="s">
        <v>323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43949</v>
      </c>
      <c r="B202" s="6" t="n">
        <v>700.2624</v>
      </c>
      <c r="C202" s="2" t="s">
        <v>324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43951</v>
      </c>
      <c r="B203" s="6" t="n">
        <v>-95.8</v>
      </c>
      <c r="C203" s="2" t="s">
        <v>325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43957</v>
      </c>
      <c r="B204" s="6" t="n">
        <v>-586.9</v>
      </c>
      <c r="C204" s="2" t="s">
        <v>326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43963</v>
      </c>
      <c r="B205" s="6" t="n">
        <v>-2371.31</v>
      </c>
      <c r="C205" s="2" t="s">
        <v>327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43970</v>
      </c>
      <c r="B206" s="6" t="n">
        <v>1229.70963</v>
      </c>
      <c r="C206" s="2" t="s">
        <v>328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43971</v>
      </c>
      <c r="B207" s="6" t="n">
        <v>94.10934</v>
      </c>
      <c r="C207" s="2" t="s">
        <v>329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43971</v>
      </c>
      <c r="B208" s="6" t="n">
        <v>-133.2</v>
      </c>
      <c r="C208" s="2" t="s">
        <v>330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43972</v>
      </c>
      <c r="B209" s="6" t="n">
        <v>-131.66</v>
      </c>
      <c r="C209" s="2" t="s">
        <v>331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43973</v>
      </c>
      <c r="B210" s="6" t="n">
        <v>141848</v>
      </c>
      <c r="C210" s="2" t="s">
        <v>332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43973</v>
      </c>
      <c r="B211" s="6" t="n">
        <v>-129.08</v>
      </c>
      <c r="C211" s="2" t="s">
        <v>333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43976</v>
      </c>
      <c r="B212" s="6" t="n">
        <v>-969.4</v>
      </c>
      <c r="C212" s="2" t="s">
        <v>334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43977</v>
      </c>
      <c r="B213" s="6" t="n">
        <v>577.781334</v>
      </c>
      <c r="C213" s="2" t="s">
        <v>335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43978</v>
      </c>
      <c r="B214" s="6" t="n">
        <v>-1084.5</v>
      </c>
      <c r="C214" s="2" t="s">
        <v>336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43978</v>
      </c>
      <c r="B215" s="6" t="n">
        <v>1084.5</v>
      </c>
      <c r="C215" s="2" t="s">
        <v>337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43979</v>
      </c>
      <c r="B216" s="6" t="n">
        <v>-340.56</v>
      </c>
      <c r="C216" s="2" t="s">
        <v>338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43980</v>
      </c>
      <c r="B217" s="6" t="n">
        <v>-23.18</v>
      </c>
      <c r="C217" s="2" t="s">
        <v>339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43980</v>
      </c>
      <c r="B218" s="6" t="n">
        <v>-2000</v>
      </c>
      <c r="C218" s="2" t="s">
        <v>340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43981</v>
      </c>
      <c r="B219" s="6" t="n">
        <v>-330.9</v>
      </c>
      <c r="C219" s="2" t="s">
        <v>341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43983</v>
      </c>
      <c r="B220" s="6" t="n">
        <v>330.9</v>
      </c>
      <c r="C220" s="2" t="s">
        <v>342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43984</v>
      </c>
      <c r="B221" s="6" t="n">
        <v>-62.74</v>
      </c>
      <c r="C221" s="2" t="s">
        <v>343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43985</v>
      </c>
      <c r="B222" s="6" t="n">
        <v>969.4</v>
      </c>
      <c r="C222" s="2" t="s">
        <v>344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43991</v>
      </c>
      <c r="B223" s="6" t="n">
        <v>-4610.56</v>
      </c>
      <c r="C223" s="2" t="s">
        <v>345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43991</v>
      </c>
      <c r="B224" s="6" t="n">
        <v>204947.829968</v>
      </c>
      <c r="C224" s="2" t="s">
        <v>332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43994</v>
      </c>
      <c r="B225" s="6" t="n">
        <v>-76.73</v>
      </c>
      <c r="C225" s="2" t="s">
        <v>346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43994</v>
      </c>
      <c r="B226" s="6" t="n">
        <v>-104.37</v>
      </c>
      <c r="C226" s="2" t="s">
        <v>347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43997</v>
      </c>
      <c r="B227" s="6" t="n">
        <v>125.801858</v>
      </c>
      <c r="C227" s="2" t="s">
        <v>348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43998</v>
      </c>
      <c r="B228" s="6" t="n">
        <v>-593.76</v>
      </c>
      <c r="C228" s="2" t="s">
        <v>349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43998</v>
      </c>
      <c r="B229" s="6" t="n">
        <v>285.8037</v>
      </c>
      <c r="C229" s="2" t="s">
        <v>318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43998</v>
      </c>
      <c r="B230" s="6" t="n">
        <v>-619.1</v>
      </c>
      <c r="C230" s="2" t="s">
        <v>350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43999</v>
      </c>
      <c r="B231" s="6" t="n">
        <v>-1028.5</v>
      </c>
      <c r="C231" s="2" t="s">
        <v>351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43999</v>
      </c>
      <c r="B232" s="6" t="n">
        <v>-100</v>
      </c>
      <c r="C232" s="2" t="s">
        <v>352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43999</v>
      </c>
      <c r="B233" s="6" t="n">
        <v>1028.5</v>
      </c>
      <c r="C233" s="2" t="s">
        <v>353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43999</v>
      </c>
      <c r="B234" s="6" t="n">
        <v>-3000</v>
      </c>
      <c r="C234" s="2" t="s">
        <v>352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44000</v>
      </c>
      <c r="B235" s="6" t="n">
        <v>22.929126</v>
      </c>
      <c r="C235" s="2" t="s">
        <v>354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44001</v>
      </c>
      <c r="B236" s="6" t="n">
        <v>121000</v>
      </c>
      <c r="C236" s="2" t="s">
        <v>332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44004</v>
      </c>
      <c r="B237" s="6" t="n">
        <v>-676.18</v>
      </c>
      <c r="C237" s="2" t="s">
        <v>355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44005</v>
      </c>
      <c r="B238" s="6" t="n">
        <v>62.53515</v>
      </c>
      <c r="C238" s="2" t="s">
        <v>356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44006</v>
      </c>
      <c r="B239" s="6" t="n">
        <v>-4388.4</v>
      </c>
      <c r="C239" s="2" t="s">
        <v>357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44006</v>
      </c>
      <c r="B240" s="6" t="n">
        <v>593.76</v>
      </c>
      <c r="C240" s="2" t="s">
        <v>358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44007</v>
      </c>
      <c r="B241" s="6" t="n">
        <v>4610.56</v>
      </c>
      <c r="C241" s="2" t="s">
        <v>359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44008</v>
      </c>
      <c r="B242" s="6" t="n">
        <v>-2069.4</v>
      </c>
      <c r="C242" s="2" t="s">
        <v>360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44008</v>
      </c>
      <c r="B243" s="6" t="n">
        <v>619.1</v>
      </c>
      <c r="C243" s="2" t="s">
        <v>361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44011</v>
      </c>
      <c r="B244" s="6" t="n">
        <v>4406.9355</v>
      </c>
      <c r="C244" s="2" t="s">
        <v>362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44011</v>
      </c>
      <c r="B245" s="6" t="n">
        <v>-22.6</v>
      </c>
      <c r="C245" s="2" t="s">
        <v>363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44011</v>
      </c>
      <c r="B246" s="6" t="n">
        <v>328.9</v>
      </c>
      <c r="C246" s="2" t="s">
        <v>364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44011</v>
      </c>
      <c r="B247" s="6" t="n">
        <v>-328.9</v>
      </c>
      <c r="C247" s="2" t="s">
        <v>365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44012</v>
      </c>
      <c r="B248" s="6" t="n">
        <v>-122</v>
      </c>
      <c r="C248" s="2" t="s">
        <v>366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44012</v>
      </c>
      <c r="B249" s="6" t="n">
        <v>-159.49</v>
      </c>
      <c r="C249" s="2" t="s">
        <v>367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44012</v>
      </c>
      <c r="B250" s="6" t="n">
        <v>-22.94</v>
      </c>
      <c r="C250" s="2" t="s">
        <v>368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44014</v>
      </c>
      <c r="B251" s="6" t="n">
        <v>2261.16573</v>
      </c>
      <c r="C251" s="2" t="s">
        <v>369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44014</v>
      </c>
      <c r="B252" s="6" t="n">
        <v>-684.69</v>
      </c>
      <c r="C252" s="2" t="s">
        <v>370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44015</v>
      </c>
      <c r="B253" s="6" t="n">
        <v>-720.46</v>
      </c>
      <c r="C253" s="2" t="s">
        <v>371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44015</v>
      </c>
      <c r="B254" s="6" t="n">
        <v>720.46</v>
      </c>
      <c r="C254" s="2" t="s">
        <v>372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44018</v>
      </c>
      <c r="B255" s="6" t="n">
        <v>-5627.6</v>
      </c>
      <c r="C255" s="2" t="s">
        <v>373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44018</v>
      </c>
      <c r="B256" s="6" t="n">
        <v>-136</v>
      </c>
      <c r="C256" s="2" t="s">
        <v>374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44019</v>
      </c>
      <c r="B257" s="6" t="n">
        <v>676.18</v>
      </c>
      <c r="C257" s="2" t="s">
        <v>375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44021</v>
      </c>
      <c r="B258" s="6" t="n">
        <v>-79.07</v>
      </c>
      <c r="C258" s="2" t="s">
        <v>376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44021</v>
      </c>
      <c r="B259" s="6" t="n">
        <v>209.32</v>
      </c>
      <c r="C259" s="2" t="s">
        <v>377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44021</v>
      </c>
      <c r="B260" s="6" t="n">
        <v>-1200.36</v>
      </c>
      <c r="C260" s="2" t="s">
        <v>378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44021</v>
      </c>
      <c r="B261" s="6" t="n">
        <v>-210.32</v>
      </c>
      <c r="C261" s="2" t="s">
        <v>379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44021</v>
      </c>
      <c r="B262" s="6" t="n">
        <v>-178.7</v>
      </c>
      <c r="C262" s="2" t="s">
        <v>380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44021</v>
      </c>
      <c r="B263" s="6" t="n">
        <v>-1479</v>
      </c>
      <c r="C263" s="2" t="s">
        <v>381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44022</v>
      </c>
      <c r="B264" s="6" t="n">
        <v>-2740</v>
      </c>
      <c r="C264" s="2" t="s">
        <v>382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44022</v>
      </c>
      <c r="B265" s="6" t="n">
        <v>-2367</v>
      </c>
      <c r="C265" s="2" t="s">
        <v>383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44022</v>
      </c>
      <c r="B266" s="6" t="n">
        <v>130.4192</v>
      </c>
      <c r="C266" s="2" t="s">
        <v>384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44022</v>
      </c>
      <c r="B267" s="6" t="n">
        <v>-1860.5</v>
      </c>
      <c r="C267" s="2" t="s">
        <v>385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44025</v>
      </c>
      <c r="B268" s="6" t="n">
        <v>-732.6</v>
      </c>
      <c r="C268" s="2" t="s">
        <v>386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44025</v>
      </c>
      <c r="B269" s="6" t="n">
        <v>2069.4</v>
      </c>
      <c r="C269" s="2" t="s">
        <v>387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44026</v>
      </c>
      <c r="B270" s="6" t="n">
        <v>78.530169</v>
      </c>
      <c r="C270" s="2" t="s">
        <v>388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44026</v>
      </c>
      <c r="B271" s="6" t="n">
        <v>126</v>
      </c>
      <c r="C271" s="2" t="s">
        <v>389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44027</v>
      </c>
      <c r="B272" s="6" t="n">
        <v>1859</v>
      </c>
      <c r="C272" s="2" t="s">
        <v>390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44027</v>
      </c>
      <c r="B273" s="6" t="n">
        <v>2368</v>
      </c>
      <c r="C273" s="2" t="s">
        <v>391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44028</v>
      </c>
      <c r="B274" s="6" t="n">
        <v>106.907698</v>
      </c>
      <c r="C274" s="2" t="s">
        <v>392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44028</v>
      </c>
      <c r="B275" s="6" t="n">
        <v>-6762.4</v>
      </c>
      <c r="C275" s="2" t="s">
        <v>393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44029</v>
      </c>
      <c r="B276" s="6" t="n">
        <v>135</v>
      </c>
      <c r="C276" s="2" t="s">
        <v>394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44032</v>
      </c>
      <c r="B277" s="6" t="n">
        <v>-1013</v>
      </c>
      <c r="C277" s="2" t="s">
        <v>395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44032</v>
      </c>
      <c r="B278" s="6" t="n">
        <v>23.665587</v>
      </c>
      <c r="C278" s="2" t="s">
        <v>396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44032</v>
      </c>
      <c r="B279" s="6" t="n">
        <v>5627.6</v>
      </c>
      <c r="C279" s="2" t="s">
        <v>397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44032</v>
      </c>
      <c r="B280" s="6" t="n">
        <v>179.7</v>
      </c>
      <c r="C280" s="2" t="s">
        <v>398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44034</v>
      </c>
      <c r="B281" s="6" t="n">
        <v>2741</v>
      </c>
      <c r="C281" s="2" t="s">
        <v>399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44035</v>
      </c>
      <c r="B282" s="6" t="n">
        <v>1479</v>
      </c>
      <c r="C282" s="2" t="s">
        <v>400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44039</v>
      </c>
      <c r="B283" s="6" t="n">
        <v>-76.609218</v>
      </c>
      <c r="C283" s="2" t="s">
        <v>340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44039</v>
      </c>
      <c r="B284" s="6" t="n">
        <v>-152.4</v>
      </c>
      <c r="C284" s="2" t="s">
        <v>340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44040</v>
      </c>
      <c r="B285" s="6" t="n">
        <v>-4641.57</v>
      </c>
      <c r="C285" s="2" t="s">
        <v>401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44040</v>
      </c>
      <c r="B286" s="6" t="n">
        <v>163.2138</v>
      </c>
      <c r="C286" s="2" t="s">
        <v>402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44040</v>
      </c>
      <c r="B287" s="6" t="n">
        <v>695.8062</v>
      </c>
      <c r="C287" s="2" t="s">
        <v>403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44041</v>
      </c>
      <c r="B288" s="6" t="n">
        <v>321.9</v>
      </c>
      <c r="C288" s="2" t="s">
        <v>404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44041</v>
      </c>
      <c r="B289" s="6" t="n">
        <v>4056.984636</v>
      </c>
      <c r="C289" s="2" t="s">
        <v>405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44041</v>
      </c>
      <c r="B290" s="6" t="n">
        <v>746.6</v>
      </c>
      <c r="C290" s="2" t="s">
        <v>406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44041</v>
      </c>
      <c r="B291" s="6" t="n">
        <v>-321.9</v>
      </c>
      <c r="C291" s="2" t="s">
        <v>407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44042</v>
      </c>
      <c r="B292" s="6" t="n">
        <v>-24.56</v>
      </c>
      <c r="C292" s="2" t="s">
        <v>408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44043</v>
      </c>
      <c r="B293" s="6" t="n">
        <v>-95.37</v>
      </c>
      <c r="C293" s="2" t="s">
        <v>409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44043</v>
      </c>
      <c r="B294" s="6" t="n">
        <v>-24.06</v>
      </c>
      <c r="C294" s="2" t="s">
        <v>410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44046</v>
      </c>
      <c r="B295" s="6" t="n">
        <v>6907.8</v>
      </c>
      <c r="C295" s="2" t="s">
        <v>411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44046</v>
      </c>
      <c r="B296" s="6" t="n">
        <v>-132.85</v>
      </c>
      <c r="C296" s="2" t="s">
        <v>412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44048</v>
      </c>
      <c r="B297" s="6" t="n">
        <v>1013</v>
      </c>
      <c r="C297" s="2" t="s">
        <v>413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44049</v>
      </c>
      <c r="B298" s="6" t="n">
        <v>-591.37</v>
      </c>
      <c r="C298" s="2" t="s">
        <v>414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44050</v>
      </c>
      <c r="B299" s="6" t="n">
        <v>81.074067</v>
      </c>
      <c r="C299" s="2" t="s">
        <v>415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44053</v>
      </c>
      <c r="B300" s="6" t="n">
        <v>-54.49</v>
      </c>
      <c r="C300" s="2" t="s">
        <v>416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44055</v>
      </c>
      <c r="B301" s="6" t="n">
        <v>-2634.94</v>
      </c>
      <c r="C301" s="2" t="s">
        <v>417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44055</v>
      </c>
      <c r="B302" s="6" t="n">
        <v>-70.96</v>
      </c>
      <c r="C302" s="2" t="s">
        <v>418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44056</v>
      </c>
      <c r="B303" s="6" t="n">
        <v>-19.77</v>
      </c>
      <c r="C303" s="2" t="s">
        <v>419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44057</v>
      </c>
      <c r="B304" s="6" t="n">
        <v>1240.272895</v>
      </c>
      <c r="C304" s="2" t="s">
        <v>420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44062</v>
      </c>
      <c r="B305" s="6" t="n">
        <v>-37.4</v>
      </c>
      <c r="C305" s="2" t="s">
        <v>239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44062</v>
      </c>
      <c r="B306" s="6" t="n">
        <v>37.4</v>
      </c>
      <c r="C306" s="2" t="s">
        <v>421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44062</v>
      </c>
      <c r="B307" s="6" t="n">
        <v>-67.56</v>
      </c>
      <c r="C307" s="2" t="s">
        <v>422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44063</v>
      </c>
      <c r="B308" s="6" t="n">
        <v>24.168936</v>
      </c>
      <c r="C308" s="2" t="s">
        <v>396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44064</v>
      </c>
      <c r="B309" s="6" t="n">
        <v>95.90243</v>
      </c>
      <c r="C309" s="2" t="s">
        <v>423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44068</v>
      </c>
      <c r="B310" s="6" t="n">
        <v>-1209.3</v>
      </c>
      <c r="C310" s="2" t="s">
        <v>424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44068</v>
      </c>
      <c r="B311" s="6" t="n">
        <v>55.069616</v>
      </c>
      <c r="C311" s="2" t="s">
        <v>425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44070</v>
      </c>
      <c r="B312" s="6" t="n">
        <v>1227.490875</v>
      </c>
      <c r="C312" s="2" t="s">
        <v>426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44071</v>
      </c>
      <c r="B313" s="6" t="n">
        <v>-319.9</v>
      </c>
      <c r="C313" s="2" t="s">
        <v>427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44071</v>
      </c>
      <c r="B314" s="6" t="n">
        <v>319.9</v>
      </c>
      <c r="C314" s="2" t="s">
        <v>428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44071</v>
      </c>
      <c r="B315" s="6" t="n">
        <v>300</v>
      </c>
      <c r="C315" s="2" t="s">
        <v>332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44071</v>
      </c>
      <c r="B316" s="6" t="n">
        <v>137304.605</v>
      </c>
      <c r="C316" s="2" t="s">
        <v>332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44075</v>
      </c>
      <c r="B317" s="6" t="n">
        <v>50000</v>
      </c>
      <c r="C317" s="2" t="s">
        <v>332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44075</v>
      </c>
      <c r="B318" s="6" t="n">
        <v>595.597473</v>
      </c>
      <c r="C318" s="2" t="s">
        <v>429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44076</v>
      </c>
      <c r="B319" s="6" t="n">
        <v>-244.8</v>
      </c>
      <c r="C319" s="2" t="s">
        <v>430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44076</v>
      </c>
      <c r="B320" s="6" t="n">
        <v>244.8</v>
      </c>
      <c r="C320" s="2" t="s">
        <v>431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44081</v>
      </c>
      <c r="B321" s="6" t="n">
        <v>20.299221</v>
      </c>
      <c r="C321" s="2" t="s">
        <v>432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44081</v>
      </c>
      <c r="B322" s="6" t="n">
        <v>25.561982</v>
      </c>
      <c r="C322" s="2" t="s">
        <v>433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44082</v>
      </c>
      <c r="B323" s="6" t="n">
        <v>-1750</v>
      </c>
      <c r="C323" s="2" t="s">
        <v>340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44082</v>
      </c>
      <c r="B324" s="6" t="n">
        <v>-3099.231</v>
      </c>
      <c r="C324" s="2" t="s">
        <v>340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44085</v>
      </c>
      <c r="B325" s="6" t="n">
        <v>73.261578</v>
      </c>
      <c r="C325" s="2" t="s">
        <v>434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44090</v>
      </c>
      <c r="B326" s="6" t="n">
        <v>-905.08</v>
      </c>
      <c r="C326" s="2" t="s">
        <v>435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44091</v>
      </c>
      <c r="B327" s="6" t="n">
        <v>905.08</v>
      </c>
      <c r="C327" s="2" t="s">
        <v>353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44095</v>
      </c>
      <c r="B328" s="6" t="n">
        <v>119300.721</v>
      </c>
      <c r="C328" s="2" t="s">
        <v>332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44096</v>
      </c>
      <c r="B329" s="6" t="n">
        <v>-164.24</v>
      </c>
      <c r="C329" s="2" t="s">
        <v>436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44097</v>
      </c>
      <c r="B330" s="6" t="n">
        <v>2747.285022</v>
      </c>
      <c r="C330" s="2" t="s">
        <v>437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44101</v>
      </c>
      <c r="B331" s="6" t="n">
        <v>-319.9</v>
      </c>
      <c r="C331" s="2" t="s">
        <v>427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44102</v>
      </c>
      <c r="B332" s="6" t="n">
        <v>319.9</v>
      </c>
      <c r="C332" s="2" t="s">
        <v>428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44102</v>
      </c>
      <c r="B333" s="6" t="n">
        <v>319.9</v>
      </c>
      <c r="C333" s="2" t="s">
        <v>438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44102</v>
      </c>
      <c r="B334" s="6" t="n">
        <v>5000</v>
      </c>
      <c r="C334" s="2" t="s">
        <v>332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44105</v>
      </c>
      <c r="B335" s="6" t="n">
        <v>-5000</v>
      </c>
      <c r="C335" s="2" t="s">
        <v>439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44105</v>
      </c>
      <c r="B336" s="6" t="n">
        <v>72.481924</v>
      </c>
      <c r="C336" s="2" t="s">
        <v>440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44105</v>
      </c>
      <c r="B337" s="6" t="n">
        <v>72.481924</v>
      </c>
      <c r="C337" s="2" t="s">
        <v>441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44105</v>
      </c>
      <c r="B338" s="6" t="n">
        <v>-1965.68</v>
      </c>
      <c r="C338" s="2" t="s">
        <v>442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44106</v>
      </c>
      <c r="B339" s="6" t="n">
        <v>-720.46</v>
      </c>
      <c r="C339" s="2" t="s">
        <v>371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44106</v>
      </c>
      <c r="B340" s="6" t="n">
        <v>720.46</v>
      </c>
      <c r="C340" s="2" t="s">
        <v>372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44106</v>
      </c>
      <c r="B341" s="6" t="n">
        <v>720.46</v>
      </c>
      <c r="C341" s="2" t="s">
        <v>443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44109</v>
      </c>
      <c r="B342" s="6" t="n">
        <v>-7809</v>
      </c>
      <c r="C342" s="2" t="s">
        <v>444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44109</v>
      </c>
      <c r="B343" s="6" t="n">
        <v>-638.78</v>
      </c>
      <c r="C343" s="2" t="s">
        <v>445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44111</v>
      </c>
      <c r="B344" s="6" t="n">
        <v>-1</v>
      </c>
      <c r="C344" s="2" t="s">
        <v>446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44112</v>
      </c>
      <c r="B345" s="6" t="n">
        <v>-2156.12</v>
      </c>
      <c r="C345" s="2" t="s">
        <v>447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44113</v>
      </c>
      <c r="B346" s="6" t="n">
        <v>4000</v>
      </c>
      <c r="C346" s="2" t="s">
        <v>332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44114</v>
      </c>
      <c r="B347" s="6" t="n">
        <v>-123.8</v>
      </c>
      <c r="C347" s="2" t="s">
        <v>448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44116</v>
      </c>
      <c r="B348" s="6" t="n">
        <v>-155.6</v>
      </c>
      <c r="C348" s="2" t="s">
        <v>449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44116</v>
      </c>
      <c r="B349" s="6" t="n">
        <v>-1409.22</v>
      </c>
      <c r="C349" s="2" t="s">
        <v>450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44117</v>
      </c>
      <c r="B350" s="6" t="n">
        <v>123.72</v>
      </c>
      <c r="C350" s="2" t="s">
        <v>451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44118</v>
      </c>
      <c r="B351" s="6" t="n">
        <v>-246.54</v>
      </c>
      <c r="C351" s="2" t="s">
        <v>452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44120</v>
      </c>
      <c r="B352" s="6" t="n">
        <v>675.78</v>
      </c>
      <c r="C352" s="2" t="s">
        <v>453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44120</v>
      </c>
      <c r="B353" s="6" t="n">
        <v>464.07</v>
      </c>
      <c r="C353" s="2" t="s">
        <v>454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44123</v>
      </c>
      <c r="B354" s="6" t="n">
        <v>14000</v>
      </c>
      <c r="C354" s="2" t="s">
        <v>332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44123</v>
      </c>
      <c r="B355" s="6" t="n">
        <v>8000</v>
      </c>
      <c r="C355" s="2" t="s">
        <v>332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44125</v>
      </c>
      <c r="B356" s="6" t="n">
        <v>7981</v>
      </c>
      <c r="C356" s="2" t="s">
        <v>455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44125</v>
      </c>
      <c r="B357" s="6" t="n">
        <v>-162.88</v>
      </c>
      <c r="C357" s="2" t="s">
        <v>456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44125</v>
      </c>
      <c r="B358" s="6" t="n">
        <v>156.6</v>
      </c>
      <c r="C358" s="2" t="s">
        <v>457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44127</v>
      </c>
      <c r="B359" s="6" t="n">
        <v>4.624854</v>
      </c>
      <c r="C359" s="2" t="s">
        <v>458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44127</v>
      </c>
      <c r="B360" s="6" t="n">
        <v>179.598497</v>
      </c>
      <c r="C360" s="2" t="s">
        <v>459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44130</v>
      </c>
      <c r="B361" s="6" t="n">
        <v>-258.03</v>
      </c>
      <c r="C361" s="2" t="s">
        <v>460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44130</v>
      </c>
      <c r="B362" s="6" t="n">
        <v>258.03</v>
      </c>
      <c r="C362" s="2" t="s">
        <v>461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44131</v>
      </c>
      <c r="B363" s="6" t="n">
        <v>-319.9</v>
      </c>
      <c r="C363" s="2" t="s">
        <v>427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44131</v>
      </c>
      <c r="B364" s="6" t="n">
        <v>-2478.32</v>
      </c>
      <c r="C364" s="2" t="s">
        <v>462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44131</v>
      </c>
      <c r="B365" s="6" t="n">
        <v>319.9</v>
      </c>
      <c r="C365" s="2" t="s">
        <v>428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44132</v>
      </c>
      <c r="B366" s="6" t="n">
        <v>-49.69614</v>
      </c>
      <c r="C366" s="2" t="s">
        <v>463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44132</v>
      </c>
      <c r="B367" s="6" t="n">
        <v>1932.033012</v>
      </c>
      <c r="C367" s="2" t="s">
        <v>464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44133</v>
      </c>
      <c r="B368" s="6" t="n">
        <v>1410.22</v>
      </c>
      <c r="C368" s="2" t="s">
        <v>465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44134</v>
      </c>
      <c r="B369" s="6" t="n">
        <v>7000</v>
      </c>
      <c r="C369" s="2" t="s">
        <v>332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44134</v>
      </c>
      <c r="B370" s="6" t="n">
        <v>-268.16</v>
      </c>
      <c r="C370" s="2" t="s">
        <v>466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44138</v>
      </c>
      <c r="B371" s="6" t="n">
        <v>2272.21218</v>
      </c>
      <c r="C371" s="2" t="s">
        <v>467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44140</v>
      </c>
      <c r="B372" s="6" t="n">
        <v>-655.6</v>
      </c>
      <c r="C372" s="2" t="s">
        <v>468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44144</v>
      </c>
      <c r="B373" s="6" t="n">
        <v>-7856.92</v>
      </c>
      <c r="C373" s="2" t="s">
        <v>469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44144</v>
      </c>
      <c r="B374" s="6" t="n">
        <v>2131.146875</v>
      </c>
      <c r="C374" s="2" t="s">
        <v>470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44155</v>
      </c>
      <c r="B375" s="6" t="n">
        <v>411.25</v>
      </c>
      <c r="C375" s="2" t="s">
        <v>471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44158</v>
      </c>
      <c r="B376" s="6" t="n">
        <v>242.47828</v>
      </c>
      <c r="C376" s="2" t="s">
        <v>472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44160</v>
      </c>
      <c r="B377" s="6" t="n">
        <v>-976.05</v>
      </c>
      <c r="C377" s="2" t="s">
        <v>473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44160</v>
      </c>
      <c r="B378" s="6" t="n">
        <v>619.405282</v>
      </c>
      <c r="C378" s="2" t="s">
        <v>429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44160</v>
      </c>
      <c r="B379" s="6" t="n">
        <v>976.05</v>
      </c>
      <c r="C379" s="2" t="s">
        <v>337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44160</v>
      </c>
      <c r="B380" s="6" t="n">
        <v>257.76964</v>
      </c>
      <c r="C380" s="2" t="s">
        <v>474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44162</v>
      </c>
      <c r="B381" s="6" t="n">
        <v>401.96</v>
      </c>
      <c r="C381" s="2" t="s">
        <v>475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44165</v>
      </c>
      <c r="B382" s="6" t="n">
        <v>155.512795</v>
      </c>
      <c r="C382" s="2" t="s">
        <v>476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44166</v>
      </c>
      <c r="B383" s="6" t="n">
        <v>-46.48</v>
      </c>
      <c r="C383" s="2" t="s">
        <v>477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44171</v>
      </c>
      <c r="B384" s="6" t="n">
        <v>-3081.5</v>
      </c>
      <c r="C384" s="2" t="s">
        <v>478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44173</v>
      </c>
      <c r="B385" s="6" t="n">
        <v>-97.02</v>
      </c>
      <c r="C385" s="2" t="s">
        <v>479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44174</v>
      </c>
      <c r="B386" s="6" t="n">
        <v>3498.9355</v>
      </c>
      <c r="C386" s="2" t="s">
        <v>480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44174</v>
      </c>
      <c r="B387" s="6" t="n">
        <v>-106.07</v>
      </c>
      <c r="C387" s="2" t="s">
        <v>481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44179</v>
      </c>
      <c r="B388" s="6" t="n">
        <v>-2000</v>
      </c>
      <c r="C388" s="2" t="s">
        <v>340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44181</v>
      </c>
      <c r="B389" s="6" t="n">
        <v>-493.68</v>
      </c>
      <c r="C389" s="2" t="s">
        <v>482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44181</v>
      </c>
      <c r="B390" s="6" t="n">
        <v>7475.997087</v>
      </c>
      <c r="C390" s="2" t="s">
        <v>483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44181</v>
      </c>
      <c r="B391" s="6" t="n">
        <v>493.68</v>
      </c>
      <c r="C391" s="2" t="s">
        <v>353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44183</v>
      </c>
      <c r="B392" s="6" t="n">
        <v>-384.87</v>
      </c>
      <c r="C392" s="2" t="s">
        <v>484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44185</v>
      </c>
      <c r="B393" s="6" t="n">
        <v>-676.18</v>
      </c>
      <c r="C393" s="2" t="s">
        <v>355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44187</v>
      </c>
      <c r="B394" s="6" t="n">
        <v>-0.95</v>
      </c>
      <c r="C394" s="2" t="s">
        <v>485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44189</v>
      </c>
      <c r="B395" s="6" t="n">
        <v>-542.35</v>
      </c>
      <c r="C395" s="2" t="s">
        <v>486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44189</v>
      </c>
      <c r="B396" s="6" t="n">
        <v>-233.92</v>
      </c>
      <c r="C396" s="2" t="s">
        <v>487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44194</v>
      </c>
      <c r="B397" s="6" t="n">
        <v>-1479</v>
      </c>
      <c r="C397" s="2" t="s">
        <v>488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44196</v>
      </c>
      <c r="B398" s="6" t="n">
        <v>-73.14</v>
      </c>
      <c r="C398" s="2" t="s">
        <v>489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44197</v>
      </c>
      <c r="B399" s="6" t="n">
        <v>-720.46</v>
      </c>
      <c r="C399" s="2" t="s">
        <v>371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44200</v>
      </c>
      <c r="B400" s="6" t="n">
        <v>-1843.2</v>
      </c>
      <c r="C400" s="2" t="s">
        <v>490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44204</v>
      </c>
      <c r="B401" s="6" t="n">
        <v>-2282.02</v>
      </c>
      <c r="C401" s="2" t="s">
        <v>491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44223</v>
      </c>
      <c r="B402" s="6" t="n">
        <v>-79.42</v>
      </c>
      <c r="C402" s="2" t="s">
        <v>492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44225</v>
      </c>
      <c r="B403" s="6" t="n">
        <v>-75.42</v>
      </c>
      <c r="C403" s="2" t="s">
        <v>493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44232</v>
      </c>
      <c r="B404" s="6" t="n">
        <v>-474.44</v>
      </c>
      <c r="C404" s="2" t="s">
        <v>494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44236</v>
      </c>
      <c r="B405" s="6" t="n">
        <v>-3663.26</v>
      </c>
      <c r="C405" s="2" t="s">
        <v>495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44244</v>
      </c>
      <c r="B406" s="6" t="n">
        <v>-74.02</v>
      </c>
      <c r="C406" s="2" t="s">
        <v>496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44253</v>
      </c>
      <c r="B407" s="6" t="n">
        <v>-72.74</v>
      </c>
      <c r="C407" s="2" t="s">
        <v>497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44258</v>
      </c>
      <c r="B408" s="6" t="n">
        <v>-147.66</v>
      </c>
      <c r="C408" s="2" t="s">
        <v>498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44267</v>
      </c>
      <c r="B409" s="6" t="n">
        <v>-110.98</v>
      </c>
      <c r="C409" s="2" t="s">
        <v>499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44272</v>
      </c>
      <c r="B410" s="6" t="n">
        <v>-429.68</v>
      </c>
      <c r="C410" s="2" t="s">
        <v>500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44278</v>
      </c>
      <c r="B411" s="6" t="n">
        <v>-231.29</v>
      </c>
      <c r="C411" s="2" t="s">
        <v>501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44286</v>
      </c>
      <c r="B412" s="6" t="n">
        <v>-74.95</v>
      </c>
      <c r="C412" s="2" t="s">
        <v>502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44288</v>
      </c>
      <c r="B413" s="6" t="n">
        <v>-626.46</v>
      </c>
      <c r="C413" s="2" t="s">
        <v>503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44291</v>
      </c>
      <c r="B414" s="6" t="n">
        <v>-816</v>
      </c>
      <c r="C414" s="2" t="s">
        <v>504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44291</v>
      </c>
      <c r="B415" s="6" t="n">
        <v>-1950.52</v>
      </c>
      <c r="C415" s="2" t="s">
        <v>505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44293</v>
      </c>
      <c r="B416" s="6" t="n">
        <v>-2658.21</v>
      </c>
      <c r="C416" s="2" t="s">
        <v>506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44294</v>
      </c>
      <c r="B417" s="6" t="n">
        <v>-2402.41</v>
      </c>
      <c r="C417" s="2" t="s">
        <v>507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44298</v>
      </c>
      <c r="B418" s="6" t="n">
        <v>-444.47</v>
      </c>
      <c r="C418" s="2" t="s">
        <v>508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44302</v>
      </c>
      <c r="B419" s="6" t="n">
        <v>-2260.96</v>
      </c>
      <c r="C419" s="2" t="s">
        <v>509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44311</v>
      </c>
      <c r="B420" s="6" t="n">
        <v>-9000</v>
      </c>
      <c r="C420" s="2" t="s">
        <v>510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44312</v>
      </c>
      <c r="B421" s="6" t="n">
        <v>-224.03</v>
      </c>
      <c r="C421" s="2" t="s">
        <v>511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44313</v>
      </c>
      <c r="B422" s="6" t="n">
        <v>-324.92</v>
      </c>
      <c r="C422" s="2" t="s">
        <v>512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44313</v>
      </c>
      <c r="B423" s="6" t="n">
        <v>-164.8</v>
      </c>
      <c r="C423" s="2" t="s">
        <v>513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44316</v>
      </c>
      <c r="B424" s="6" t="n">
        <v>-73.64</v>
      </c>
      <c r="C424" s="2" t="s">
        <v>514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44322</v>
      </c>
      <c r="B425" s="6" t="n">
        <v>-78.6</v>
      </c>
      <c r="C425" s="2" t="s">
        <v>515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44322</v>
      </c>
      <c r="B426" s="6" t="n">
        <v>-1812.2</v>
      </c>
      <c r="C426" s="2" t="s">
        <v>516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44323</v>
      </c>
      <c r="B427" s="6" t="n">
        <v>-1845.6</v>
      </c>
      <c r="C427" s="2" t="s">
        <v>517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44326</v>
      </c>
      <c r="B428" s="6" t="n">
        <v>-462.8</v>
      </c>
      <c r="C428" s="2" t="s">
        <v>518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44328</v>
      </c>
      <c r="B429" s="6" t="n">
        <v>651</v>
      </c>
      <c r="C429" s="2" t="s">
        <v>519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44328</v>
      </c>
      <c r="B430" s="6" t="n">
        <v>-3658.15</v>
      </c>
      <c r="C430" s="2" t="s">
        <v>520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44330</v>
      </c>
      <c r="B431" s="6" t="n">
        <v>-246.5</v>
      </c>
      <c r="C431" s="2" t="s">
        <v>521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44335</v>
      </c>
      <c r="B432" s="6" t="n">
        <v>-74.44</v>
      </c>
      <c r="C432" s="2" t="s">
        <v>522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44342</v>
      </c>
      <c r="B433" s="6" t="n">
        <v>-849.05</v>
      </c>
      <c r="C433" s="2" t="s">
        <v>523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44344</v>
      </c>
      <c r="B434" s="6" t="n">
        <v>-576.94</v>
      </c>
      <c r="C434" s="2" t="s">
        <v>524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44344</v>
      </c>
      <c r="B435" s="6" t="n">
        <v>-72.72</v>
      </c>
      <c r="C435" s="2" t="s">
        <v>525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44348</v>
      </c>
      <c r="B436" s="6" t="n">
        <v>-888.22</v>
      </c>
      <c r="C436" s="2" t="s">
        <v>526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44348</v>
      </c>
      <c r="B437" s="6" t="n">
        <v>-122.31</v>
      </c>
      <c r="C437" s="2" t="s">
        <v>527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44348</v>
      </c>
      <c r="B438" s="6" t="n">
        <v>-94.81</v>
      </c>
      <c r="C438" s="2" t="s">
        <v>528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44349</v>
      </c>
      <c r="B439" s="6" t="n">
        <v>-145.02</v>
      </c>
      <c r="C439" s="2" t="s">
        <v>529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44353</v>
      </c>
      <c r="B440" s="6" t="n">
        <v>-3027.6</v>
      </c>
      <c r="C440" s="2" t="s">
        <v>530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44354</v>
      </c>
      <c r="B441" s="6" t="n">
        <v>-1347.6</v>
      </c>
      <c r="C441" s="2" t="s">
        <v>531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44354</v>
      </c>
      <c r="B442" s="6" t="n">
        <v>-940</v>
      </c>
      <c r="C442" s="2" t="s">
        <v>532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44361</v>
      </c>
      <c r="B443" s="6" t="n">
        <v>-108.24</v>
      </c>
      <c r="C443" s="2" t="s">
        <v>533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44361</v>
      </c>
      <c r="B444" s="6" t="n">
        <v>-222.21</v>
      </c>
      <c r="C444" s="2" t="s">
        <v>534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44362</v>
      </c>
      <c r="B445" s="6" t="n">
        <v>-225</v>
      </c>
      <c r="C445" s="2" t="s">
        <v>535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44363</v>
      </c>
      <c r="B446" s="6" t="n">
        <v>-429.68</v>
      </c>
      <c r="C446" s="2" t="s">
        <v>500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44369</v>
      </c>
      <c r="B447" s="6" t="n">
        <v>-773.2</v>
      </c>
      <c r="C447" s="2" t="s">
        <v>536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44369</v>
      </c>
      <c r="B448" s="6" t="n">
        <v>-225.2</v>
      </c>
      <c r="C448" s="2" t="s">
        <v>537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44369</v>
      </c>
      <c r="B449" s="6" t="n">
        <v>-0.95</v>
      </c>
      <c r="C449" s="2" t="s">
        <v>485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44372</v>
      </c>
      <c r="B450" s="6" t="n">
        <v>-2958</v>
      </c>
      <c r="C450" s="2" t="s">
        <v>538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44376</v>
      </c>
      <c r="B451" s="6" t="n">
        <v>-1055.5</v>
      </c>
      <c r="C451" s="2" t="s">
        <v>539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44377</v>
      </c>
      <c r="B452" s="6" t="n">
        <v>-72.08</v>
      </c>
      <c r="C452" s="2" t="s">
        <v>540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44379</v>
      </c>
      <c r="B453" s="6" t="n">
        <v>-1869.38</v>
      </c>
      <c r="C453" s="2" t="s">
        <v>541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44379</v>
      </c>
      <c r="B454" s="6" t="n">
        <v>-626.46</v>
      </c>
      <c r="C454" s="2" t="s">
        <v>503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44379</v>
      </c>
      <c r="B455" s="6" t="n">
        <v>-783</v>
      </c>
      <c r="C455" s="2" t="s">
        <v>542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44382</v>
      </c>
      <c r="B456" s="6" t="n">
        <v>-405.9</v>
      </c>
      <c r="C456" s="2" t="s">
        <v>543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44384</v>
      </c>
      <c r="B457" s="6" t="n">
        <v>-3942.72</v>
      </c>
      <c r="C457" s="2" t="s">
        <v>544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44385</v>
      </c>
      <c r="B458" s="6" t="n">
        <v>-2287.65</v>
      </c>
      <c r="C458" s="2" t="s">
        <v>545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44385</v>
      </c>
      <c r="B459" s="6" t="n">
        <v>-2537.1</v>
      </c>
      <c r="C459" s="2" t="s">
        <v>546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44386</v>
      </c>
      <c r="B460" s="6" t="n">
        <v>-1979.5</v>
      </c>
      <c r="C460" s="2" t="s">
        <v>547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44387</v>
      </c>
      <c r="B461" s="6" t="n">
        <v>-646</v>
      </c>
      <c r="C461" s="2" t="s">
        <v>548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44388</v>
      </c>
      <c r="B462" s="6" t="n">
        <v>-35</v>
      </c>
      <c r="C462" s="2" t="s">
        <v>549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44388</v>
      </c>
      <c r="B463" s="6" t="n">
        <v>-43</v>
      </c>
      <c r="C463" s="2" t="s">
        <v>550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44389</v>
      </c>
      <c r="B464" s="6" t="n">
        <v>-136</v>
      </c>
      <c r="C464" s="2" t="s">
        <v>551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44391</v>
      </c>
      <c r="B465" s="6" t="n">
        <v>-6.1</v>
      </c>
      <c r="C465" s="2" t="s">
        <v>552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44392</v>
      </c>
      <c r="B466" s="6" t="n">
        <v>-108</v>
      </c>
      <c r="C466" s="2" t="s">
        <v>553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44392</v>
      </c>
      <c r="B467" s="6" t="n">
        <v>-1937</v>
      </c>
      <c r="C467" s="2" t="s">
        <v>554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44392</v>
      </c>
      <c r="B468" s="6" t="n">
        <v>-4367</v>
      </c>
      <c r="C468" s="2" t="s">
        <v>555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44397</v>
      </c>
      <c r="B469" s="6" t="n">
        <v>-8770</v>
      </c>
      <c r="C469" s="2" t="s">
        <v>556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44406</v>
      </c>
      <c r="B470" s="6" t="n">
        <v>-77.29</v>
      </c>
      <c r="C470" s="2" t="s">
        <v>557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44407</v>
      </c>
      <c r="B471" s="6" t="n">
        <v>-72.9</v>
      </c>
      <c r="C471" s="2" t="s">
        <v>558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44412</v>
      </c>
      <c r="B472" s="6" t="n">
        <v>-454.91</v>
      </c>
      <c r="C472" s="2" t="s">
        <v>559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44420</v>
      </c>
      <c r="B473" s="6" t="n">
        <v>-3648.92</v>
      </c>
      <c r="C473" s="2" t="s">
        <v>560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44427</v>
      </c>
      <c r="B474" s="6" t="n">
        <v>-74.2</v>
      </c>
      <c r="C474" s="2" t="s">
        <v>561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44439</v>
      </c>
      <c r="B475" s="6" t="n">
        <v>-73.06</v>
      </c>
      <c r="C475" s="2" t="s">
        <v>562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44441</v>
      </c>
      <c r="B476" s="6" t="n">
        <v>-220.35</v>
      </c>
      <c r="C476" s="2" t="s">
        <v>563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44446</v>
      </c>
      <c r="B477" s="6" t="n">
        <v>-144.45</v>
      </c>
      <c r="C477" s="2" t="s">
        <v>564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44446</v>
      </c>
      <c r="B478" s="6" t="n">
        <v>-310</v>
      </c>
      <c r="C478" s="2" t="s">
        <v>565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44449</v>
      </c>
      <c r="B479" s="6" t="n">
        <v>-1937</v>
      </c>
      <c r="C479" s="2" t="s">
        <v>566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44449</v>
      </c>
      <c r="B480" s="6" t="n">
        <v>-924.4</v>
      </c>
      <c r="C480" s="2" t="s">
        <v>567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44454</v>
      </c>
      <c r="B481" s="6" t="n">
        <v>-235.6</v>
      </c>
      <c r="C481" s="2" t="s">
        <v>568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44454</v>
      </c>
      <c r="B482" s="6" t="n">
        <v>-429.68</v>
      </c>
      <c r="C482" s="2" t="s">
        <v>500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44454</v>
      </c>
      <c r="B483" s="6" t="n">
        <v>-109.8</v>
      </c>
      <c r="C483" s="2" t="s">
        <v>569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44459</v>
      </c>
      <c r="B484" s="6" t="n">
        <v>-3098.9</v>
      </c>
      <c r="C484" s="2" t="s">
        <v>570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44459</v>
      </c>
      <c r="B485" s="6" t="n">
        <v>-2157.88</v>
      </c>
      <c r="C485" s="2" t="s">
        <v>571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44460</v>
      </c>
      <c r="B486" s="6" t="n">
        <v>-35</v>
      </c>
      <c r="C486" s="2" t="s">
        <v>549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44469</v>
      </c>
      <c r="B487" s="6" t="n">
        <v>-72.47</v>
      </c>
      <c r="C487" s="2" t="s">
        <v>572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44470</v>
      </c>
      <c r="B488" s="6" t="n">
        <v>-626.46</v>
      </c>
      <c r="C488" s="2" t="s">
        <v>503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44472</v>
      </c>
      <c r="B489" s="6" t="n">
        <v>-518.89</v>
      </c>
      <c r="C489" s="2" t="s">
        <v>573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44474</v>
      </c>
      <c r="B490" s="6" t="n">
        <v>-1869.77</v>
      </c>
      <c r="C490" s="2" t="s">
        <v>574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44476</v>
      </c>
      <c r="B491" s="6" t="n">
        <v>-2525.73</v>
      </c>
      <c r="C491" s="2" t="s">
        <v>575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44477</v>
      </c>
      <c r="B492" s="6" t="n">
        <v>-2232.9</v>
      </c>
      <c r="C492" s="2" t="s">
        <v>576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44480</v>
      </c>
      <c r="B493" s="6" t="n">
        <v>-930.92</v>
      </c>
      <c r="C493" s="2" t="s">
        <v>577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44481</v>
      </c>
      <c r="B494" s="6" t="n">
        <v>-2659.2</v>
      </c>
      <c r="C494" s="2" t="s">
        <v>578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44481</v>
      </c>
      <c r="B495" s="6" t="n">
        <v>-1009.5</v>
      </c>
      <c r="C495" s="2" t="s">
        <v>579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44498</v>
      </c>
      <c r="B496" s="6" t="n">
        <v>-70.24</v>
      </c>
      <c r="C496" s="2" t="s">
        <v>580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44504</v>
      </c>
      <c r="B497" s="6" t="n">
        <v>-446.26</v>
      </c>
      <c r="C497" s="2" t="s">
        <v>581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44504</v>
      </c>
      <c r="B498" s="6" t="n">
        <v>-75.06</v>
      </c>
      <c r="C498" s="2" t="s">
        <v>582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44510</v>
      </c>
      <c r="B499" s="6" t="n">
        <v>-3557.2</v>
      </c>
      <c r="C499" s="2" t="s">
        <v>583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44518</v>
      </c>
      <c r="B500" s="6" t="n">
        <v>-81.56</v>
      </c>
      <c r="C500" s="2" t="s">
        <v>584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44524</v>
      </c>
      <c r="B501" s="6" t="n">
        <v>-849.05</v>
      </c>
      <c r="C501" s="2" t="s">
        <v>523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44529</v>
      </c>
      <c r="B502" s="6" t="n">
        <v>-114.14</v>
      </c>
      <c r="C502" s="2" t="s">
        <v>585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44529</v>
      </c>
      <c r="B503" s="6" t="n">
        <v>-78.31</v>
      </c>
      <c r="C503" s="2" t="s">
        <v>586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44536</v>
      </c>
      <c r="B504" s="6" t="n">
        <v>-312.04</v>
      </c>
      <c r="C504" s="2" t="s">
        <v>587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44536</v>
      </c>
      <c r="B505" s="6" t="n">
        <v>-3047.04</v>
      </c>
      <c r="C505" s="2" t="s">
        <v>588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44538</v>
      </c>
      <c r="B506" s="6" t="n">
        <v>-146.8</v>
      </c>
      <c r="C506" s="2" t="s">
        <v>589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44544</v>
      </c>
      <c r="B507" s="6" t="n">
        <v>-223.79</v>
      </c>
      <c r="C507" s="2" t="s">
        <v>590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44545</v>
      </c>
      <c r="B508" s="6" t="n">
        <v>-429.68</v>
      </c>
      <c r="C508" s="2" t="s">
        <v>500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44547</v>
      </c>
      <c r="B509" s="6" t="n">
        <v>-1159.3</v>
      </c>
      <c r="C509" s="2" t="s">
        <v>591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44547</v>
      </c>
      <c r="B510" s="6" t="n">
        <v>-384.9</v>
      </c>
      <c r="C510" s="2" t="s">
        <v>484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44550</v>
      </c>
      <c r="B511" s="6" t="n">
        <v>-35</v>
      </c>
      <c r="C511" s="2" t="s">
        <v>549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44551</v>
      </c>
      <c r="B512" s="6" t="n">
        <v>-0.95</v>
      </c>
      <c r="C512" s="2" t="s">
        <v>485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44551</v>
      </c>
      <c r="B513" s="6" t="n">
        <v>-240.71</v>
      </c>
      <c r="C513" s="2" t="s">
        <v>592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44558</v>
      </c>
      <c r="B514" s="6" t="n">
        <v>-11832</v>
      </c>
      <c r="C514" s="2" t="s">
        <v>593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44560</v>
      </c>
      <c r="B515" s="6" t="n">
        <v>-76.52</v>
      </c>
      <c r="C515" s="2" t="s">
        <v>594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44561</v>
      </c>
      <c r="B516" s="6" t="n">
        <v>-626.46</v>
      </c>
      <c r="C516" s="2" t="s">
        <v>503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44566</v>
      </c>
      <c r="B517" s="6" t="n">
        <v>-1904.86</v>
      </c>
      <c r="C517" s="2" t="s">
        <v>595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44568</v>
      </c>
      <c r="B518" s="6" t="n">
        <v>-2294.9</v>
      </c>
      <c r="C518" s="2" t="s">
        <v>596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44571</v>
      </c>
      <c r="B519" s="6" t="n">
        <v>-1606.3</v>
      </c>
      <c r="C519" s="2" t="s">
        <v>597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44575</v>
      </c>
      <c r="B520" s="6" t="n">
        <v>-1325.17</v>
      </c>
      <c r="C520" s="2" t="s">
        <v>598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44588</v>
      </c>
      <c r="B521" s="6" t="n">
        <v>-85.26</v>
      </c>
      <c r="C521" s="2" t="s">
        <v>599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44592</v>
      </c>
      <c r="B522" s="6" t="n">
        <v>-80.85</v>
      </c>
      <c r="C522" s="2" t="s">
        <v>600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44599</v>
      </c>
      <c r="B523" s="6" t="n">
        <v>-544.9</v>
      </c>
      <c r="C523" s="2" t="s">
        <v>601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44601</v>
      </c>
      <c r="B524" s="6" t="n">
        <v>-3757.68</v>
      </c>
      <c r="C524" s="2" t="s">
        <v>602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44608</v>
      </c>
      <c r="B525" s="6" t="n">
        <v>-85.31</v>
      </c>
      <c r="C525" s="2" t="s">
        <v>603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44620</v>
      </c>
      <c r="B526" s="6" t="n">
        <v>-87.06</v>
      </c>
      <c r="C526" s="2" t="s">
        <v>604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44629</v>
      </c>
      <c r="B527" s="6" t="n">
        <v>-209.51</v>
      </c>
      <c r="C527" s="2" t="s">
        <v>605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44634</v>
      </c>
      <c r="B528" s="6" t="n">
        <v>-184.47</v>
      </c>
      <c r="C528" s="2" t="s">
        <v>606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44636</v>
      </c>
      <c r="B529" s="6" t="n">
        <v>-429.68</v>
      </c>
      <c r="C529" s="2" t="s">
        <v>500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44644</v>
      </c>
      <c r="B530" s="6" t="n">
        <v>-334.24</v>
      </c>
      <c r="C530" s="2" t="s">
        <v>607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44651</v>
      </c>
      <c r="B531" s="6" t="n">
        <v>-87.62</v>
      </c>
      <c r="C531" s="2" t="s">
        <v>608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44652</v>
      </c>
      <c r="B532" s="6" t="n">
        <v>-626.46</v>
      </c>
      <c r="C532" s="2" t="s">
        <v>503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44656</v>
      </c>
      <c r="B533" s="6" t="n">
        <v>-2201.01</v>
      </c>
      <c r="C533" s="2" t="s">
        <v>609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44658</v>
      </c>
      <c r="B534" s="6" t="n">
        <v>-2873.85</v>
      </c>
      <c r="C534" s="2" t="s">
        <v>610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44663</v>
      </c>
      <c r="B535" s="6" t="n">
        <v>-455.96</v>
      </c>
      <c r="C535" s="2" t="s">
        <v>611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44664</v>
      </c>
      <c r="B536" s="6" t="n">
        <v>-1312.66</v>
      </c>
      <c r="C536" s="2" t="s">
        <v>612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44680</v>
      </c>
      <c r="B537" s="6" t="n">
        <v>-75.33</v>
      </c>
      <c r="C537" s="2" t="s">
        <v>613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44687</v>
      </c>
      <c r="B538" s="6" t="n">
        <v>-542.49</v>
      </c>
      <c r="C538" s="2" t="s">
        <v>614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44693</v>
      </c>
      <c r="B539" s="6" t="n">
        <v>-74.35</v>
      </c>
      <c r="C539" s="2" t="s">
        <v>615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44694</v>
      </c>
      <c r="B540" s="6" t="n">
        <v>-3283</v>
      </c>
      <c r="C540" s="2" t="s">
        <v>616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44699</v>
      </c>
      <c r="B541" s="6" t="n">
        <v>-71.17</v>
      </c>
      <c r="C541" s="2" t="s">
        <v>617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44706</v>
      </c>
      <c r="B542" s="6" t="n">
        <v>-849.05</v>
      </c>
      <c r="C542" s="2" t="s">
        <v>523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44712</v>
      </c>
      <c r="B543" s="6" t="n">
        <v>-65.75</v>
      </c>
      <c r="C543" s="2" t="s">
        <v>618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44713</v>
      </c>
      <c r="B544" s="6" t="n">
        <v>-121.98</v>
      </c>
      <c r="C544" s="2" t="s">
        <v>619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44718</v>
      </c>
      <c r="B545" s="6" t="n">
        <v>-2560.43</v>
      </c>
      <c r="C545" s="2" t="s">
        <v>620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44722</v>
      </c>
      <c r="B546" s="6" t="n">
        <v>-1234.48</v>
      </c>
      <c r="C546" s="2" t="s">
        <v>621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44722</v>
      </c>
      <c r="B547" s="6" t="n">
        <v>-1476.9</v>
      </c>
      <c r="C547" s="2" t="s">
        <v>622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44726</v>
      </c>
      <c r="B548" s="6" t="n">
        <v>-1014.22</v>
      </c>
      <c r="C548" s="2" t="s">
        <v>623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44726</v>
      </c>
      <c r="B549" s="6" t="n">
        <v>-187.2</v>
      </c>
      <c r="C549" s="2" t="s">
        <v>624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44726</v>
      </c>
      <c r="B550" s="6" t="n">
        <v>-91.29</v>
      </c>
      <c r="C550" s="2" t="s">
        <v>625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44727</v>
      </c>
      <c r="B551" s="6" t="n">
        <v>-429.68</v>
      </c>
      <c r="C551" s="2" t="s">
        <v>500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44733</v>
      </c>
      <c r="B552" s="6" t="n">
        <v>-0.95</v>
      </c>
      <c r="C552" s="2" t="s">
        <v>485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44739</v>
      </c>
      <c r="B553" s="6" t="n">
        <v>-242.2</v>
      </c>
      <c r="C553" s="2" t="s">
        <v>626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44742</v>
      </c>
      <c r="B554" s="6" t="n">
        <v>-53.1</v>
      </c>
      <c r="C554" s="2" t="s">
        <v>627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44743</v>
      </c>
      <c r="B555" s="6" t="n">
        <v>-626.46</v>
      </c>
      <c r="C555" s="2" t="s">
        <v>503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44747</v>
      </c>
      <c r="B556" s="6" t="n">
        <v>-1450.41</v>
      </c>
      <c r="C556" s="2" t="s">
        <v>628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44750</v>
      </c>
      <c r="B557" s="6" t="n">
        <v>-1042.99</v>
      </c>
      <c r="C557" s="2" t="s">
        <v>629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44750</v>
      </c>
      <c r="B558" s="6" t="n">
        <v>-4733</v>
      </c>
      <c r="C558" s="2" t="s">
        <v>630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44750</v>
      </c>
      <c r="B559" s="6" t="n">
        <v>-2597.9</v>
      </c>
      <c r="C559" s="2" t="s">
        <v>631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44752</v>
      </c>
      <c r="B560" s="6" t="n">
        <v>-645.69</v>
      </c>
      <c r="C560" s="2" t="s">
        <v>632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44753</v>
      </c>
      <c r="B561" s="6" t="n">
        <v>-70</v>
      </c>
      <c r="C561" s="2" t="s">
        <v>633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44753</v>
      </c>
      <c r="B562" s="6" t="n">
        <v>-7244.59</v>
      </c>
      <c r="C562" s="2" t="s">
        <v>634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44753</v>
      </c>
      <c r="B563" s="6" t="n">
        <v>-1260.3</v>
      </c>
      <c r="C563" s="2" t="s">
        <v>635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44753</v>
      </c>
      <c r="B564" s="6" t="n">
        <v>-2143.94</v>
      </c>
      <c r="C564" s="2" t="s">
        <v>636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44753</v>
      </c>
      <c r="B565" s="6" t="n">
        <v>-168.44</v>
      </c>
      <c r="C565" s="2" t="s">
        <v>637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44754</v>
      </c>
      <c r="B566" s="6" t="n">
        <v>-3239.5</v>
      </c>
      <c r="C566" s="2" t="s">
        <v>638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44754</v>
      </c>
      <c r="B567" s="6" t="n">
        <v>-1221</v>
      </c>
      <c r="C567" s="2" t="s">
        <v>639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44762</v>
      </c>
      <c r="B568" s="6" t="n">
        <v>-6173</v>
      </c>
      <c r="C568" s="2" t="s">
        <v>640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44770</v>
      </c>
      <c r="B569" s="6" t="n">
        <v>-65.04</v>
      </c>
      <c r="C569" s="2" t="s">
        <v>641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44771</v>
      </c>
      <c r="B570" s="6" t="n">
        <v>-62.49</v>
      </c>
      <c r="C570" s="2" t="s">
        <v>642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44778</v>
      </c>
      <c r="B571" s="6" t="n">
        <v>-567.63</v>
      </c>
      <c r="C571" s="2" t="s">
        <v>643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44790</v>
      </c>
      <c r="B572" s="6" t="n">
        <v>-68.8</v>
      </c>
      <c r="C572" s="2" t="s">
        <v>644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44804</v>
      </c>
      <c r="B573" s="6" t="n">
        <v>-62.66</v>
      </c>
      <c r="C573" s="2" t="s">
        <v>645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44811</v>
      </c>
      <c r="B574" s="6" t="n">
        <v>-120.49</v>
      </c>
      <c r="C574" s="2" t="s">
        <v>646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44813</v>
      </c>
      <c r="B575" s="6" t="n">
        <v>-3033.97</v>
      </c>
      <c r="C575" s="2" t="s">
        <v>647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44815</v>
      </c>
      <c r="B576" s="6" t="n">
        <v>-130</v>
      </c>
      <c r="C576" s="2" t="s">
        <v>648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44818</v>
      </c>
      <c r="B577" s="6" t="n">
        <v>-429.68</v>
      </c>
      <c r="C577" s="2" t="s">
        <v>500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44818</v>
      </c>
      <c r="B578" s="6" t="n">
        <v>-203.03</v>
      </c>
      <c r="C578" s="2" t="s">
        <v>649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44819</v>
      </c>
      <c r="B579" s="6" t="n">
        <v>-94.44</v>
      </c>
      <c r="C579" s="2" t="s">
        <v>650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44833</v>
      </c>
      <c r="B580" s="6" t="n">
        <v>-6800</v>
      </c>
      <c r="C580" s="2" t="s">
        <v>651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44834</v>
      </c>
      <c r="B581" s="6" t="n">
        <v>-626.46</v>
      </c>
      <c r="C581" s="2" t="s">
        <v>503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44834</v>
      </c>
      <c r="B582" s="6" t="n">
        <v>-59.59</v>
      </c>
      <c r="C582" s="2" t="s">
        <v>652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44838</v>
      </c>
      <c r="B583" s="6" t="n">
        <v>-1515.72</v>
      </c>
      <c r="C583" s="2" t="s">
        <v>653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44840</v>
      </c>
      <c r="B584" s="6" t="n">
        <v>-981.24</v>
      </c>
      <c r="C584" s="2" t="s">
        <v>654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44841</v>
      </c>
      <c r="B585" s="6" t="n">
        <v>-2097.14</v>
      </c>
      <c r="C585" s="2" t="s">
        <v>655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44845</v>
      </c>
      <c r="B586" s="6" t="n">
        <v>-17758</v>
      </c>
      <c r="C586" s="2" t="s">
        <v>656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44845</v>
      </c>
      <c r="B587" s="6" t="n">
        <v>-5264.35</v>
      </c>
      <c r="C587" s="2" t="s">
        <v>657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44854</v>
      </c>
      <c r="B588" s="6" t="n">
        <v>-105</v>
      </c>
      <c r="C588" s="2" t="s">
        <v>658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44865</v>
      </c>
      <c r="B589" s="6" t="n">
        <v>-63.87</v>
      </c>
      <c r="C589" s="2" t="s">
        <v>659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44868</v>
      </c>
      <c r="B590" s="6" t="n">
        <v>-668.86</v>
      </c>
      <c r="C590" s="2" t="s">
        <v>660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44868</v>
      </c>
      <c r="B591" s="6" t="n">
        <v>-66.55</v>
      </c>
      <c r="C591" s="2" t="s">
        <v>661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44879</v>
      </c>
      <c r="B592" s="6" t="n">
        <v>-3107.24</v>
      </c>
      <c r="C592" s="2" t="s">
        <v>662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44881</v>
      </c>
      <c r="B593" s="6" t="n">
        <v>-73.58</v>
      </c>
      <c r="C593" s="2" t="s">
        <v>663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44888</v>
      </c>
      <c r="B594" s="6" t="n">
        <v>-849.05</v>
      </c>
      <c r="C594" s="2" t="s">
        <v>523</v>
      </c>
      <c r="D594" s="2"/>
      <c r="E594" s="2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44895</v>
      </c>
      <c r="B595" s="6" t="n">
        <v>-63.4</v>
      </c>
      <c r="C595" s="2" t="s">
        <v>664</v>
      </c>
      <c r="D595" s="2"/>
      <c r="E595" s="2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44895</v>
      </c>
      <c r="B596" s="6" t="n">
        <v>-96.5</v>
      </c>
      <c r="C596" s="2" t="s">
        <v>665</v>
      </c>
      <c r="D596" s="2"/>
      <c r="E596" s="2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44901</v>
      </c>
      <c r="B597" s="6" t="n">
        <v>-2569.48</v>
      </c>
      <c r="C597" s="2" t="s">
        <v>666</v>
      </c>
      <c r="D597" s="2"/>
      <c r="E597" s="2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44902</v>
      </c>
      <c r="B598" s="6" t="n">
        <v>-124.56</v>
      </c>
      <c r="C598" s="2" t="s">
        <v>667</v>
      </c>
      <c r="D598" s="2"/>
      <c r="E598" s="2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4" t="n">
        <v>44907</v>
      </c>
      <c r="B599" s="6" t="n">
        <v>-901.35</v>
      </c>
      <c r="C599" s="2" t="s">
        <v>668</v>
      </c>
      <c r="D599" s="2"/>
      <c r="E599" s="2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 t="n">
        <v>44909</v>
      </c>
      <c r="B600" s="6" t="n">
        <v>-429.68</v>
      </c>
      <c r="C600" s="2" t="s">
        <v>500</v>
      </c>
      <c r="D600" s="2"/>
      <c r="E600" s="2"/>
      <c r="F600" s="6" t="s">
        <f>=A600-A599</f>
      </c>
      <c r="G600" s="6" t="s">
        <f>=B600+G599</f>
      </c>
      <c r="H600" s="6" t="s">
        <f>=F600*G599</f>
      </c>
    </row>
    <row collapsed="false" customFormat="false" customHeight="false" hidden="false" ht="12.1" outlineLevel="0" r="601">
      <c r="A601" s="14" t="n">
        <v>44913</v>
      </c>
      <c r="B601" s="6" t="n">
        <v>-130</v>
      </c>
      <c r="C601" s="2" t="s">
        <v>648</v>
      </c>
      <c r="D601" s="2"/>
      <c r="E601" s="2"/>
      <c r="F601" s="6" t="s">
        <f>=A601-A600</f>
      </c>
      <c r="G601" s="6" t="s">
        <f>=B601+G600</f>
      </c>
      <c r="H601" s="6" t="s">
        <f>=F601*G600</f>
      </c>
    </row>
    <row collapsed="false" customFormat="false" customHeight="false" hidden="false" ht="12.1" outlineLevel="0" r="602">
      <c r="A602" s="14" t="n">
        <v>44915</v>
      </c>
      <c r="B602" s="6" t="n">
        <v>-0.95</v>
      </c>
      <c r="C602" s="2" t="s">
        <v>485</v>
      </c>
      <c r="D602" s="2"/>
      <c r="E602" s="2"/>
      <c r="F602" s="6" t="s">
        <f>=A602-A601</f>
      </c>
      <c r="G602" s="6" t="s">
        <f>=B602+G601</f>
      </c>
      <c r="H602" s="6" t="s">
        <f>=F602*G601</f>
      </c>
    </row>
    <row collapsed="false" customFormat="false" customHeight="false" hidden="false" ht="12.1" outlineLevel="0" r="603">
      <c r="A603" s="14" t="n">
        <v>44916</v>
      </c>
      <c r="B603" s="6" t="n">
        <v>-233.23</v>
      </c>
      <c r="C603" s="2" t="s">
        <v>669</v>
      </c>
      <c r="D603" s="2"/>
      <c r="E603" s="2"/>
      <c r="F603" s="6" t="s">
        <f>=A603-A602</f>
      </c>
      <c r="G603" s="6" t="s">
        <f>=B603+G602</f>
      </c>
      <c r="H603" s="6" t="s">
        <f>=F603*G602</f>
      </c>
    </row>
    <row collapsed="false" customFormat="false" customHeight="false" hidden="false" ht="12.1" outlineLevel="0" r="604">
      <c r="A604" s="14" t="n">
        <v>44925</v>
      </c>
      <c r="B604" s="6" t="n">
        <v>-20641.2</v>
      </c>
      <c r="C604" s="2" t="s">
        <v>670</v>
      </c>
      <c r="D604" s="2"/>
      <c r="E604" s="2"/>
      <c r="F604" s="6" t="s">
        <f>=A604-A603</f>
      </c>
      <c r="G604" s="6" t="s">
        <f>=B604+G603</f>
      </c>
      <c r="H604" s="6" t="s">
        <f>=F604*G603</f>
      </c>
    </row>
    <row collapsed="false" customFormat="false" customHeight="false" hidden="false" ht="12.1" outlineLevel="0" r="605">
      <c r="A605" s="14" t="n">
        <v>44925</v>
      </c>
      <c r="B605" s="6" t="n">
        <v>-501.3</v>
      </c>
      <c r="C605" s="2" t="s">
        <v>671</v>
      </c>
      <c r="D605" s="2"/>
      <c r="E605" s="2"/>
      <c r="F605" s="6" t="s">
        <f>=A605-A604</f>
      </c>
      <c r="G605" s="6" t="s">
        <f>=B605+G604</f>
      </c>
      <c r="H605" s="6" t="s">
        <f>=F605*G604</f>
      </c>
    </row>
    <row collapsed="false" customFormat="false" customHeight="false" hidden="false" ht="12.1" outlineLevel="0" r="606">
      <c r="A606" s="14" t="n">
        <v>44925</v>
      </c>
      <c r="B606" s="6" t="n">
        <v>-75.14</v>
      </c>
      <c r="C606" s="2" t="s">
        <v>672</v>
      </c>
      <c r="D606" s="2"/>
      <c r="E606" s="2"/>
      <c r="F606" s="6" t="s">
        <f>=A606-A605</f>
      </c>
      <c r="G606" s="6" t="s">
        <f>=B606+G605</f>
      </c>
      <c r="H606" s="6" t="s">
        <f>=F606*G605</f>
      </c>
    </row>
    <row collapsed="false" customFormat="false" customHeight="false" hidden="false" ht="12.1" outlineLevel="0" r="607">
      <c r="A607" s="14" t="n">
        <v>44930</v>
      </c>
      <c r="B607" s="6" t="n">
        <v>-1851.99</v>
      </c>
      <c r="C607" s="2" t="s">
        <v>673</v>
      </c>
      <c r="D607" s="2"/>
      <c r="E607" s="2"/>
      <c r="F607" s="6" t="s">
        <f>=A607-A606</f>
      </c>
      <c r="G607" s="6" t="s">
        <f>=B607+G606</f>
      </c>
      <c r="H607" s="6" t="s">
        <f>=F607*G606</f>
      </c>
    </row>
    <row collapsed="false" customFormat="false" customHeight="false" hidden="false" ht="12.1" outlineLevel="0" r="608">
      <c r="A608" s="14" t="n">
        <v>44934</v>
      </c>
      <c r="B608" s="6" t="n">
        <v>-262.5</v>
      </c>
      <c r="C608" s="2" t="s">
        <v>674</v>
      </c>
      <c r="D608" s="2"/>
      <c r="E608" s="2"/>
      <c r="F608" s="6" t="s">
        <f>=A608-A607</f>
      </c>
      <c r="G608" s="6" t="s">
        <f>=B608+G607</f>
      </c>
      <c r="H608" s="6" t="s">
        <f>=F608*G607</f>
      </c>
    </row>
    <row collapsed="false" customFormat="false" customHeight="false" hidden="false" ht="12.1" outlineLevel="0" r="609">
      <c r="A609" s="14" t="n">
        <v>44934</v>
      </c>
      <c r="B609" s="6" t="n">
        <v>-30.48</v>
      </c>
      <c r="C609" s="2" t="s">
        <v>675</v>
      </c>
      <c r="D609" s="2"/>
      <c r="E609" s="2"/>
      <c r="F609" s="6" t="s">
        <f>=A609-A608</f>
      </c>
      <c r="G609" s="6" t="s">
        <f>=B609+G608</f>
      </c>
      <c r="H609" s="6" t="s">
        <f>=F609*G608</f>
      </c>
    </row>
    <row collapsed="false" customFormat="false" customHeight="false" hidden="false" ht="12.1" outlineLevel="0" r="610">
      <c r="A610" s="14" t="n">
        <v>44935</v>
      </c>
      <c r="B610" s="6" t="n">
        <v>-1161.83</v>
      </c>
      <c r="C610" s="2" t="s">
        <v>676</v>
      </c>
      <c r="D610" s="2"/>
      <c r="E610" s="2"/>
      <c r="F610" s="6" t="s">
        <f>=A610-A609</f>
      </c>
      <c r="G610" s="6" t="s">
        <f>=B610+G609</f>
      </c>
      <c r="H610" s="6" t="s">
        <f>=F610*G609</f>
      </c>
    </row>
    <row collapsed="false" customFormat="false" customHeight="false" hidden="false" ht="12.1" outlineLevel="0" r="611">
      <c r="A611" s="14" t="n">
        <v>44936</v>
      </c>
      <c r="B611" s="6" t="n">
        <v>-1104.1</v>
      </c>
      <c r="C611" s="2" t="s">
        <v>677</v>
      </c>
      <c r="D611" s="2"/>
      <c r="E611" s="2"/>
      <c r="F611" s="6" t="s">
        <f>=A611-A610</f>
      </c>
      <c r="G611" s="6" t="s">
        <f>=B611+G610</f>
      </c>
      <c r="H611" s="6" t="s">
        <f>=F611*G610</f>
      </c>
    </row>
    <row collapsed="false" customFormat="false" customHeight="false" hidden="false" ht="12.1" outlineLevel="0" r="612">
      <c r="A612" s="14" t="n">
        <v>44952</v>
      </c>
      <c r="B612" s="6" t="n">
        <v>-76.54</v>
      </c>
      <c r="C612" s="2" t="s">
        <v>678</v>
      </c>
      <c r="D612" s="2"/>
      <c r="E612" s="2"/>
      <c r="F612" s="6" t="s">
        <f>=A612-A611</f>
      </c>
      <c r="G612" s="6" t="s">
        <f>=B612+G611</f>
      </c>
      <c r="H612" s="6" t="s">
        <f>=F612*G611</f>
      </c>
    </row>
    <row collapsed="false" customFormat="false" customHeight="false" hidden="false" ht="12.1" outlineLevel="0" r="613">
      <c r="A613" s="14" t="n">
        <v>44957</v>
      </c>
      <c r="B613" s="6" t="n">
        <v>-72.65</v>
      </c>
      <c r="C613" s="2" t="s">
        <v>679</v>
      </c>
      <c r="D613" s="2"/>
      <c r="E613" s="2"/>
      <c r="F613" s="6" t="s">
        <f>=A613-A612</f>
      </c>
      <c r="G613" s="6" t="s">
        <f>=B613+G612</f>
      </c>
      <c r="H613" s="6" t="s">
        <f>=F613*G612</f>
      </c>
    </row>
    <row collapsed="false" customFormat="false" customHeight="false" hidden="false" ht="12.1" outlineLevel="0" r="614">
      <c r="A614" s="14" t="n">
        <v>44963</v>
      </c>
      <c r="B614" s="6" t="n">
        <v>-878.75</v>
      </c>
      <c r="C614" s="2" t="s">
        <v>680</v>
      </c>
      <c r="D614" s="2"/>
      <c r="E614" s="2"/>
      <c r="F614" s="6" t="s">
        <f>=A614-A613</f>
      </c>
      <c r="G614" s="6" t="s">
        <f>=B614+G613</f>
      </c>
      <c r="H614" s="6" t="s">
        <f>=F614*G613</f>
      </c>
    </row>
    <row collapsed="false" customFormat="false" customHeight="false" hidden="false" ht="12.1" outlineLevel="0" r="615">
      <c r="A615" s="14" t="n">
        <v>44970</v>
      </c>
      <c r="B615" s="6" t="n">
        <v>-3756.08</v>
      </c>
      <c r="C615" s="2" t="s">
        <v>681</v>
      </c>
      <c r="D615" s="2"/>
      <c r="E615" s="2"/>
      <c r="F615" s="6" t="s">
        <f>=A615-A614</f>
      </c>
      <c r="G615" s="6" t="s">
        <f>=B615+G614</f>
      </c>
      <c r="H615" s="6" t="s">
        <f>=F615*G614</f>
      </c>
    </row>
    <row collapsed="false" customFormat="false" customHeight="false" hidden="false" ht="12.1" outlineLevel="0" r="616">
      <c r="A616" s="14" t="n">
        <v>44972</v>
      </c>
      <c r="B616" s="6" t="n">
        <v>-90.11</v>
      </c>
      <c r="C616" s="2" t="s">
        <v>682</v>
      </c>
      <c r="D616" s="2"/>
      <c r="E616" s="2"/>
      <c r="F616" s="6" t="s">
        <f>=A616-A615</f>
      </c>
      <c r="G616" s="6" t="s">
        <f>=B616+G615</f>
      </c>
      <c r="H616" s="6" t="s">
        <f>=F616*G615</f>
      </c>
    </row>
    <row collapsed="false" customFormat="false" customHeight="false" hidden="false" ht="12.1" outlineLevel="0" r="617">
      <c r="A617" s="14" t="n">
        <v>44985</v>
      </c>
      <c r="B617" s="6" t="n">
        <v>-80.71</v>
      </c>
      <c r="C617" s="2" t="s">
        <v>683</v>
      </c>
      <c r="D617" s="2"/>
      <c r="E617" s="2"/>
      <c r="F617" s="6" t="s">
        <f>=A617-A616</f>
      </c>
      <c r="G617" s="6" t="s">
        <f>=B617+G616</f>
      </c>
      <c r="H617" s="6" t="s">
        <f>=F617*G616</f>
      </c>
    </row>
    <row collapsed="false" customFormat="false" customHeight="false" hidden="false" ht="12.1" outlineLevel="0" r="618">
      <c r="A618" s="14" t="n">
        <v>44993</v>
      </c>
      <c r="B618" s="6" t="n">
        <v>-108.66</v>
      </c>
      <c r="C618" s="2" t="s">
        <v>684</v>
      </c>
      <c r="D618" s="2"/>
      <c r="E618" s="2"/>
      <c r="F618" s="6" t="s">
        <f>=A618-A617</f>
      </c>
      <c r="G618" s="6" t="s">
        <f>=B618+G617</f>
      </c>
      <c r="H618" s="6" t="s">
        <f>=F618*G617</f>
      </c>
    </row>
    <row collapsed="false" customFormat="false" customHeight="false" hidden="false" ht="12.1" outlineLevel="0" r="619">
      <c r="A619" s="14" t="n">
        <v>45000</v>
      </c>
      <c r="B619" s="6" t="n">
        <v>-429.68</v>
      </c>
      <c r="C619" s="2" t="s">
        <v>500</v>
      </c>
      <c r="D619" s="2"/>
      <c r="E619" s="2"/>
      <c r="F619" s="6" t="s">
        <f>=A619-A618</f>
      </c>
      <c r="G619" s="6" t="s">
        <f>=B619+G618</f>
      </c>
      <c r="H619" s="6" t="s">
        <f>=F619*G618</f>
      </c>
    </row>
    <row collapsed="false" customFormat="false" customHeight="false" hidden="false" ht="12.1" outlineLevel="0" r="620">
      <c r="A620" s="14" t="n">
        <v>45008</v>
      </c>
      <c r="B620" s="6" t="n">
        <v>-260.11</v>
      </c>
      <c r="C620" s="2" t="s">
        <v>685</v>
      </c>
      <c r="D620" s="2"/>
      <c r="E620" s="2"/>
      <c r="F620" s="6" t="s">
        <f>=A620-A619</f>
      </c>
      <c r="G620" s="6" t="s">
        <f>=B620+G619</f>
      </c>
      <c r="H620" s="6" t="s">
        <f>=F620*G619</f>
      </c>
    </row>
    <row collapsed="false" customFormat="false" customHeight="false" hidden="false" ht="12.1" outlineLevel="0" r="621">
      <c r="A621" s="14" t="n">
        <v>45016</v>
      </c>
      <c r="B621" s="6" t="n">
        <v>-501.3</v>
      </c>
      <c r="C621" s="2" t="s">
        <v>671</v>
      </c>
      <c r="D621" s="2"/>
      <c r="E621" s="2"/>
      <c r="F621" s="6" t="s">
        <f>=A621-A620</f>
      </c>
      <c r="G621" s="6" t="s">
        <f>=B621+G620</f>
      </c>
      <c r="H621" s="6" t="s">
        <f>=F621*G620</f>
      </c>
    </row>
    <row collapsed="false" customFormat="false" customHeight="false" hidden="false" ht="12.1" outlineLevel="0" r="622">
      <c r="A622" s="14" t="n">
        <v>45016</v>
      </c>
      <c r="B622" s="6" t="n">
        <v>-82.48</v>
      </c>
      <c r="C622" s="2" t="s">
        <v>686</v>
      </c>
      <c r="D622" s="2"/>
      <c r="E622" s="2"/>
      <c r="F622" s="6" t="s">
        <f>=A622-A621</f>
      </c>
      <c r="G622" s="6" t="s">
        <f>=B622+G621</f>
      </c>
      <c r="H622" s="6" t="s">
        <f>=F622*G621</f>
      </c>
    </row>
    <row collapsed="false" customFormat="false" customHeight="false" hidden="false" ht="12.1" outlineLevel="0" r="623">
      <c r="A623" s="14" t="n">
        <v>45019</v>
      </c>
      <c r="B623" s="6" t="n">
        <v>-128.36</v>
      </c>
      <c r="C623" s="2" t="s">
        <v>687</v>
      </c>
      <c r="D623" s="2"/>
      <c r="E623" s="2"/>
      <c r="F623" s="6" t="s">
        <f>=A623-A622</f>
      </c>
      <c r="G623" s="6" t="s">
        <f>=B623+G622</f>
      </c>
      <c r="H623" s="6" t="s">
        <f>=F623*G622</f>
      </c>
    </row>
    <row collapsed="false" customFormat="false" customHeight="false" hidden="false" ht="12.1" outlineLevel="0" r="624">
      <c r="A624" s="14" t="n">
        <v>45020</v>
      </c>
      <c r="B624" s="6" t="n">
        <v>-2107.02</v>
      </c>
      <c r="C624" s="2" t="s">
        <v>688</v>
      </c>
      <c r="D624" s="2"/>
      <c r="E624" s="2"/>
      <c r="F624" s="6" t="s">
        <f>=A624-A623</f>
      </c>
      <c r="G624" s="6" t="s">
        <f>=B624+G623</f>
      </c>
      <c r="H624" s="6" t="s">
        <f>=F624*G623</f>
      </c>
    </row>
    <row collapsed="false" customFormat="false" customHeight="false" hidden="false" ht="12.1" outlineLevel="0" r="625">
      <c r="A625" s="14" t="n">
        <v>45022</v>
      </c>
      <c r="B625" s="6" t="n">
        <v>-1313.12</v>
      </c>
      <c r="C625" s="2" t="s">
        <v>689</v>
      </c>
      <c r="D625" s="2"/>
      <c r="E625" s="2"/>
      <c r="F625" s="6" t="s">
        <f>=A625-A624</f>
      </c>
      <c r="G625" s="6" t="s">
        <f>=B625+G624</f>
      </c>
      <c r="H625" s="6" t="s">
        <f>=F625*G624</f>
      </c>
    </row>
    <row collapsed="false" customFormat="false" customHeight="false" hidden="false" ht="12.1" outlineLevel="0" r="626">
      <c r="A626" s="14" t="n">
        <v>45023</v>
      </c>
      <c r="B626" s="6" t="n">
        <v>-2807.85</v>
      </c>
      <c r="C626" s="2" t="s">
        <v>690</v>
      </c>
      <c r="D626" s="2"/>
      <c r="E626" s="2"/>
      <c r="F626" s="6" t="s">
        <f>=A626-A625</f>
      </c>
      <c r="G626" s="6" t="s">
        <f>=B626+G625</f>
      </c>
      <c r="H626" s="6" t="s">
        <f>=F626*G625</f>
      </c>
    </row>
    <row collapsed="false" customFormat="false" customHeight="false" hidden="false" ht="12.1" outlineLevel="0" r="627">
      <c r="A627" s="14" t="n">
        <v>45040</v>
      </c>
      <c r="B627" s="6" t="n">
        <v>-11.25</v>
      </c>
      <c r="C627" s="2" t="s">
        <v>691</v>
      </c>
      <c r="D627" s="2"/>
      <c r="E627" s="2"/>
      <c r="F627" s="6" t="s">
        <f>=A627-A626</f>
      </c>
      <c r="G627" s="6" t="s">
        <f>=B627+G626</f>
      </c>
      <c r="H627" s="6" t="s">
        <f>=F627*G626</f>
      </c>
    </row>
    <row collapsed="false" customFormat="false" customHeight="false" hidden="false" ht="12.1" outlineLevel="0" r="628">
      <c r="A628" s="14" t="n">
        <v>45043</v>
      </c>
      <c r="B628" s="6" t="n">
        <v>-528.95</v>
      </c>
      <c r="C628" s="2" t="s">
        <v>692</v>
      </c>
      <c r="D628" s="2"/>
      <c r="E628" s="2"/>
      <c r="F628" s="6" t="s">
        <f>=A628-A627</f>
      </c>
      <c r="G628" s="6" t="s">
        <f>=B628+G627</f>
      </c>
      <c r="H628" s="6" t="s">
        <f>=F628*G627</f>
      </c>
    </row>
    <row collapsed="false" customFormat="false" customHeight="false" hidden="false" ht="12.1" outlineLevel="0" r="629">
      <c r="A629" s="14" t="n">
        <v>45044</v>
      </c>
      <c r="B629" s="6" t="n">
        <v>-87.27</v>
      </c>
      <c r="C629" s="2" t="s">
        <v>693</v>
      </c>
      <c r="D629" s="2"/>
      <c r="E629" s="2"/>
      <c r="F629" s="6" t="s">
        <f>=A629-A628</f>
      </c>
      <c r="G629" s="6" t="s">
        <f>=B629+G628</f>
      </c>
      <c r="H629" s="6" t="s">
        <f>=F629*G628</f>
      </c>
    </row>
    <row collapsed="false" customFormat="false" customHeight="false" hidden="false" ht="12.1" outlineLevel="0" r="630">
      <c r="A630" s="14" t="n">
        <v>45051</v>
      </c>
      <c r="B630" s="6" t="n">
        <v>-991.32</v>
      </c>
      <c r="C630" s="2" t="s">
        <v>694</v>
      </c>
      <c r="D630" s="2"/>
      <c r="E630" s="2"/>
      <c r="F630" s="6" t="s">
        <f>=A630-A629</f>
      </c>
      <c r="G630" s="6" t="s">
        <f>=B630+G629</f>
      </c>
      <c r="H630" s="6" t="s">
        <f>=F630*G629</f>
      </c>
    </row>
    <row collapsed="false" customFormat="false" customHeight="false" hidden="false" ht="12.1" outlineLevel="0" r="631">
      <c r="A631" s="14" t="n">
        <v>45057</v>
      </c>
      <c r="B631" s="6" t="n">
        <v>870</v>
      </c>
      <c r="C631" s="2" t="s">
        <v>695</v>
      </c>
      <c r="D631" s="2"/>
      <c r="E631" s="2"/>
      <c r="F631" s="6" t="s">
        <f>=A631-A630</f>
      </c>
      <c r="G631" s="6" t="s">
        <f>=B631+G630</f>
      </c>
      <c r="H631" s="6" t="s">
        <f>=F631*G630</f>
      </c>
    </row>
    <row collapsed="false" customFormat="false" customHeight="false" hidden="false" ht="12.1" outlineLevel="0" r="632">
      <c r="A632" s="14" t="n">
        <v>45057</v>
      </c>
      <c r="B632" s="6" t="n">
        <v>-85.13</v>
      </c>
      <c r="C632" s="2" t="s">
        <v>696</v>
      </c>
      <c r="D632" s="2"/>
      <c r="E632" s="2"/>
      <c r="F632" s="6" t="s">
        <f>=A632-A631</f>
      </c>
      <c r="G632" s="6" t="s">
        <f>=B632+G631</f>
      </c>
      <c r="H632" s="6" t="s">
        <f>=F632*G631</f>
      </c>
    </row>
    <row collapsed="false" customFormat="false" customHeight="false" hidden="false" ht="12.1" outlineLevel="0" r="633">
      <c r="A633" s="14" t="n">
        <v>45061</v>
      </c>
      <c r="B633" s="6" t="n">
        <v>-3983.73</v>
      </c>
      <c r="C633" s="2" t="s">
        <v>697</v>
      </c>
      <c r="D633" s="2"/>
      <c r="E633" s="2"/>
      <c r="F633" s="6" t="s">
        <f>=A633-A632</f>
      </c>
      <c r="G633" s="6" t="s">
        <f>=B633+G632</f>
      </c>
      <c r="H633" s="6" t="s">
        <f>=F633*G632</f>
      </c>
    </row>
    <row collapsed="false" customFormat="false" customHeight="false" hidden="false" ht="12.1" outlineLevel="0" r="634">
      <c r="A634" s="14" t="n">
        <v>45063</v>
      </c>
      <c r="B634" s="6" t="n">
        <v>-97.58</v>
      </c>
      <c r="C634" s="2" t="s">
        <v>698</v>
      </c>
      <c r="D634" s="2"/>
      <c r="E634" s="2"/>
      <c r="F634" s="6" t="s">
        <f>=A634-A633</f>
      </c>
      <c r="G634" s="6" t="s">
        <f>=B634+G633</f>
      </c>
      <c r="H634" s="6" t="s">
        <f>=F634*G633</f>
      </c>
    </row>
    <row collapsed="false" customFormat="false" customHeight="false" hidden="false" ht="12.1" outlineLevel="0" r="635">
      <c r="A635" s="14" t="n">
        <v>45070</v>
      </c>
      <c r="B635" s="6" t="n">
        <v>-849.05</v>
      </c>
      <c r="C635" s="2" t="s">
        <v>523</v>
      </c>
      <c r="D635" s="2"/>
      <c r="E635" s="2"/>
      <c r="F635" s="6" t="s">
        <f>=A635-A634</f>
      </c>
      <c r="G635" s="6" t="s">
        <f>=B635+G634</f>
      </c>
      <c r="H635" s="6" t="s">
        <f>=F635*G634</f>
      </c>
    </row>
    <row collapsed="false" customFormat="false" customHeight="false" hidden="false" ht="12.1" outlineLevel="0" r="636">
      <c r="A636" s="14" t="n">
        <v>45076</v>
      </c>
      <c r="B636" s="6" t="n">
        <v>-1480.93</v>
      </c>
      <c r="C636" s="2" t="s">
        <v>699</v>
      </c>
      <c r="D636" s="2"/>
      <c r="E636" s="2"/>
      <c r="F636" s="6" t="s">
        <f>=A636-A635</f>
      </c>
      <c r="G636" s="6" t="s">
        <f>=B636+G635</f>
      </c>
      <c r="H636" s="6" t="s">
        <f>=F636*G635</f>
      </c>
    </row>
    <row collapsed="false" customFormat="false" customHeight="false" hidden="false" ht="12.1" outlineLevel="0" r="637">
      <c r="A637" s="14" t="n">
        <v>45077</v>
      </c>
      <c r="B637" s="6" t="n">
        <v>-86.34</v>
      </c>
      <c r="C637" s="2" t="s">
        <v>700</v>
      </c>
      <c r="D637" s="2"/>
      <c r="E637" s="2"/>
      <c r="F637" s="6" t="s">
        <f>=A637-A636</f>
      </c>
      <c r="G637" s="6" t="s">
        <f>=B637+G636</f>
      </c>
      <c r="H637" s="6" t="s">
        <f>=F637*G636</f>
      </c>
    </row>
    <row collapsed="false" customFormat="false" customHeight="false" hidden="false" ht="12.1" outlineLevel="0" r="638">
      <c r="A638" s="14" t="n">
        <v>45077</v>
      </c>
      <c r="B638" s="6" t="n">
        <v>-116.19</v>
      </c>
      <c r="C638" s="2" t="s">
        <v>701</v>
      </c>
      <c r="D638" s="2"/>
      <c r="E638" s="2"/>
      <c r="F638" s="6" t="s">
        <f>=A638-A637</f>
      </c>
      <c r="G638" s="6" t="s">
        <f>=B638+G637</f>
      </c>
      <c r="H638" s="6" t="s">
        <f>=F638*G637</f>
      </c>
    </row>
    <row collapsed="false" customFormat="false" customHeight="false" hidden="false" ht="12.1" outlineLevel="0" r="639">
      <c r="A639" s="14" t="n">
        <v>45083</v>
      </c>
      <c r="B639" s="6" t="n">
        <v>-3360.53</v>
      </c>
      <c r="C639" s="2" t="s">
        <v>702</v>
      </c>
      <c r="D639" s="2"/>
      <c r="E639" s="2"/>
      <c r="F639" s="6" t="s">
        <f>=A639-A638</f>
      </c>
      <c r="G639" s="6" t="s">
        <f>=B639+G638</f>
      </c>
      <c r="H639" s="6" t="s">
        <f>=F639*G638</f>
      </c>
    </row>
    <row collapsed="false" customFormat="false" customHeight="false" hidden="false" ht="12.1" outlineLevel="0" r="640">
      <c r="A640" s="14" t="n">
        <v>45090</v>
      </c>
      <c r="B640" s="6" t="n">
        <v>-6000</v>
      </c>
      <c r="C640" s="2" t="s">
        <v>703</v>
      </c>
      <c r="D640" s="2"/>
      <c r="E640" s="2"/>
      <c r="F640" s="6" t="s">
        <f>=A640-A639</f>
      </c>
      <c r="G640" s="6" t="s">
        <f>=B640+G639</f>
      </c>
      <c r="H640" s="6" t="s">
        <f>=F640*G639</f>
      </c>
    </row>
    <row collapsed="false" customFormat="false" customHeight="false" hidden="false" ht="12.1" outlineLevel="0" r="641">
      <c r="A641" s="14" t="n">
        <v>45091</v>
      </c>
      <c r="B641" s="6" t="n">
        <v>-429.68</v>
      </c>
      <c r="C641" s="2" t="s">
        <v>500</v>
      </c>
      <c r="D641" s="2"/>
      <c r="E641" s="2"/>
      <c r="F641" s="6" t="s">
        <f>=A641-A640</f>
      </c>
      <c r="G641" s="6" t="s">
        <f>=B641+G640</f>
      </c>
      <c r="H641" s="6" t="s">
        <f>=F641*G640</f>
      </c>
    </row>
    <row collapsed="false" customFormat="false" customHeight="false" hidden="false" ht="12.1" outlineLevel="0" r="642">
      <c r="A642" s="14" t="n">
        <v>45091</v>
      </c>
      <c r="B642" s="6" t="n">
        <v>-282.7</v>
      </c>
      <c r="C642" s="2" t="s">
        <v>704</v>
      </c>
      <c r="D642" s="2"/>
      <c r="E642" s="2"/>
      <c r="F642" s="6" t="s">
        <f>=A642-A641</f>
      </c>
      <c r="G642" s="6" t="s">
        <f>=B642+G641</f>
      </c>
      <c r="H642" s="6" t="s">
        <f>=F642*G641</f>
      </c>
    </row>
    <row collapsed="false" customFormat="false" customHeight="false" hidden="false" ht="12.1" outlineLevel="0" r="643">
      <c r="A643" s="14" t="n">
        <v>45092</v>
      </c>
      <c r="B643" s="6" t="n">
        <v>-139.98</v>
      </c>
      <c r="C643" s="2" t="s">
        <v>705</v>
      </c>
      <c r="D643" s="2"/>
      <c r="E643" s="2"/>
      <c r="F643" s="6" t="s">
        <f>=A643-A642</f>
      </c>
      <c r="G643" s="6" t="s">
        <f>=B643+G642</f>
      </c>
      <c r="H643" s="6" t="s">
        <f>=F643*G642</f>
      </c>
    </row>
    <row collapsed="false" customFormat="false" customHeight="false" hidden="false" ht="12.1" outlineLevel="0" r="644">
      <c r="A644" s="14" t="n">
        <v>45093</v>
      </c>
      <c r="B644" s="6" t="n">
        <v>-126.2</v>
      </c>
      <c r="C644" s="2" t="s">
        <v>706</v>
      </c>
      <c r="D644" s="2"/>
      <c r="E644" s="2"/>
      <c r="F644" s="6" t="s">
        <f>=A644-A643</f>
      </c>
      <c r="G644" s="6" t="s">
        <f>=B644+G643</f>
      </c>
      <c r="H644" s="6" t="s">
        <f>=F644*G643</f>
      </c>
    </row>
    <row collapsed="false" customFormat="false" customHeight="false" hidden="false" ht="12.1" outlineLevel="0" r="645">
      <c r="A645" s="14" t="n">
        <v>45097</v>
      </c>
      <c r="B645" s="6" t="n">
        <v>-0.95</v>
      </c>
      <c r="C645" s="2" t="s">
        <v>485</v>
      </c>
      <c r="D645" s="2"/>
      <c r="E645" s="2"/>
      <c r="F645" s="6" t="s">
        <f>=A645-A644</f>
      </c>
      <c r="G645" s="6" t="s">
        <f>=B645+G644</f>
      </c>
      <c r="H645" s="6" t="s">
        <f>=F645*G644</f>
      </c>
    </row>
    <row collapsed="false" customFormat="false" customHeight="false" hidden="false" ht="12.1" outlineLevel="0" r="646">
      <c r="A646" s="14" t="n">
        <v>45100</v>
      </c>
      <c r="B646" s="6" t="n">
        <v>-17.4</v>
      </c>
      <c r="C646" s="2" t="s">
        <v>707</v>
      </c>
      <c r="D646" s="2"/>
      <c r="E646" s="2"/>
      <c r="F646" s="6" t="s">
        <f>=A646-A645</f>
      </c>
      <c r="G646" s="6" t="s">
        <f>=B646+G645</f>
      </c>
      <c r="H646" s="6" t="s">
        <f>=F646*G645</f>
      </c>
    </row>
    <row collapsed="false" customFormat="false" customHeight="false" hidden="false" ht="12.1" outlineLevel="0" r="647">
      <c r="A647" s="14" t="n">
        <v>45104</v>
      </c>
      <c r="B647" s="6" t="n">
        <v>-1310.42</v>
      </c>
      <c r="C647" s="2" t="s">
        <v>708</v>
      </c>
      <c r="D647" s="2"/>
      <c r="E647" s="2"/>
      <c r="F647" s="6" t="s">
        <f>=A647-A646</f>
      </c>
      <c r="G647" s="6" t="s">
        <f>=B647+G646</f>
      </c>
      <c r="H647" s="6" t="s">
        <f>=F647*G646</f>
      </c>
    </row>
    <row collapsed="false" customFormat="false" customHeight="false" hidden="false" ht="12.1" outlineLevel="0" r="648">
      <c r="A648" s="14" t="n">
        <v>45106</v>
      </c>
      <c r="B648" s="6" t="n">
        <v>-3281.9</v>
      </c>
      <c r="C648" s="2" t="s">
        <v>709</v>
      </c>
      <c r="D648" s="2"/>
      <c r="E648" s="2"/>
      <c r="F648" s="6" t="s">
        <f>=A648-A647</f>
      </c>
      <c r="G648" s="6" t="s">
        <f>=B648+G647</f>
      </c>
      <c r="H648" s="6" t="s">
        <f>=F648*G647</f>
      </c>
    </row>
    <row collapsed="false" customFormat="false" customHeight="false" hidden="false" ht="12.1" outlineLevel="0" r="649">
      <c r="A649" s="14" t="n">
        <v>45107</v>
      </c>
      <c r="B649" s="6" t="n">
        <v>-501.3</v>
      </c>
      <c r="C649" s="2" t="s">
        <v>671</v>
      </c>
      <c r="D649" s="2"/>
      <c r="E649" s="2"/>
      <c r="F649" s="6" t="s">
        <f>=A649-A648</f>
      </c>
      <c r="G649" s="6" t="s">
        <f>=B649+G648</f>
      </c>
      <c r="H649" s="6" t="s">
        <f>=F649*G648</f>
      </c>
    </row>
    <row collapsed="false" customFormat="false" customHeight="false" hidden="false" ht="12.1" outlineLevel="0" r="650">
      <c r="A650" s="14" t="n">
        <v>45107</v>
      </c>
      <c r="B650" s="6" t="n">
        <v>-93.65</v>
      </c>
      <c r="C650" s="2" t="s">
        <v>710</v>
      </c>
      <c r="D650" s="2"/>
      <c r="E650" s="2"/>
      <c r="F650" s="6" t="s">
        <f>=A650-A649</f>
      </c>
      <c r="G650" s="6" t="s">
        <f>=B650+G649</f>
      </c>
      <c r="H650" s="6" t="s">
        <f>=F650*G649</f>
      </c>
    </row>
    <row collapsed="false" customFormat="false" customHeight="false" hidden="false" ht="12.1" outlineLevel="0" r="651">
      <c r="A651" s="14" t="n">
        <v>45112</v>
      </c>
      <c r="B651" s="6" t="n">
        <v>-2420.4</v>
      </c>
      <c r="C651" s="2" t="s">
        <v>711</v>
      </c>
      <c r="D651" s="2"/>
      <c r="E651" s="2"/>
      <c r="F651" s="6" t="s">
        <f>=A651-A650</f>
      </c>
      <c r="G651" s="6" t="s">
        <f>=B651+G650</f>
      </c>
      <c r="H651" s="6" t="s">
        <f>=F651*G650</f>
      </c>
    </row>
    <row collapsed="false" customFormat="false" customHeight="false" hidden="false" ht="12.1" outlineLevel="0" r="652">
      <c r="A652" s="14" t="n">
        <v>45112</v>
      </c>
      <c r="B652" s="6" t="n">
        <v>-262</v>
      </c>
      <c r="C652" s="2" t="s">
        <v>712</v>
      </c>
      <c r="D652" s="2"/>
      <c r="E652" s="2"/>
      <c r="F652" s="6" t="s">
        <f>=A652-A651</f>
      </c>
      <c r="G652" s="6" t="s">
        <f>=B652+G651</f>
      </c>
      <c r="H652" s="6" t="s">
        <f>=F652*G651</f>
      </c>
    </row>
    <row collapsed="false" customFormat="false" customHeight="false" hidden="false" ht="12.1" outlineLevel="0" r="653">
      <c r="A653" s="14" t="n">
        <v>45114</v>
      </c>
      <c r="B653" s="6" t="n">
        <v>-1529.06</v>
      </c>
      <c r="C653" s="2" t="s">
        <v>713</v>
      </c>
      <c r="D653" s="2"/>
      <c r="E653" s="2"/>
      <c r="F653" s="6" t="s">
        <f>=A653-A652</f>
      </c>
      <c r="G653" s="6" t="s">
        <f>=B653+G652</f>
      </c>
      <c r="H653" s="6" t="s">
        <f>=F653*G652</f>
      </c>
    </row>
    <row collapsed="false" customFormat="false" customHeight="false" hidden="false" ht="12.1" outlineLevel="0" r="654">
      <c r="A654" s="14" t="n">
        <v>45114</v>
      </c>
      <c r="B654" s="6" t="n">
        <v>-12347.19</v>
      </c>
      <c r="C654" s="2" t="s">
        <v>714</v>
      </c>
      <c r="D654" s="2"/>
      <c r="E654" s="2"/>
      <c r="F654" s="6" t="s">
        <f>=A654-A653</f>
      </c>
      <c r="G654" s="6" t="s">
        <f>=B654+G653</f>
      </c>
      <c r="H654" s="6" t="s">
        <f>=F654*G653</f>
      </c>
    </row>
    <row collapsed="false" customFormat="false" customHeight="false" hidden="false" ht="12.1" outlineLevel="0" r="655">
      <c r="A655" s="14" t="n">
        <v>45117</v>
      </c>
      <c r="B655" s="6" t="n">
        <v>-758.14</v>
      </c>
      <c r="C655" s="2" t="s">
        <v>715</v>
      </c>
      <c r="D655" s="2"/>
      <c r="E655" s="2"/>
      <c r="F655" s="6" t="s">
        <f>=A655-A654</f>
      </c>
      <c r="G655" s="6" t="s">
        <f>=B655+G654</f>
      </c>
      <c r="H655" s="6" t="s">
        <f>=F655*G654</f>
      </c>
    </row>
    <row collapsed="false" customFormat="false" customHeight="false" hidden="false" ht="12.1" outlineLevel="0" r="656">
      <c r="A656" s="14" t="n">
        <v>45117</v>
      </c>
      <c r="B656" s="6" t="n">
        <v>-3597.4</v>
      </c>
      <c r="C656" s="2" t="s">
        <v>716</v>
      </c>
      <c r="D656" s="2"/>
      <c r="E656" s="2"/>
      <c r="F656" s="6" t="s">
        <f>=A656-A655</f>
      </c>
      <c r="G656" s="6" t="s">
        <f>=B656+G655</f>
      </c>
      <c r="H656" s="6" t="s">
        <f>=F656*G655</f>
      </c>
    </row>
    <row collapsed="false" customFormat="false" customHeight="false" hidden="false" ht="12.1" outlineLevel="0" r="657">
      <c r="A657" s="14" t="n">
        <v>45118</v>
      </c>
      <c r="B657" s="6" t="n">
        <v>-337.4</v>
      </c>
      <c r="C657" s="2" t="s">
        <v>717</v>
      </c>
      <c r="D657" s="2"/>
      <c r="E657" s="2"/>
      <c r="F657" s="6" t="s">
        <f>=A657-A656</f>
      </c>
      <c r="G657" s="6" t="s">
        <f>=B657+G656</f>
      </c>
      <c r="H657" s="6" t="s">
        <f>=F657*G656</f>
      </c>
    </row>
    <row collapsed="false" customFormat="false" customHeight="false" hidden="false" ht="12.1" outlineLevel="0" r="658">
      <c r="A658" s="14" t="n">
        <v>45118</v>
      </c>
      <c r="B658" s="6" t="n">
        <v>-612.57</v>
      </c>
      <c r="C658" s="2" t="s">
        <v>718</v>
      </c>
      <c r="D658" s="2"/>
      <c r="E658" s="2"/>
      <c r="F658" s="6" t="s">
        <f>=A658-A657</f>
      </c>
      <c r="G658" s="6" t="s">
        <f>=B658+G657</f>
      </c>
      <c r="H658" s="6" t="s">
        <f>=F658*G657</f>
      </c>
    </row>
    <row collapsed="false" customFormat="false" customHeight="false" hidden="false" ht="12.1" outlineLevel="0" r="659">
      <c r="A659" s="14" t="n">
        <v>45118</v>
      </c>
      <c r="B659" s="6" t="n">
        <v>-87</v>
      </c>
      <c r="C659" s="2" t="s">
        <v>719</v>
      </c>
      <c r="D659" s="2"/>
      <c r="E659" s="2"/>
      <c r="F659" s="6" t="s">
        <f>=A659-A658</f>
      </c>
      <c r="G659" s="6" t="s">
        <f>=B659+G658</f>
      </c>
      <c r="H659" s="6" t="s">
        <f>=F659*G658</f>
      </c>
    </row>
    <row collapsed="false" customFormat="false" customHeight="false" hidden="false" ht="12.1" outlineLevel="0" r="660">
      <c r="A660" s="14" t="n">
        <v>45118</v>
      </c>
      <c r="B660" s="6" t="n">
        <v>-4460.35</v>
      </c>
      <c r="C660" s="2" t="s">
        <v>720</v>
      </c>
      <c r="D660" s="2"/>
      <c r="E660" s="2"/>
      <c r="F660" s="6" t="s">
        <f>=A660-A659</f>
      </c>
      <c r="G660" s="6" t="s">
        <f>=B660+G659</f>
      </c>
      <c r="H660" s="6" t="s">
        <f>=F660*G659</f>
      </c>
    </row>
    <row collapsed="false" customFormat="false" customHeight="false" hidden="false" ht="12.1" outlineLevel="0" r="661">
      <c r="A661" s="14" t="n">
        <v>45118</v>
      </c>
      <c r="B661" s="6" t="n">
        <v>-4909</v>
      </c>
      <c r="C661" s="2" t="s">
        <v>721</v>
      </c>
      <c r="D661" s="2"/>
      <c r="E661" s="2"/>
      <c r="F661" s="6" t="s">
        <f>=A661-A660</f>
      </c>
      <c r="G661" s="6" t="s">
        <f>=B661+G660</f>
      </c>
      <c r="H661" s="6" t="s">
        <f>=F661*G660</f>
      </c>
    </row>
    <row collapsed="false" customFormat="false" customHeight="false" hidden="false" ht="12.1" outlineLevel="0" r="662">
      <c r="A662" s="14" t="n">
        <v>45119</v>
      </c>
      <c r="B662" s="6" t="n">
        <v>-1362.16</v>
      </c>
      <c r="C662" s="2" t="s">
        <v>722</v>
      </c>
      <c r="D662" s="2"/>
      <c r="E662" s="2"/>
      <c r="F662" s="6" t="s">
        <f>=A662-A661</f>
      </c>
      <c r="G662" s="6" t="s">
        <f>=B662+G661</f>
      </c>
      <c r="H662" s="6" t="s">
        <f>=F662*G661</f>
      </c>
    </row>
    <row collapsed="false" customFormat="false" customHeight="false" hidden="false" ht="12.1" outlineLevel="0" r="663">
      <c r="A663" s="14" t="n">
        <v>45119</v>
      </c>
      <c r="B663" s="6" t="n">
        <v>-1804.8</v>
      </c>
      <c r="C663" s="2" t="s">
        <v>723</v>
      </c>
      <c r="D663" s="2"/>
      <c r="E663" s="2"/>
      <c r="F663" s="6" t="s">
        <f>=A663-A662</f>
      </c>
      <c r="G663" s="6" t="s">
        <f>=B663+G662</f>
      </c>
      <c r="H663" s="6" t="s">
        <f>=F663*G662</f>
      </c>
    </row>
    <row collapsed="false" customFormat="false" customHeight="false" hidden="false" ht="12.1" outlineLevel="0" r="664">
      <c r="A664" s="14" t="n">
        <v>45126</v>
      </c>
      <c r="B664" s="6" t="n">
        <v>-143</v>
      </c>
      <c r="C664" s="2" t="s">
        <v>724</v>
      </c>
      <c r="D664" s="2"/>
      <c r="E664" s="2"/>
      <c r="F664" s="6" t="s">
        <f>=A664-A663</f>
      </c>
      <c r="G664" s="6" t="s">
        <f>=B664+G663</f>
      </c>
      <c r="H664" s="6" t="s">
        <f>=F664*G663</f>
      </c>
    </row>
    <row collapsed="false" customFormat="false" customHeight="false" hidden="false" ht="12.1" outlineLevel="0" r="665">
      <c r="A665" s="14" t="n">
        <v>45127</v>
      </c>
      <c r="B665" s="6" t="n">
        <v>-1044</v>
      </c>
      <c r="C665" s="2" t="s">
        <v>725</v>
      </c>
      <c r="D665" s="2"/>
      <c r="E665" s="2"/>
      <c r="F665" s="6" t="s">
        <f>=A665-A664</f>
      </c>
      <c r="G665" s="6" t="s">
        <f>=B665+G664</f>
      </c>
      <c r="H665" s="6" t="s">
        <f>=F665*G664</f>
      </c>
    </row>
    <row collapsed="false" customFormat="false" customHeight="false" hidden="false" ht="12.1" outlineLevel="0" r="666">
      <c r="A666" s="14" t="n">
        <v>45131</v>
      </c>
      <c r="B666" s="6" t="n">
        <v>-4.34</v>
      </c>
      <c r="C666" s="2" t="s">
        <v>726</v>
      </c>
      <c r="D666" s="2"/>
      <c r="E666" s="2"/>
      <c r="F666" s="6" t="s">
        <f>=A666-A665</f>
      </c>
      <c r="G666" s="6" t="s">
        <f>=B666+G665</f>
      </c>
      <c r="H666" s="6" t="s">
        <f>=F666*G665</f>
      </c>
    </row>
    <row collapsed="false" customFormat="false" customHeight="false" hidden="false" ht="12.1" outlineLevel="0" r="667">
      <c r="A667" s="14" t="n">
        <v>45134</v>
      </c>
      <c r="B667" s="6" t="n">
        <v>-99.95</v>
      </c>
      <c r="C667" s="2" t="s">
        <v>727</v>
      </c>
      <c r="D667" s="2"/>
      <c r="E667" s="2"/>
      <c r="F667" s="6" t="s">
        <f>=A667-A666</f>
      </c>
      <c r="G667" s="6" t="s">
        <f>=B667+G666</f>
      </c>
      <c r="H667" s="6" t="s">
        <f>=F667*G666</f>
      </c>
    </row>
    <row collapsed="false" customFormat="false" customHeight="false" hidden="false" ht="12.1" outlineLevel="0" r="668">
      <c r="A668" s="14" t="n">
        <v>45138</v>
      </c>
      <c r="B668" s="6" t="n">
        <v>-97.89</v>
      </c>
      <c r="C668" s="2" t="s">
        <v>728</v>
      </c>
      <c r="D668" s="2"/>
      <c r="E668" s="2"/>
      <c r="F668" s="6" t="s">
        <f>=A668-A667</f>
      </c>
      <c r="G668" s="6" t="s">
        <f>=B668+G667</f>
      </c>
      <c r="H668" s="6" t="s">
        <f>=F668*G667</f>
      </c>
    </row>
    <row collapsed="false" customFormat="false" customHeight="false" hidden="false" ht="12.1" outlineLevel="0" r="669">
      <c r="A669" s="14" t="n">
        <v>45149</v>
      </c>
      <c r="B669" s="6" t="n">
        <v>-1234.48</v>
      </c>
      <c r="C669" s="2" t="s">
        <v>729</v>
      </c>
      <c r="D669" s="2"/>
      <c r="E669" s="2"/>
      <c r="F669" s="6" t="s">
        <f>=A669-A668</f>
      </c>
      <c r="G669" s="6" t="s">
        <f>=B669+G668</f>
      </c>
      <c r="H669" s="6" t="s">
        <f>=F669*G668</f>
      </c>
    </row>
    <row collapsed="false" customFormat="false" customHeight="false" hidden="false" ht="12.1" outlineLevel="0" r="670">
      <c r="A670" s="14" t="n">
        <v>45153</v>
      </c>
      <c r="B670" s="6" t="n">
        <v>-5213.66</v>
      </c>
      <c r="C670" s="2" t="s">
        <v>730</v>
      </c>
      <c r="D670" s="2"/>
      <c r="E670" s="2"/>
      <c r="F670" s="6" t="s">
        <f>=A670-A669</f>
      </c>
      <c r="G670" s="6" t="s">
        <f>=B670+G669</f>
      </c>
      <c r="H670" s="6" t="s">
        <f>=F670*G669</f>
      </c>
    </row>
    <row collapsed="false" customFormat="false" customHeight="false" hidden="false" ht="12.1" outlineLevel="0" r="671">
      <c r="A671" s="14" t="n">
        <v>45154</v>
      </c>
      <c r="B671" s="6" t="n">
        <v>-118.85</v>
      </c>
      <c r="C671" s="2" t="s">
        <v>731</v>
      </c>
      <c r="D671" s="2"/>
      <c r="E671" s="2"/>
      <c r="F671" s="6" t="s">
        <f>=A671-A670</f>
      </c>
      <c r="G671" s="6" t="s">
        <f>=B671+G670</f>
      </c>
      <c r="H671" s="6" t="s">
        <f>=F671*G670</f>
      </c>
    </row>
    <row collapsed="false" customFormat="false" customHeight="false" hidden="false" ht="12.1" outlineLevel="0" r="672">
      <c r="A672" s="14" t="n">
        <v>45169</v>
      </c>
      <c r="B672" s="6" t="n">
        <v>-103.22</v>
      </c>
      <c r="C672" s="2" t="s">
        <v>732</v>
      </c>
      <c r="D672" s="2"/>
      <c r="E672" s="2"/>
      <c r="F672" s="6" t="s">
        <f>=A672-A671</f>
      </c>
      <c r="G672" s="6" t="s">
        <f>=B672+G671</f>
      </c>
      <c r="H672" s="6" t="s">
        <f>=F672*G671</f>
      </c>
    </row>
    <row collapsed="false" customFormat="false" customHeight="false" hidden="false" ht="12.1" outlineLevel="0" r="673">
      <c r="A673" s="14" t="n">
        <v>45175</v>
      </c>
      <c r="B673" s="6" t="n">
        <v>-140.46</v>
      </c>
      <c r="C673" s="2" t="s">
        <v>733</v>
      </c>
      <c r="D673" s="2"/>
      <c r="E673" s="2"/>
      <c r="F673" s="6" t="s">
        <f>=A673-A672</f>
      </c>
      <c r="G673" s="6" t="s">
        <f>=B673+G672</f>
      </c>
      <c r="H673" s="6" t="s">
        <f>=F673*G672</f>
      </c>
    </row>
    <row collapsed="false" customFormat="false" customHeight="false" hidden="false" ht="12.1" outlineLevel="0" r="674">
      <c r="A674" s="14" t="n">
        <v>45182</v>
      </c>
      <c r="B674" s="6" t="n">
        <v>-322.32</v>
      </c>
      <c r="C674" s="2" t="s">
        <v>734</v>
      </c>
      <c r="D674" s="2"/>
      <c r="E674" s="2"/>
      <c r="F674" s="6" t="s">
        <f>=A674-A673</f>
      </c>
      <c r="G674" s="6" t="s">
        <f>=B674+G673</f>
      </c>
      <c r="H674" s="6" t="s">
        <f>=F674*G673</f>
      </c>
    </row>
    <row collapsed="false" customFormat="false" customHeight="false" hidden="false" ht="12.1" outlineLevel="0" r="675">
      <c r="A675" s="14" t="n">
        <v>45183</v>
      </c>
      <c r="B675" s="6" t="n">
        <v>-159.33</v>
      </c>
      <c r="C675" s="2" t="s">
        <v>735</v>
      </c>
      <c r="D675" s="2"/>
      <c r="E675" s="2"/>
      <c r="F675" s="6" t="s">
        <f>=A675-A674</f>
      </c>
      <c r="G675" s="6" t="s">
        <f>=B675+G674</f>
      </c>
      <c r="H675" s="6" t="s">
        <f>=F675*G674</f>
      </c>
    </row>
    <row collapsed="false" customFormat="false" customHeight="false" hidden="false" ht="12.1" outlineLevel="0" r="676">
      <c r="A676" s="14" t="n">
        <v>45183</v>
      </c>
      <c r="B676" s="6" t="n">
        <v>-338.81</v>
      </c>
      <c r="C676" s="2" t="s">
        <v>736</v>
      </c>
      <c r="D676" s="2"/>
      <c r="E676" s="2"/>
      <c r="F676" s="6" t="s">
        <f>=A676-A675</f>
      </c>
      <c r="G676" s="6" t="s">
        <f>=B676+G675</f>
      </c>
      <c r="H676" s="6" t="s">
        <f>=F676*G675</f>
      </c>
    </row>
    <row collapsed="false" customFormat="false" customHeight="false" hidden="false" ht="12.1" outlineLevel="0" r="677">
      <c r="A677" s="14" t="n">
        <v>45191</v>
      </c>
      <c r="B677" s="6" t="n">
        <v>-139</v>
      </c>
      <c r="C677" s="2" t="s">
        <v>737</v>
      </c>
      <c r="D677" s="2"/>
      <c r="E677" s="2"/>
      <c r="F677" s="6" t="s">
        <f>=A677-A676</f>
      </c>
      <c r="G677" s="6" t="s">
        <f>=B677+G676</f>
      </c>
      <c r="H677" s="6" t="s">
        <f>=F677*G676</f>
      </c>
    </row>
    <row collapsed="false" customFormat="false" customHeight="false" hidden="false" ht="12.1" outlineLevel="0" r="678">
      <c r="A678" s="14" t="n">
        <v>45197</v>
      </c>
      <c r="B678" s="6" t="n">
        <v>-13600</v>
      </c>
      <c r="C678" s="2" t="s">
        <v>738</v>
      </c>
      <c r="D678" s="2"/>
      <c r="E678" s="2"/>
      <c r="F678" s="6" t="s">
        <f>=A678-A677</f>
      </c>
      <c r="G678" s="6" t="s">
        <f>=B678+G677</f>
      </c>
      <c r="H678" s="6" t="s">
        <f>=F678*G677</f>
      </c>
    </row>
    <row collapsed="false" customFormat="false" customHeight="false" hidden="false" ht="12.1" outlineLevel="0" r="679">
      <c r="A679" s="14" t="n">
        <v>45198</v>
      </c>
      <c r="B679" s="6" t="n">
        <v>-501.3</v>
      </c>
      <c r="C679" s="2" t="s">
        <v>671</v>
      </c>
      <c r="D679" s="2"/>
      <c r="E679" s="2"/>
      <c r="F679" s="6" t="s">
        <f>=A679-A678</f>
      </c>
      <c r="G679" s="6" t="s">
        <f>=B679+G678</f>
      </c>
      <c r="H679" s="6" t="s">
        <f>=F679*G678</f>
      </c>
    </row>
    <row collapsed="false" customFormat="false" customHeight="false" hidden="false" ht="12.1" outlineLevel="0" r="680">
      <c r="A680" s="14" t="n">
        <v>45198</v>
      </c>
      <c r="B680" s="6" t="n">
        <v>-721.01</v>
      </c>
      <c r="C680" s="2" t="s">
        <v>739</v>
      </c>
      <c r="D680" s="2"/>
      <c r="E680" s="2"/>
      <c r="F680" s="6" t="s">
        <f>=A680-A679</f>
      </c>
      <c r="G680" s="6" t="s">
        <f>=B680+G679</f>
      </c>
      <c r="H680" s="6" t="s">
        <f>=F680*G679</f>
      </c>
    </row>
    <row collapsed="false" customFormat="false" customHeight="false" hidden="false" ht="12.1" outlineLevel="0" r="681">
      <c r="A681" s="14" t="n">
        <v>45198</v>
      </c>
      <c r="B681" s="6" t="n">
        <v>-104.37</v>
      </c>
      <c r="C681" s="2" t="s">
        <v>740</v>
      </c>
      <c r="D681" s="2"/>
      <c r="E681" s="2"/>
      <c r="F681" s="6" t="s">
        <f>=A681-A680</f>
      </c>
      <c r="G681" s="6" t="s">
        <f>=B681+G680</f>
      </c>
      <c r="H681" s="6" t="s">
        <f>=F681*G680</f>
      </c>
    </row>
    <row collapsed="false" customFormat="false" customHeight="false" hidden="false" ht="12.1" outlineLevel="0" r="682">
      <c r="A682" s="14" t="n">
        <v>45202</v>
      </c>
      <c r="B682" s="6" t="n">
        <v>-2661.87</v>
      </c>
      <c r="C682" s="2" t="s">
        <v>741</v>
      </c>
      <c r="D682" s="2"/>
      <c r="E682" s="2"/>
      <c r="F682" s="6" t="s">
        <f>=A682-A681</f>
      </c>
      <c r="G682" s="6" t="s">
        <f>=B682+G681</f>
      </c>
      <c r="H682" s="6" t="s">
        <f>=F682*G681</f>
      </c>
    </row>
    <row collapsed="false" customFormat="false" customHeight="false" hidden="false" ht="12.1" outlineLevel="0" r="683">
      <c r="A683" s="14" t="n">
        <v>45205</v>
      </c>
      <c r="B683" s="6" t="n">
        <v>-1646.45</v>
      </c>
      <c r="C683" s="2" t="s">
        <v>742</v>
      </c>
      <c r="D683" s="2"/>
      <c r="E683" s="2"/>
      <c r="F683" s="6" t="s">
        <f>=A683-A682</f>
      </c>
      <c r="G683" s="6" t="s">
        <f>=B683+G682</f>
      </c>
      <c r="H683" s="6" t="s">
        <f>=F683*G682</f>
      </c>
    </row>
    <row collapsed="false" customFormat="false" customHeight="false" hidden="false" ht="12.1" outlineLevel="0" r="684">
      <c r="A684" s="14" t="n">
        <v>45206</v>
      </c>
      <c r="B684" s="6" t="n">
        <v>-3496.64</v>
      </c>
      <c r="C684" s="2" t="s">
        <v>743</v>
      </c>
      <c r="D684" s="2"/>
      <c r="E684" s="2"/>
      <c r="F684" s="6" t="s">
        <f>=A684-A683</f>
      </c>
      <c r="G684" s="6" t="s">
        <f>=B684+G683</f>
      </c>
      <c r="H684" s="6" t="s">
        <f>=F684*G683</f>
      </c>
    </row>
    <row collapsed="false" customFormat="false" customHeight="false" hidden="false" ht="12.1" outlineLevel="0" r="685">
      <c r="A685" s="14" t="n">
        <v>45210</v>
      </c>
      <c r="B685" s="6" t="n">
        <v>-4432.9</v>
      </c>
      <c r="C685" s="2" t="s">
        <v>744</v>
      </c>
      <c r="D685" s="2"/>
      <c r="E685" s="2"/>
      <c r="F685" s="6" t="s">
        <f>=A685-A684</f>
      </c>
      <c r="G685" s="6" t="s">
        <f>=B685+G684</f>
      </c>
      <c r="H685" s="6" t="s">
        <f>=F685*G684</f>
      </c>
    </row>
    <row collapsed="false" customFormat="false" customHeight="false" hidden="false" ht="12.1" outlineLevel="0" r="686">
      <c r="A686" s="14" t="n">
        <v>45222</v>
      </c>
      <c r="B686" s="6" t="n">
        <v>-4.22</v>
      </c>
      <c r="C686" s="2" t="s">
        <v>745</v>
      </c>
      <c r="D686" s="2"/>
      <c r="E686" s="2"/>
      <c r="F686" s="6" t="s">
        <f>=A686-A685</f>
      </c>
      <c r="G686" s="6" t="s">
        <f>=B686+G685</f>
      </c>
      <c r="H686" s="6" t="s">
        <f>=F686*G685</f>
      </c>
    </row>
    <row collapsed="false" customFormat="false" customHeight="false" hidden="false" ht="12.1" outlineLevel="0" r="687">
      <c r="A687" s="14" t="n">
        <v>45226</v>
      </c>
      <c r="B687" s="6" t="n">
        <v>-1198.99</v>
      </c>
      <c r="C687" s="2" t="s">
        <v>746</v>
      </c>
      <c r="D687" s="2"/>
      <c r="E687" s="2"/>
      <c r="F687" s="6" t="s">
        <f>=A687-A686</f>
      </c>
      <c r="G687" s="6" t="s">
        <f>=B687+G686</f>
      </c>
      <c r="H687" s="6" t="s">
        <f>=F687*G686</f>
      </c>
    </row>
    <row collapsed="false" customFormat="false" customHeight="false" hidden="false" ht="12.1" outlineLevel="0" r="688">
      <c r="A688" s="14" t="n">
        <v>45230</v>
      </c>
      <c r="B688" s="6" t="n">
        <v>-100.33</v>
      </c>
      <c r="C688" s="2" t="s">
        <v>747</v>
      </c>
      <c r="D688" s="2"/>
      <c r="E688" s="2"/>
      <c r="F688" s="6" t="s">
        <f>=A688-A687</f>
      </c>
      <c r="G688" s="6" t="s">
        <f>=B688+G687</f>
      </c>
      <c r="H688" s="6" t="s">
        <f>=F688*G687</f>
      </c>
    </row>
    <row collapsed="false" customFormat="false" customHeight="false" hidden="false" ht="12.1" outlineLevel="0" r="689">
      <c r="A689" s="14" t="n">
        <v>45239</v>
      </c>
      <c r="B689" s="6" t="n">
        <v>-102.34</v>
      </c>
      <c r="C689" s="2" t="s">
        <v>748</v>
      </c>
      <c r="D689" s="2"/>
      <c r="E689" s="2"/>
      <c r="F689" s="6" t="s">
        <f>=A689-A688</f>
      </c>
      <c r="G689" s="6" t="s">
        <f>=B689+G688</f>
      </c>
      <c r="H689" s="6" t="s">
        <f>=F689*G688</f>
      </c>
    </row>
    <row collapsed="false" customFormat="false" customHeight="false" hidden="false" ht="12.1" outlineLevel="0" r="690">
      <c r="A690" s="14" t="n">
        <v>45244</v>
      </c>
      <c r="B690" s="6" t="n">
        <v>-4961.5</v>
      </c>
      <c r="C690" s="2" t="s">
        <v>749</v>
      </c>
      <c r="D690" s="2"/>
      <c r="E690" s="2"/>
      <c r="F690" s="6" t="s">
        <f>=A690-A689</f>
      </c>
      <c r="G690" s="6" t="s">
        <f>=B690+G689</f>
      </c>
      <c r="H690" s="6" t="s">
        <f>=F690*G689</f>
      </c>
    </row>
    <row collapsed="false" customFormat="false" customHeight="false" hidden="false" ht="12.1" outlineLevel="0" r="691">
      <c r="A691" s="14" t="n">
        <v>45245</v>
      </c>
      <c r="B691" s="6" t="n">
        <v>-123.2</v>
      </c>
      <c r="C691" s="2" t="s">
        <v>750</v>
      </c>
      <c r="D691" s="2"/>
      <c r="E691" s="2"/>
      <c r="F691" s="6" t="s">
        <f>=A691-A690</f>
      </c>
      <c r="G691" s="6" t="s">
        <f>=B691+G690</f>
      </c>
      <c r="H691" s="6" t="s">
        <f>=F691*G690</f>
      </c>
    </row>
    <row collapsed="false" customFormat="false" customHeight="false" hidden="false" ht="12.1" outlineLevel="0" r="692">
      <c r="A692" s="14" t="n">
        <v>45252</v>
      </c>
      <c r="B692" s="6" t="n">
        <v>-849.05</v>
      </c>
      <c r="C692" s="2" t="s">
        <v>523</v>
      </c>
      <c r="D692" s="2"/>
      <c r="E692" s="2"/>
      <c r="F692" s="6" t="s">
        <f>=A692-A691</f>
      </c>
      <c r="G692" s="6" t="s">
        <f>=B692+G691</f>
      </c>
      <c r="H692" s="6" t="s">
        <f>=F692*G691</f>
      </c>
    </row>
    <row collapsed="false" customFormat="false" customHeight="false" hidden="false" ht="12.1" outlineLevel="0" r="693">
      <c r="A693" s="14" t="n">
        <v>45259</v>
      </c>
      <c r="B693" s="6" t="n">
        <v>-127.6</v>
      </c>
      <c r="C693" s="2" t="s">
        <v>751</v>
      </c>
      <c r="D693" s="2"/>
      <c r="E693" s="2"/>
      <c r="F693" s="6" t="s">
        <f>=A693-A692</f>
      </c>
      <c r="G693" s="6" t="s">
        <f>=B693+G692</f>
      </c>
      <c r="H693" s="6" t="s">
        <f>=F693*G692</f>
      </c>
    </row>
    <row collapsed="false" customFormat="false" customHeight="false" hidden="false" ht="12.1" outlineLevel="0" r="694">
      <c r="A694" s="14" t="n">
        <v>45260</v>
      </c>
      <c r="B694" s="6" t="n">
        <v>-147.55</v>
      </c>
      <c r="C694" s="2" t="s">
        <v>752</v>
      </c>
      <c r="D694" s="2"/>
      <c r="E694" s="2"/>
      <c r="F694" s="6" t="s">
        <f>=A694-A693</f>
      </c>
      <c r="G694" s="6" t="s">
        <f>=B694+G693</f>
      </c>
      <c r="H694" s="6" t="s">
        <f>=F694*G693</f>
      </c>
    </row>
    <row collapsed="false" customFormat="false" customHeight="false" hidden="false" ht="12.1" outlineLevel="0" r="695">
      <c r="A695" s="14" t="n">
        <v>45260</v>
      </c>
      <c r="B695" s="6" t="n">
        <v>-95.64</v>
      </c>
      <c r="C695" s="2" t="s">
        <v>753</v>
      </c>
      <c r="D695" s="2"/>
      <c r="E695" s="2"/>
      <c r="F695" s="6" t="s">
        <f>=A695-A694</f>
      </c>
      <c r="G695" s="6" t="s">
        <f>=B695+G694</f>
      </c>
      <c r="H695" s="6" t="s">
        <f>=F695*G694</f>
      </c>
    </row>
    <row collapsed="false" customFormat="false" customHeight="false" hidden="false" ht="12.1" outlineLevel="0" r="696">
      <c r="A696" s="14" t="n">
        <v>45266</v>
      </c>
      <c r="B696" s="6" t="n">
        <v>-3784.18</v>
      </c>
      <c r="C696" s="2" t="s">
        <v>754</v>
      </c>
      <c r="D696" s="2"/>
      <c r="E696" s="2"/>
      <c r="F696" s="6" t="s">
        <f>=A696-A695</f>
      </c>
      <c r="G696" s="6" t="s">
        <f>=B696+G695</f>
      </c>
      <c r="H696" s="6" t="s">
        <f>=F696*G695</f>
      </c>
    </row>
    <row collapsed="false" customFormat="false" customHeight="false" hidden="false" ht="12.1" outlineLevel="0" r="697">
      <c r="A697" s="14" t="n">
        <v>45269</v>
      </c>
      <c r="B697" s="6" t="n">
        <v>-165</v>
      </c>
      <c r="C697" s="2" t="s">
        <v>755</v>
      </c>
      <c r="D697" s="2"/>
      <c r="E697" s="2"/>
      <c r="F697" s="6" t="s">
        <f>=A697-A696</f>
      </c>
      <c r="G697" s="6" t="s">
        <f>=B697+G696</f>
      </c>
      <c r="H697" s="6" t="s">
        <f>=F697*G696</f>
      </c>
    </row>
    <row collapsed="false" customFormat="false" customHeight="false" hidden="false" ht="12.1" outlineLevel="0" r="698">
      <c r="A698" s="14" t="n">
        <v>45272</v>
      </c>
      <c r="B698" s="6" t="n">
        <v>-6000</v>
      </c>
      <c r="C698" s="2" t="s">
        <v>703</v>
      </c>
      <c r="D698" s="2"/>
      <c r="E698" s="2"/>
      <c r="F698" s="6" t="s">
        <f>=A698-A697</f>
      </c>
      <c r="G698" s="6" t="s">
        <f>=B698+G697</f>
      </c>
      <c r="H698" s="6" t="s">
        <f>=F698*G697</f>
      </c>
    </row>
    <row collapsed="false" customFormat="false" customHeight="false" hidden="false" ht="12.1" outlineLevel="0" r="699">
      <c r="A699" s="14" t="n">
        <v>45273</v>
      </c>
      <c r="B699" s="6" t="n">
        <v>-322.32</v>
      </c>
      <c r="C699" s="2" t="s">
        <v>734</v>
      </c>
      <c r="D699" s="2"/>
      <c r="E699" s="2"/>
      <c r="F699" s="6" t="s">
        <f>=A699-A698</f>
      </c>
      <c r="G699" s="6" t="s">
        <f>=B699+G698</f>
      </c>
      <c r="H699" s="6" t="s">
        <f>=F699*G698</f>
      </c>
    </row>
    <row collapsed="false" customFormat="false" customHeight="false" hidden="false" ht="12.1" outlineLevel="0" r="700">
      <c r="A700" s="14" t="n">
        <v>45279</v>
      </c>
      <c r="B700" s="6" t="n">
        <v>-0.95</v>
      </c>
      <c r="C700" s="2" t="s">
        <v>485</v>
      </c>
      <c r="D700" s="2"/>
      <c r="E700" s="2"/>
      <c r="F700" s="6" t="s">
        <f>=A700-A699</f>
      </c>
      <c r="G700" s="6" t="s">
        <f>=B700+G699</f>
      </c>
      <c r="H700" s="6" t="s">
        <f>=F700*G699</f>
      </c>
    </row>
    <row collapsed="false" customFormat="false" customHeight="false" hidden="false" ht="12.1" outlineLevel="0" r="701">
      <c r="A701" s="14" t="n">
        <v>45280</v>
      </c>
      <c r="B701" s="6" t="n">
        <v>-318.01</v>
      </c>
      <c r="C701" s="2" t="s">
        <v>756</v>
      </c>
      <c r="D701" s="2"/>
      <c r="E701" s="2"/>
      <c r="F701" s="6" t="s">
        <f>=A701-A700</f>
      </c>
      <c r="G701" s="6" t="s">
        <f>=B701+G700</f>
      </c>
      <c r="H701" s="6" t="s">
        <f>=F701*G700</f>
      </c>
    </row>
    <row collapsed="false" customFormat="false" customHeight="false" hidden="false" ht="12.1" outlineLevel="0" r="702">
      <c r="A702" s="14" t="n">
        <v>45280</v>
      </c>
      <c r="B702" s="6" t="n">
        <v>-567.55</v>
      </c>
      <c r="C702" s="2" t="s">
        <v>757</v>
      </c>
      <c r="D702" s="2"/>
      <c r="E702" s="2"/>
      <c r="F702" s="6" t="s">
        <f>=A702-A701</f>
      </c>
      <c r="G702" s="6" t="s">
        <f>=B702+G701</f>
      </c>
      <c r="H702" s="6" t="s">
        <f>=F702*G701</f>
      </c>
    </row>
    <row collapsed="false" customFormat="false" customHeight="false" hidden="false" ht="12.1" outlineLevel="0" r="703">
      <c r="A703" s="14" t="n">
        <v>45286</v>
      </c>
      <c r="B703" s="6" t="n">
        <v>-796.33</v>
      </c>
      <c r="C703" s="2" t="s">
        <v>758</v>
      </c>
      <c r="D703" s="2"/>
      <c r="E703" s="2"/>
      <c r="F703" s="6" t="s">
        <f>=A703-A702</f>
      </c>
      <c r="G703" s="6" t="s">
        <f>=B703+G702</f>
      </c>
      <c r="H703" s="6" t="s">
        <f>=F703*G702</f>
      </c>
    </row>
    <row collapsed="false" customFormat="false" customHeight="false" hidden="false" ht="12.1" outlineLevel="0" r="704">
      <c r="A704" s="14" t="n">
        <v>45287</v>
      </c>
      <c r="B704" s="6" t="n">
        <v>-24533.6</v>
      </c>
      <c r="C704" s="2" t="s">
        <v>759</v>
      </c>
      <c r="D704" s="2"/>
      <c r="E704" s="2"/>
      <c r="F704" s="6" t="s">
        <f>=A704-A703</f>
      </c>
      <c r="G704" s="6" t="s">
        <f>=B704+G703</f>
      </c>
      <c r="H704" s="6" t="s">
        <f>=F704*G703</f>
      </c>
    </row>
    <row collapsed="false" customFormat="false" customHeight="false" hidden="false" ht="12.1" outlineLevel="0" r="705">
      <c r="A705" s="14" t="n">
        <v>45289</v>
      </c>
      <c r="B705" s="6" t="n">
        <v>-251.32</v>
      </c>
      <c r="C705" s="2" t="s">
        <v>760</v>
      </c>
      <c r="D705" s="2"/>
      <c r="E705" s="2"/>
      <c r="F705" s="6" t="s">
        <f>=A705-A704</f>
      </c>
      <c r="G705" s="6" t="s">
        <f>=B705+G704</f>
      </c>
      <c r="H705" s="6" t="s">
        <f>=F705*G704</f>
      </c>
    </row>
    <row collapsed="false" customFormat="false" customHeight="false" hidden="false" ht="12.1" outlineLevel="0" r="706">
      <c r="A706" s="14" t="n">
        <v>45289</v>
      </c>
      <c r="B706" s="6" t="n">
        <v>-97.71</v>
      </c>
      <c r="C706" s="2" t="s">
        <v>761</v>
      </c>
      <c r="D706" s="2"/>
      <c r="E706" s="2"/>
      <c r="F706" s="6" t="s">
        <f>=A706-A705</f>
      </c>
      <c r="G706" s="6" t="s">
        <f>=B706+G705</f>
      </c>
      <c r="H706" s="6" t="s">
        <f>=F706*G705</f>
      </c>
    </row>
    <row collapsed="false" customFormat="false" customHeight="false" hidden="false" ht="12.1" outlineLevel="0" r="707">
      <c r="A707" s="14" t="n">
        <v>45294</v>
      </c>
      <c r="B707" s="6" t="n">
        <v>-2424.27</v>
      </c>
      <c r="C707" s="2" t="s">
        <v>762</v>
      </c>
      <c r="D707" s="2"/>
      <c r="E707" s="2"/>
      <c r="F707" s="6" t="s">
        <f>=A707-A706</f>
      </c>
      <c r="G707" s="6" t="s">
        <f>=B707+G706</f>
      </c>
      <c r="H707" s="6" t="s">
        <f>=F707*G706</f>
      </c>
    </row>
    <row collapsed="false" customFormat="false" customHeight="false" hidden="false" ht="12.1" outlineLevel="0" r="708">
      <c r="A708" s="14" t="n">
        <v>45298</v>
      </c>
      <c r="B708" s="6" t="n">
        <v>-384.4</v>
      </c>
      <c r="C708" s="2" t="s">
        <v>763</v>
      </c>
      <c r="D708" s="2"/>
      <c r="E708" s="2"/>
      <c r="F708" s="6" t="s">
        <f>=A708-A707</f>
      </c>
      <c r="G708" s="6" t="s">
        <f>=B708+G707</f>
      </c>
      <c r="H708" s="6" t="s">
        <f>=F708*G707</f>
      </c>
    </row>
    <row collapsed="false" customFormat="false" customHeight="false" hidden="false" ht="12.1" outlineLevel="0" r="709">
      <c r="A709" s="14" t="n">
        <v>45300</v>
      </c>
      <c r="B709" s="6" t="n">
        <v>-5660.45</v>
      </c>
      <c r="C709" s="2" t="s">
        <v>764</v>
      </c>
      <c r="D709" s="2"/>
      <c r="E709" s="2"/>
      <c r="F709" s="6" t="s">
        <f>=A709-A708</f>
      </c>
      <c r="G709" s="6" t="s">
        <f>=B709+G708</f>
      </c>
      <c r="H709" s="6" t="s">
        <f>=F709*G708</f>
      </c>
    </row>
    <row collapsed="false" customFormat="false" customHeight="false" hidden="false" ht="12.1" outlineLevel="0" r="710">
      <c r="A710" s="14" t="n">
        <v>45300</v>
      </c>
      <c r="B710" s="6" t="n">
        <v>-1481.47</v>
      </c>
      <c r="C710" s="2" t="s">
        <v>765</v>
      </c>
      <c r="D710" s="2"/>
      <c r="E710" s="2"/>
      <c r="F710" s="6" t="s">
        <f>=A710-A709</f>
      </c>
      <c r="G710" s="6" t="s">
        <f>=B710+G709</f>
      </c>
      <c r="H710" s="6" t="s">
        <f>=F710*G709</f>
      </c>
    </row>
    <row collapsed="false" customFormat="false" customHeight="false" hidden="false" ht="12.1" outlineLevel="0" r="711">
      <c r="A711" s="14" t="n">
        <v>45316</v>
      </c>
      <c r="B711" s="6" t="n">
        <v>-99.76</v>
      </c>
      <c r="C711" s="2" t="s">
        <v>766</v>
      </c>
      <c r="D711" s="2"/>
      <c r="E711" s="2"/>
      <c r="F711" s="6" t="s">
        <f>=A711-A710</f>
      </c>
      <c r="G711" s="6" t="s">
        <f>=B711+G710</f>
      </c>
      <c r="H711" s="6" t="s">
        <f>=F711*G710</f>
      </c>
    </row>
    <row collapsed="false" customFormat="false" customHeight="false" hidden="false" ht="12.1" outlineLevel="0" r="712">
      <c r="A712" s="14" t="n">
        <v>45320</v>
      </c>
      <c r="B712" s="6" t="n">
        <v>-4.12</v>
      </c>
      <c r="C712" s="2" t="s">
        <v>767</v>
      </c>
      <c r="D712" s="2"/>
      <c r="E712" s="2"/>
      <c r="F712" s="6" t="s">
        <f>=A712-A711</f>
      </c>
      <c r="G712" s="6" t="s">
        <f>=B712+G711</f>
      </c>
      <c r="H712" s="6" t="s">
        <f>=F712*G711</f>
      </c>
    </row>
    <row collapsed="false" customFormat="false" customHeight="false" hidden="false" ht="12.1" outlineLevel="0" r="713">
      <c r="A713" s="14" t="n">
        <v>45322</v>
      </c>
      <c r="B713" s="6" t="n">
        <v>-96.61</v>
      </c>
      <c r="C713" s="2" t="s">
        <v>768</v>
      </c>
      <c r="D713" s="2"/>
      <c r="E713" s="2"/>
      <c r="F713" s="6" t="s">
        <f>=A713-A712</f>
      </c>
      <c r="G713" s="6" t="s">
        <f>=B713+G712</f>
      </c>
      <c r="H713" s="6" t="s">
        <f>=F713*G712</f>
      </c>
    </row>
    <row collapsed="false" customFormat="false" customHeight="false" hidden="false" ht="12.1" outlineLevel="0" r="714">
      <c r="A714" s="14" t="n">
        <v>45328</v>
      </c>
      <c r="B714" s="6" t="n">
        <v>-1176.58</v>
      </c>
      <c r="C714" s="2" t="s">
        <v>769</v>
      </c>
      <c r="D714" s="2"/>
      <c r="E714" s="2"/>
      <c r="F714" s="6" t="s">
        <f>=A714-A713</f>
      </c>
      <c r="G714" s="6" t="s">
        <f>=B714+G713</f>
      </c>
      <c r="H714" s="6" t="s">
        <f>=F714*G713</f>
      </c>
    </row>
    <row collapsed="false" customFormat="false" customHeight="false" hidden="false" ht="12.1" outlineLevel="0" r="715">
      <c r="A715" s="14" t="n">
        <v>45335</v>
      </c>
      <c r="B715" s="6" t="n">
        <v>-4905.34</v>
      </c>
      <c r="C715" s="2" t="s">
        <v>770</v>
      </c>
      <c r="D715" s="2"/>
      <c r="E715" s="2"/>
      <c r="F715" s="6" t="s">
        <f>=A715-A714</f>
      </c>
      <c r="G715" s="6" t="s">
        <f>=B715+G714</f>
      </c>
      <c r="H715" s="6" t="s">
        <f>=F715*G714</f>
      </c>
    </row>
    <row collapsed="false" customFormat="false" customHeight="false" hidden="false" ht="12.1" outlineLevel="0" r="716">
      <c r="A716" s="14" t="n">
        <v>45336</v>
      </c>
      <c r="B716" s="6" t="n">
        <v>-123.13</v>
      </c>
      <c r="C716" s="2" t="s">
        <v>771</v>
      </c>
      <c r="D716" s="2"/>
      <c r="E716" s="2"/>
      <c r="F716" s="6" t="s">
        <f>=A716-A715</f>
      </c>
      <c r="G716" s="6" t="s">
        <f>=B716+G715</f>
      </c>
      <c r="H716" s="6" t="s">
        <f>=F716*G715</f>
      </c>
    </row>
    <row collapsed="false" customFormat="false" customHeight="false" hidden="false" ht="12.1" outlineLevel="0" r="717">
      <c r="A717" s="14" t="n">
        <v>45351</v>
      </c>
      <c r="B717" s="6" t="n">
        <v>-99.4</v>
      </c>
      <c r="C717" s="2" t="s">
        <v>772</v>
      </c>
      <c r="D717" s="2"/>
      <c r="E717" s="2"/>
      <c r="F717" s="6" t="s">
        <f>=A717-A716</f>
      </c>
      <c r="G717" s="6" t="s">
        <f>=B717+G716</f>
      </c>
      <c r="H717" s="6" t="s">
        <f>=F717*G716</f>
      </c>
    </row>
    <row collapsed="false" customFormat="false" customHeight="false" hidden="false" ht="12.1" outlineLevel="0" r="718">
      <c r="A718" s="14" t="n">
        <v>45355</v>
      </c>
      <c r="B718" s="6" t="n">
        <v>-82.2</v>
      </c>
      <c r="C718" s="2" t="s">
        <v>773</v>
      </c>
      <c r="D718" s="2"/>
      <c r="E718" s="2"/>
      <c r="F718" s="6" t="s">
        <f>=A718-A717</f>
      </c>
      <c r="G718" s="6" t="s">
        <f>=B718+G717</f>
      </c>
      <c r="H718" s="6" t="s">
        <f>=F718*G717</f>
      </c>
    </row>
    <row collapsed="false" customFormat="false" customHeight="false" hidden="false" ht="12.1" outlineLevel="0" r="719">
      <c r="A719" s="14" t="n">
        <v>45364</v>
      </c>
      <c r="B719" s="6" t="n">
        <v>-214.72</v>
      </c>
      <c r="C719" s="2" t="s">
        <v>774</v>
      </c>
      <c r="D719" s="2"/>
      <c r="E719" s="2"/>
      <c r="F719" s="6" t="s">
        <f>=A719-A718</f>
      </c>
      <c r="G719" s="6" t="s">
        <f>=B719+G718</f>
      </c>
      <c r="H719" s="6" t="s">
        <f>=F719*G718</f>
      </c>
    </row>
    <row collapsed="false" customFormat="false" customHeight="false" hidden="false" ht="12.1" outlineLevel="0" r="720">
      <c r="A720" s="14" t="n">
        <v>45364</v>
      </c>
      <c r="B720" s="6" t="n">
        <v>-130.87</v>
      </c>
      <c r="C720" s="2" t="s">
        <v>775</v>
      </c>
      <c r="D720" s="2"/>
      <c r="E720" s="2"/>
      <c r="F720" s="6" t="s">
        <f>=A720-A719</f>
      </c>
      <c r="G720" s="6" t="s">
        <f>=B720+G719</f>
      </c>
      <c r="H720" s="6" t="s">
        <f>=F720*G719</f>
      </c>
    </row>
    <row collapsed="false" customFormat="false" customHeight="false" hidden="false" ht="12.1" outlineLevel="0" r="721">
      <c r="A721" s="14" t="n">
        <v>45365</v>
      </c>
      <c r="B721" s="6" t="n">
        <v>-160.2</v>
      </c>
      <c r="C721" s="2" t="s">
        <v>776</v>
      </c>
      <c r="D721" s="2"/>
      <c r="E721" s="2"/>
      <c r="F721" s="6" t="s">
        <f>=A721-A720</f>
      </c>
      <c r="G721" s="6" t="s">
        <f>=B721+G720</f>
      </c>
      <c r="H721" s="6" t="s">
        <f>=F721*G720</f>
      </c>
    </row>
    <row collapsed="false" customFormat="false" customHeight="false" hidden="false" ht="12.1" outlineLevel="0" r="722">
      <c r="A722" s="14" t="n">
        <v>45379</v>
      </c>
      <c r="B722" s="6" t="n">
        <v>-100.18</v>
      </c>
      <c r="C722" s="2" t="s">
        <v>777</v>
      </c>
      <c r="D722" s="2"/>
      <c r="E722" s="2"/>
      <c r="F722" s="6" t="s">
        <f>=A722-A721</f>
      </c>
      <c r="G722" s="6" t="s">
        <f>=B722+G721</f>
      </c>
      <c r="H722" s="6" t="s">
        <f>=F722*G721</f>
      </c>
    </row>
    <row collapsed="false" customFormat="false" customHeight="false" hidden="false" ht="12.1" outlineLevel="0" r="723">
      <c r="A723" s="14" t="n">
        <v>45380</v>
      </c>
      <c r="B723" s="6" t="n">
        <v>-251.32</v>
      </c>
      <c r="C723" s="2" t="s">
        <v>760</v>
      </c>
      <c r="D723" s="2"/>
      <c r="E723" s="2"/>
      <c r="F723" s="6" t="s">
        <f>=A723-A722</f>
      </c>
      <c r="G723" s="6" t="s">
        <f>=B723+G722</f>
      </c>
      <c r="H723" s="6" t="s">
        <f>=F723*G722</f>
      </c>
    </row>
    <row collapsed="false" customFormat="false" customHeight="false" hidden="false" ht="12.1" outlineLevel="0" r="724">
      <c r="A724" s="14" t="n">
        <v>45385</v>
      </c>
      <c r="B724" s="6" t="n">
        <v>-2564.8</v>
      </c>
      <c r="C724" s="2" t="s">
        <v>778</v>
      </c>
      <c r="D724" s="2"/>
      <c r="E724" s="2"/>
      <c r="F724" s="6" t="s">
        <f>=A724-A723</f>
      </c>
      <c r="G724" s="6" t="s">
        <f>=B724+G723</f>
      </c>
      <c r="H724" s="6" t="s">
        <f>=F724*G723</f>
      </c>
    </row>
    <row collapsed="false" customFormat="false" customHeight="false" hidden="false" ht="12.1" outlineLevel="0" r="725">
      <c r="A725" s="14" t="n">
        <v>45389</v>
      </c>
      <c r="B725" s="6" t="n">
        <v>-1250.66</v>
      </c>
      <c r="C725" s="2" t="s">
        <v>779</v>
      </c>
      <c r="D725" s="2"/>
      <c r="E725" s="2"/>
      <c r="F725" s="6" t="s">
        <f>=A725-A724</f>
      </c>
      <c r="G725" s="6" t="s">
        <f>=B725+G724</f>
      </c>
      <c r="H725" s="6" t="s">
        <f>=F725*G724</f>
      </c>
    </row>
    <row collapsed="false" customFormat="false" customHeight="false" hidden="false" ht="12.1" outlineLevel="0" r="726">
      <c r="A726" s="14" t="n">
        <v>45389</v>
      </c>
      <c r="B726" s="6" t="n">
        <v>-3215.62</v>
      </c>
      <c r="C726" s="2" t="s">
        <v>780</v>
      </c>
      <c r="D726" s="2"/>
      <c r="E726" s="2"/>
      <c r="F726" s="6" t="s">
        <f>=A726-A725</f>
      </c>
      <c r="G726" s="6" t="s">
        <f>=B726+G725</f>
      </c>
      <c r="H726" s="6" t="s">
        <f>=F726*G725</f>
      </c>
    </row>
    <row collapsed="false" customFormat="false" customHeight="false" hidden="false" ht="12.1" outlineLevel="0" r="727">
      <c r="A727" s="14" t="n">
        <v>45391</v>
      </c>
      <c r="B727" s="6" t="n">
        <v>-1529.25</v>
      </c>
      <c r="C727" s="2" t="s">
        <v>781</v>
      </c>
      <c r="D727" s="2"/>
      <c r="E727" s="2"/>
      <c r="F727" s="6" t="s">
        <f>=A727-A726</f>
      </c>
      <c r="G727" s="6" t="s">
        <f>=B727+G726</f>
      </c>
      <c r="H727" s="6" t="s">
        <f>=F727*G726</f>
      </c>
    </row>
    <row collapsed="false" customFormat="false" customHeight="false" hidden="false" ht="12.1" outlineLevel="0" r="728">
      <c r="A728" s="14" t="n">
        <v>45393</v>
      </c>
      <c r="B728" s="6" t="n">
        <v>-453.05</v>
      </c>
      <c r="C728" s="2" t="s">
        <v>782</v>
      </c>
      <c r="D728" s="2"/>
      <c r="E728" s="2"/>
      <c r="F728" s="6" t="s">
        <f>=A728-A727</f>
      </c>
      <c r="G728" s="6" t="s">
        <f>=B728+G727</f>
      </c>
      <c r="H728" s="6" t="s">
        <f>=F728*G727</f>
      </c>
    </row>
    <row collapsed="false" customFormat="false" customHeight="false" hidden="false" ht="12.1" outlineLevel="0" r="729">
      <c r="A729" s="14" t="n">
        <v>45404</v>
      </c>
      <c r="B729" s="6" t="n">
        <v>-5.23</v>
      </c>
      <c r="C729" s="2" t="s">
        <v>783</v>
      </c>
      <c r="D729" s="2"/>
      <c r="E729" s="2"/>
      <c r="F729" s="6" t="s">
        <f>=A729-A728</f>
      </c>
      <c r="G729" s="6" t="s">
        <f>=B729+G728</f>
      </c>
      <c r="H729" s="6" t="s">
        <f>=F729*G728</f>
      </c>
    </row>
    <row collapsed="false" customFormat="false" customHeight="false" hidden="false" ht="12.1" outlineLevel="0" r="730">
      <c r="A730" s="14" t="n">
        <v>45412</v>
      </c>
      <c r="B730" s="6" t="n">
        <v>-99.3</v>
      </c>
      <c r="C730" s="2" t="s">
        <v>784</v>
      </c>
      <c r="D730" s="2"/>
      <c r="E730" s="2"/>
      <c r="F730" s="6" t="s">
        <f>=A730-A729</f>
      </c>
      <c r="G730" s="6" t="s">
        <f>=B730+G729</f>
      </c>
      <c r="H730" s="6" t="s">
        <f>=F730*G729</f>
      </c>
    </row>
    <row collapsed="false" customFormat="false" customHeight="false" hidden="false" ht="12.1" outlineLevel="0" r="731">
      <c r="A731" s="14" t="n">
        <v>45422</v>
      </c>
      <c r="B731" s="6" t="n">
        <v>-1195.55</v>
      </c>
      <c r="C731" s="2" t="s">
        <v>785</v>
      </c>
      <c r="D731" s="2"/>
      <c r="E731" s="2"/>
      <c r="F731" s="6" t="s">
        <f>=A731-A730</f>
      </c>
      <c r="G731" s="6" t="s">
        <f>=B731+G730</f>
      </c>
      <c r="H731" s="6" t="s">
        <f>=F731*G730</f>
      </c>
    </row>
    <row collapsed="false" customFormat="false" customHeight="false" hidden="false" ht="12.1" outlineLevel="0" r="732">
      <c r="A732" s="14" t="n">
        <v>45426</v>
      </c>
      <c r="B732" s="6" t="n">
        <v>-4935.35</v>
      </c>
      <c r="C732" s="2" t="s">
        <v>786</v>
      </c>
      <c r="D732" s="2"/>
      <c r="E732" s="2"/>
      <c r="F732" s="6" t="s">
        <f>=A732-A731</f>
      </c>
      <c r="G732" s="6" t="s">
        <f>=B732+G731</f>
      </c>
      <c r="H732" s="6" t="s">
        <f>=F732*G731</f>
      </c>
    </row>
    <row collapsed="false" customFormat="false" customHeight="false" hidden="false" ht="12.1" outlineLevel="0" r="733">
      <c r="A733" s="14" t="n">
        <v>45427</v>
      </c>
      <c r="B733" s="6" t="n">
        <v>-123.33</v>
      </c>
      <c r="C733" s="2" t="s">
        <v>787</v>
      </c>
      <c r="D733" s="2"/>
      <c r="E733" s="2"/>
      <c r="F733" s="6" t="s">
        <f>=A733-A732</f>
      </c>
      <c r="G733" s="6" t="s">
        <f>=B733+G732</f>
      </c>
      <c r="H733" s="6" t="s">
        <f>=F733*G732</f>
      </c>
    </row>
    <row collapsed="false" customFormat="false" customHeight="false" hidden="false" ht="12.1" outlineLevel="0" r="734">
      <c r="A734" s="14" t="n">
        <v>45434</v>
      </c>
      <c r="B734" s="6" t="n">
        <v>-849.05</v>
      </c>
      <c r="C734" s="2" t="s">
        <v>523</v>
      </c>
      <c r="D734" s="2"/>
      <c r="E734" s="2"/>
      <c r="F734" s="6" t="s">
        <f>=A734-A733</f>
      </c>
      <c r="G734" s="6" t="s">
        <f>=B734+G733</f>
      </c>
      <c r="H734" s="6" t="s">
        <f>=F734*G733</f>
      </c>
    </row>
    <row collapsed="false" customFormat="false" customHeight="false" hidden="false" ht="12.1" outlineLevel="0" r="735">
      <c r="A735" s="14" t="n">
        <v>45446</v>
      </c>
      <c r="B735" s="6" t="n">
        <v>-1702</v>
      </c>
      <c r="C735" s="2" t="s">
        <v>788</v>
      </c>
      <c r="D735" s="2"/>
      <c r="E735" s="2"/>
      <c r="F735" s="6" t="s">
        <f>=A735-A734</f>
      </c>
      <c r="G735" s="6" t="s">
        <f>=B735+G734</f>
      </c>
      <c r="H735" s="6" t="s">
        <f>=F735*G734</f>
      </c>
    </row>
    <row collapsed="false" customFormat="false" customHeight="false" hidden="false" ht="12.1" outlineLevel="0" r="736">
      <c r="A736" s="14" t="n">
        <v>45446</v>
      </c>
      <c r="B736" s="6" t="n">
        <v>-99.93</v>
      </c>
      <c r="C736" s="2" t="s">
        <v>789</v>
      </c>
      <c r="D736" s="2"/>
      <c r="E736" s="2"/>
      <c r="F736" s="6" t="s">
        <f>=A736-A735</f>
      </c>
      <c r="G736" s="6" t="s">
        <f>=B736+G735</f>
      </c>
      <c r="H736" s="6" t="s">
        <f>=F736*G735</f>
      </c>
    </row>
    <row collapsed="false" customFormat="false" customHeight="false" hidden="false" ht="12.1" outlineLevel="0" r="737">
      <c r="A737" s="14" t="n">
        <v>45447</v>
      </c>
      <c r="B737" s="6" t="n">
        <v>-80.44</v>
      </c>
      <c r="C737" s="2" t="s">
        <v>790</v>
      </c>
      <c r="D737" s="2"/>
      <c r="E737" s="2"/>
      <c r="F737" s="6" t="s">
        <f>=A737-A736</f>
      </c>
      <c r="G737" s="6" t="s">
        <f>=B737+G736</f>
      </c>
      <c r="H737" s="6" t="s">
        <f>=F737*G736</f>
      </c>
    </row>
    <row collapsed="false" customFormat="false" customHeight="false" hidden="false" ht="12.1" outlineLevel="0" r="738">
      <c r="A738" s="14" t="n">
        <v>45449</v>
      </c>
      <c r="B738" s="6" t="n">
        <v>-3666.89</v>
      </c>
      <c r="C738" s="2" t="s">
        <v>791</v>
      </c>
      <c r="D738" s="2"/>
      <c r="E738" s="2"/>
      <c r="F738" s="6" t="s">
        <f>=A738-A737</f>
      </c>
      <c r="G738" s="6" t="s">
        <f>=B738+G737</f>
      </c>
      <c r="H738" s="6" t="s">
        <f>=F738*G737</f>
      </c>
    </row>
    <row collapsed="false" customFormat="false" customHeight="false" hidden="false" ht="12.1" outlineLevel="0" r="739">
      <c r="A739" s="14" t="n">
        <v>45454</v>
      </c>
      <c r="B739" s="6" t="n">
        <v>-6000</v>
      </c>
      <c r="C739" s="2" t="s">
        <v>703</v>
      </c>
      <c r="D739" s="2"/>
      <c r="E739" s="2"/>
      <c r="F739" s="6" t="s">
        <f>=A739-A738</f>
      </c>
      <c r="G739" s="6" t="s">
        <f>=B739+G738</f>
      </c>
      <c r="H739" s="6" t="s">
        <f>=F739*G738</f>
      </c>
    </row>
    <row collapsed="false" customFormat="false" customHeight="false" hidden="false" ht="12.1" outlineLevel="0" r="740">
      <c r="A740" s="14" t="n">
        <v>45455</v>
      </c>
      <c r="B740" s="6" t="n">
        <v>-214.72</v>
      </c>
      <c r="C740" s="2" t="s">
        <v>774</v>
      </c>
      <c r="D740" s="2"/>
      <c r="E740" s="2"/>
      <c r="F740" s="6" t="s">
        <f>=A740-A739</f>
      </c>
      <c r="G740" s="6" t="s">
        <f>=B740+G739</f>
      </c>
      <c r="H740" s="6" t="s">
        <f>=F740*G739</f>
      </c>
    </row>
    <row collapsed="false" customFormat="false" customHeight="false" hidden="false" ht="12.1" outlineLevel="0" r="741">
      <c r="A741" s="14" t="n">
        <v>45456</v>
      </c>
      <c r="B741" s="6" t="n">
        <v>-931.16</v>
      </c>
      <c r="C741" s="2" t="s">
        <v>792</v>
      </c>
      <c r="D741" s="2"/>
      <c r="E741" s="2"/>
      <c r="F741" s="6" t="s">
        <f>=A741-A740</f>
      </c>
      <c r="G741" s="6" t="s">
        <f>=B741+G740</f>
      </c>
      <c r="H741" s="6" t="s">
        <f>=F741*G740</f>
      </c>
    </row>
    <row collapsed="false" customFormat="false" customHeight="false" hidden="false" ht="12.1" outlineLevel="0" r="742">
      <c r="A742" s="14" t="n">
        <v>45457</v>
      </c>
      <c r="B742" s="6" t="n">
        <v>-452.5</v>
      </c>
      <c r="C742" s="2" t="s">
        <v>793</v>
      </c>
      <c r="D742" s="2"/>
      <c r="E742" s="2"/>
      <c r="F742" s="6" t="s">
        <f>=A742-A741</f>
      </c>
      <c r="G742" s="6" t="s">
        <f>=B742+G741</f>
      </c>
      <c r="H742" s="6" t="s">
        <f>=F742*G741</f>
      </c>
    </row>
    <row collapsed="false" customFormat="false" customHeight="false" hidden="false" ht="12.1" outlineLevel="0" r="743">
      <c r="A743" s="14" t="n">
        <v>45457</v>
      </c>
      <c r="B743" s="6" t="n">
        <v>-154.36</v>
      </c>
      <c r="C743" s="2" t="s">
        <v>794</v>
      </c>
      <c r="D743" s="2"/>
      <c r="E743" s="2"/>
      <c r="F743" s="6" t="s">
        <f>=A743-A742</f>
      </c>
      <c r="G743" s="6" t="s">
        <f>=B743+G742</f>
      </c>
      <c r="H743" s="6" t="s">
        <f>=F743*G742</f>
      </c>
    </row>
    <row collapsed="false" customFormat="false" customHeight="false" hidden="false" ht="12.1" outlineLevel="0" r="744">
      <c r="A744" s="14" t="n">
        <v>45457</v>
      </c>
      <c r="B744" s="6" t="n">
        <v>-311.37</v>
      </c>
      <c r="C744" s="2" t="s">
        <v>795</v>
      </c>
      <c r="D744" s="2"/>
      <c r="E744" s="2"/>
      <c r="F744" s="6" t="s">
        <f>=A744-A743</f>
      </c>
      <c r="G744" s="6" t="s">
        <f>=B744+G743</f>
      </c>
      <c r="H744" s="6" t="s">
        <f>=F744*G743</f>
      </c>
    </row>
    <row collapsed="false" customFormat="false" customHeight="false" hidden="false" ht="12.1" outlineLevel="0" r="745">
      <c r="A745" s="14" t="n">
        <v>45461</v>
      </c>
      <c r="B745" s="6" t="n">
        <v>-0.95</v>
      </c>
      <c r="C745" s="2" t="s">
        <v>485</v>
      </c>
      <c r="D745" s="2"/>
      <c r="E745" s="2"/>
      <c r="F745" s="6" t="s">
        <f>=A745-A744</f>
      </c>
      <c r="G745" s="6" t="s">
        <f>=B745+G744</f>
      </c>
      <c r="H745" s="6" t="s">
        <f>=F745*G744</f>
      </c>
    </row>
    <row collapsed="false" customFormat="false" customHeight="false" hidden="false" ht="12.1" outlineLevel="0" r="746">
      <c r="A746" s="14" t="n">
        <v>45461</v>
      </c>
      <c r="B746" s="6" t="n">
        <v>-99.9</v>
      </c>
      <c r="C746" s="2" t="s">
        <v>796</v>
      </c>
      <c r="D746" s="2"/>
      <c r="E746" s="2"/>
      <c r="F746" s="6" t="s">
        <f>=A746-A745</f>
      </c>
      <c r="G746" s="6" t="s">
        <f>=B746+G745</f>
      </c>
      <c r="H746" s="6" t="s">
        <f>=F746*G745</f>
      </c>
    </row>
    <row collapsed="false" customFormat="false" customHeight="false" hidden="false" ht="12.1" outlineLevel="0" r="747">
      <c r="A747" s="14" t="n">
        <v>45461</v>
      </c>
      <c r="B747" s="6" t="n">
        <v>-499.53</v>
      </c>
      <c r="C747" s="2" t="s">
        <v>797</v>
      </c>
      <c r="D747" s="2"/>
      <c r="E747" s="2"/>
      <c r="F747" s="6" t="s">
        <f>=A747-A746</f>
      </c>
      <c r="G747" s="6" t="s">
        <f>=B747+G746</f>
      </c>
      <c r="H747" s="6" t="s">
        <f>=F747*G746</f>
      </c>
    </row>
    <row collapsed="false" customFormat="false" customHeight="false" hidden="false" ht="12.1" outlineLevel="0" r="748">
      <c r="A748" s="14" t="n">
        <v>45471</v>
      </c>
      <c r="B748" s="6" t="n">
        <v>-251.32</v>
      </c>
      <c r="C748" s="2" t="s">
        <v>760</v>
      </c>
      <c r="D748" s="2"/>
      <c r="E748" s="2"/>
      <c r="F748" s="6" t="s">
        <f>=A748-A747</f>
      </c>
      <c r="G748" s="6" t="s">
        <f>=B748+G747</f>
      </c>
      <c r="H748" s="6" t="s">
        <f>=F748*G747</f>
      </c>
    </row>
    <row collapsed="false" customFormat="false" customHeight="false" hidden="false" ht="12.1" outlineLevel="0" r="749">
      <c r="A749" s="14" t="n">
        <v>45471</v>
      </c>
      <c r="B749" s="6" t="n">
        <v>-338.3</v>
      </c>
      <c r="C749" s="2" t="s">
        <v>798</v>
      </c>
      <c r="D749" s="2"/>
      <c r="E749" s="2"/>
      <c r="F749" s="6" t="s">
        <f>=A749-A748</f>
      </c>
      <c r="G749" s="6" t="s">
        <f>=B749+G748</f>
      </c>
      <c r="H749" s="6" t="s">
        <f>=F749*G748</f>
      </c>
    </row>
    <row collapsed="false" customFormat="false" customHeight="false" hidden="false" ht="12.1" outlineLevel="0" r="750">
      <c r="A750" s="14" t="n">
        <v>45474</v>
      </c>
      <c r="B750" s="6" t="n">
        <v>-95.01</v>
      </c>
      <c r="C750" s="2" t="s">
        <v>799</v>
      </c>
      <c r="D750" s="2"/>
      <c r="E750" s="2"/>
      <c r="F750" s="6" t="s">
        <f>=A750-A749</f>
      </c>
      <c r="G750" s="6" t="s">
        <f>=B750+G749</f>
      </c>
      <c r="H750" s="6" t="s">
        <f>=F750*G749</f>
      </c>
    </row>
    <row collapsed="false" customFormat="false" customHeight="false" hidden="false" ht="12.1" outlineLevel="0" r="751">
      <c r="A751" s="14" t="n">
        <v>45475</v>
      </c>
      <c r="B751" s="6" t="n">
        <v>-1548.62</v>
      </c>
      <c r="C751" s="2" t="s">
        <v>800</v>
      </c>
      <c r="D751" s="2"/>
      <c r="E751" s="2"/>
      <c r="F751" s="6" t="s">
        <f>=A751-A750</f>
      </c>
      <c r="G751" s="6" t="s">
        <f>=B751+G750</f>
      </c>
      <c r="H751" s="6" t="s">
        <f>=F751*G750</f>
      </c>
    </row>
    <row collapsed="false" customFormat="false" customHeight="false" hidden="false" ht="12.1" outlineLevel="0" r="752">
      <c r="A752" s="14" t="n">
        <v>45478</v>
      </c>
      <c r="B752" s="6" t="n">
        <v>-2442.7</v>
      </c>
      <c r="C752" s="2" t="s">
        <v>801</v>
      </c>
      <c r="D752" s="2"/>
      <c r="E752" s="2"/>
      <c r="F752" s="6" t="s">
        <f>=A752-A751</f>
      </c>
      <c r="G752" s="6" t="s">
        <f>=B752+G751</f>
      </c>
      <c r="H752" s="6" t="s">
        <f>=F752*G751</f>
      </c>
    </row>
    <row collapsed="false" customFormat="false" customHeight="false" hidden="false" ht="12.1" outlineLevel="0" r="753">
      <c r="A753" s="14" t="n">
        <v>45481</v>
      </c>
      <c r="B753" s="6" t="n">
        <v>-5765.6</v>
      </c>
      <c r="C753" s="2" t="s">
        <v>802</v>
      </c>
      <c r="D753" s="2"/>
      <c r="E753" s="2"/>
      <c r="F753" s="6" t="s">
        <f>=A753-A752</f>
      </c>
      <c r="G753" s="6" t="s">
        <f>=B753+G752</f>
      </c>
      <c r="H753" s="6" t="s">
        <f>=F753*G752</f>
      </c>
    </row>
    <row collapsed="false" customFormat="false" customHeight="false" hidden="false" ht="12.1" outlineLevel="0" r="754">
      <c r="A754" s="14" t="n">
        <v>45481</v>
      </c>
      <c r="B754" s="6" t="n">
        <v>-837.68</v>
      </c>
      <c r="C754" s="2" t="s">
        <v>803</v>
      </c>
      <c r="D754" s="2"/>
      <c r="E754" s="2"/>
      <c r="F754" s="6" t="s">
        <f>=A754-A753</f>
      </c>
      <c r="G754" s="6" t="s">
        <f>=B754+G753</f>
      </c>
      <c r="H754" s="6" t="s">
        <f>=F754*G753</f>
      </c>
    </row>
    <row collapsed="false" customFormat="false" customHeight="false" hidden="false" ht="12.1" outlineLevel="0" r="755">
      <c r="A755" s="14" t="n">
        <v>45481</v>
      </c>
      <c r="B755" s="6" t="n">
        <v>-87</v>
      </c>
      <c r="C755" s="2" t="s">
        <v>719</v>
      </c>
      <c r="D755" s="2"/>
      <c r="E755" s="2"/>
      <c r="F755" s="6" t="s">
        <f>=A755-A754</f>
      </c>
      <c r="G755" s="6" t="s">
        <f>=B755+G754</f>
      </c>
      <c r="H755" s="6" t="s">
        <f>=F755*G754</f>
      </c>
    </row>
    <row collapsed="false" customFormat="false" customHeight="false" hidden="false" ht="12.1" outlineLevel="0" r="756">
      <c r="A756" s="14" t="n">
        <v>45481</v>
      </c>
      <c r="B756" s="6" t="n">
        <v>-87</v>
      </c>
      <c r="C756" s="2" t="s">
        <v>719</v>
      </c>
      <c r="D756" s="2"/>
      <c r="E756" s="2"/>
      <c r="F756" s="6" t="s">
        <f>=A756-A755</f>
      </c>
      <c r="G756" s="6" t="s">
        <f>=B756+G755</f>
      </c>
      <c r="H756" s="6" t="s">
        <f>=F756*G755</f>
      </c>
    </row>
    <row collapsed="false" customFormat="false" customHeight="false" hidden="false" ht="12.1" outlineLevel="0" r="757">
      <c r="A757" s="14" t="n">
        <v>45482</v>
      </c>
      <c r="B757" s="6" t="n">
        <v>-665.4</v>
      </c>
      <c r="C757" s="2" t="s">
        <v>804</v>
      </c>
      <c r="D757" s="2"/>
      <c r="E757" s="2"/>
      <c r="F757" s="6" t="s">
        <f>=A757-A756</f>
      </c>
      <c r="G757" s="6" t="s">
        <f>=B757+G756</f>
      </c>
      <c r="H757" s="6" t="s">
        <f>=F757*G756</f>
      </c>
    </row>
    <row collapsed="false" customFormat="false" customHeight="false" hidden="false" ht="12.1" outlineLevel="0" r="758">
      <c r="A758" s="14" t="n">
        <v>45482</v>
      </c>
      <c r="B758" s="6" t="n">
        <v>-4051.45</v>
      </c>
      <c r="C758" s="2" t="s">
        <v>805</v>
      </c>
      <c r="D758" s="2"/>
      <c r="E758" s="2"/>
      <c r="F758" s="6" t="s">
        <f>=A758-A757</f>
      </c>
      <c r="G758" s="6" t="s">
        <f>=B758+G757</f>
      </c>
      <c r="H758" s="6" t="s">
        <f>=F758*G757</f>
      </c>
    </row>
    <row collapsed="false" customFormat="false" customHeight="false" hidden="false" ht="12.1" outlineLevel="0" r="759">
      <c r="A759" s="14" t="n">
        <v>45482</v>
      </c>
      <c r="B759" s="6" t="n">
        <v>-126.96</v>
      </c>
      <c r="C759" s="2" t="s">
        <v>806</v>
      </c>
      <c r="D759" s="2"/>
      <c r="E759" s="2"/>
      <c r="F759" s="6" t="s">
        <f>=A759-A758</f>
      </c>
      <c r="G759" s="6" t="s">
        <f>=B759+G758</f>
      </c>
      <c r="H759" s="6" t="s">
        <f>=F759*G758</f>
      </c>
    </row>
    <row collapsed="false" customFormat="false" customHeight="false" hidden="false" ht="12.1" outlineLevel="0" r="760">
      <c r="A760" s="14" t="n">
        <v>45482</v>
      </c>
      <c r="B760" s="6" t="n">
        <v>-3355.4</v>
      </c>
      <c r="C760" s="2" t="s">
        <v>807</v>
      </c>
      <c r="D760" s="2"/>
      <c r="E760" s="2"/>
      <c r="F760" s="6" t="s">
        <f>=A760-A759</f>
      </c>
      <c r="G760" s="6" t="s">
        <f>=B760+G759</f>
      </c>
      <c r="H760" s="6" t="s">
        <f>=F760*G759</f>
      </c>
    </row>
    <row collapsed="false" customFormat="false" customHeight="false" hidden="false" ht="12.1" outlineLevel="0" r="761">
      <c r="A761" s="14" t="n">
        <v>45483</v>
      </c>
      <c r="B761" s="6" t="n">
        <v>-1746.2</v>
      </c>
      <c r="C761" s="2" t="s">
        <v>808</v>
      </c>
      <c r="D761" s="2"/>
      <c r="E761" s="2"/>
      <c r="F761" s="6" t="s">
        <f>=A761-A760</f>
      </c>
      <c r="G761" s="6" t="s">
        <f>=B761+G760</f>
      </c>
      <c r="H761" s="6" t="s">
        <f>=F761*G760</f>
      </c>
    </row>
    <row collapsed="false" customFormat="false" customHeight="false" hidden="false" ht="12.1" outlineLevel="0" r="762">
      <c r="A762" s="14" t="n">
        <v>45483</v>
      </c>
      <c r="B762" s="6" t="n">
        <v>-1453.64</v>
      </c>
      <c r="C762" s="2" t="s">
        <v>809</v>
      </c>
      <c r="D762" s="2"/>
      <c r="E762" s="2"/>
      <c r="F762" s="6" t="s">
        <f>=A762-A761</f>
      </c>
      <c r="G762" s="6" t="s">
        <f>=B762+G761</f>
      </c>
      <c r="H762" s="6" t="s">
        <f>=F762*G761</f>
      </c>
    </row>
    <row collapsed="false" customFormat="false" customHeight="false" hidden="false" ht="12.1" outlineLevel="0" r="763">
      <c r="A763" s="14" t="n">
        <v>45484</v>
      </c>
      <c r="B763" s="6" t="n">
        <v>1159</v>
      </c>
      <c r="C763" s="2" t="s">
        <v>810</v>
      </c>
      <c r="D763" s="2"/>
      <c r="E763" s="2"/>
      <c r="F763" s="6" t="s">
        <f>=A763-A762</f>
      </c>
      <c r="G763" s="6" t="s">
        <f>=B763+G762</f>
      </c>
      <c r="H763" s="6" t="s">
        <f>=F763*G762</f>
      </c>
    </row>
    <row collapsed="false" customFormat="false" customHeight="false" hidden="false" ht="12.1" outlineLevel="0" r="764">
      <c r="A764" s="14" t="n">
        <v>45485</v>
      </c>
      <c r="B764" s="6" t="n">
        <v>-15422.99</v>
      </c>
      <c r="C764" s="2" t="s">
        <v>811</v>
      </c>
      <c r="D764" s="2"/>
      <c r="E764" s="2"/>
      <c r="F764" s="6" t="s">
        <f>=A764-A763</f>
      </c>
      <c r="G764" s="6" t="s">
        <f>=B764+G763</f>
      </c>
      <c r="H764" s="6" t="s">
        <f>=F764*G763</f>
      </c>
    </row>
    <row collapsed="false" customFormat="false" customHeight="false" hidden="false" ht="12.1" outlineLevel="0" r="765">
      <c r="A765" s="14" t="n">
        <v>45489</v>
      </c>
      <c r="B765" s="6" t="n">
        <v>-3349</v>
      </c>
      <c r="C765" s="2" t="s">
        <v>812</v>
      </c>
      <c r="D765" s="2"/>
      <c r="E765" s="2"/>
      <c r="F765" s="6" t="s">
        <f>=A765-A764</f>
      </c>
      <c r="G765" s="6" t="s">
        <f>=B765+G764</f>
      </c>
      <c r="H765" s="6" t="s">
        <f>=F765*G764</f>
      </c>
    </row>
    <row collapsed="false" customFormat="false" customHeight="false" hidden="false" ht="12.1" outlineLevel="0" r="766">
      <c r="A766" s="14" t="n">
        <v>45490</v>
      </c>
      <c r="B766" s="6" t="n">
        <v>-181</v>
      </c>
      <c r="C766" s="2" t="s">
        <v>813</v>
      </c>
      <c r="D766" s="2"/>
      <c r="E766" s="2"/>
      <c r="F766" s="6" t="s">
        <f>=A766-A765</f>
      </c>
      <c r="G766" s="6" t="s">
        <f>=B766+G765</f>
      </c>
      <c r="H766" s="6" t="s">
        <f>=F766*G765</f>
      </c>
    </row>
    <row collapsed="false" customFormat="false" customHeight="false" hidden="false" ht="12.1" outlineLevel="0" r="767">
      <c r="A767" s="14" t="n">
        <v>45491</v>
      </c>
      <c r="B767" s="6" t="n">
        <v>-16038</v>
      </c>
      <c r="C767" s="2" t="s">
        <v>814</v>
      </c>
      <c r="D767" s="2"/>
      <c r="E767" s="2"/>
      <c r="F767" s="6" t="s">
        <f>=A767-A766</f>
      </c>
      <c r="G767" s="6" t="s">
        <f>=B767+G766</f>
      </c>
      <c r="H767" s="6" t="s">
        <f>=F767*G766</f>
      </c>
    </row>
    <row collapsed="false" customFormat="false" customHeight="false" hidden="false" ht="12.1" outlineLevel="0" r="768">
      <c r="A768" s="14" t="n">
        <v>45493</v>
      </c>
      <c r="B768" s="6" t="n">
        <v>-685.9</v>
      </c>
      <c r="C768" s="2" t="s">
        <v>815</v>
      </c>
      <c r="D768" s="2"/>
      <c r="E768" s="2"/>
      <c r="F768" s="6" t="s">
        <f>=A768-A767</f>
      </c>
      <c r="G768" s="6" t="s">
        <f>=B768+G767</f>
      </c>
      <c r="H768" s="6" t="s">
        <f>=F768*G767</f>
      </c>
    </row>
    <row collapsed="false" customFormat="false" customHeight="false" hidden="false" ht="12.1" outlineLevel="0" r="769">
      <c r="A769" s="14" t="n">
        <v>45496</v>
      </c>
      <c r="B769" s="6" t="n">
        <v>-4.04</v>
      </c>
      <c r="C769" s="2" t="s">
        <v>816</v>
      </c>
      <c r="D769" s="2"/>
      <c r="E769" s="2"/>
      <c r="F769" s="6" t="s">
        <f>=A769-A768</f>
      </c>
      <c r="G769" s="6" t="s">
        <f>=B769+G768</f>
      </c>
      <c r="H769" s="6" t="s">
        <f>=F769*G768</f>
      </c>
    </row>
    <row collapsed="false" customFormat="false" customHeight="false" hidden="false" ht="12.1" outlineLevel="0" r="770">
      <c r="A770" s="14" t="n">
        <v>45499</v>
      </c>
      <c r="B770" s="6" t="n">
        <v>-96.51</v>
      </c>
      <c r="C770" s="2" t="s">
        <v>817</v>
      </c>
      <c r="D770" s="2"/>
      <c r="E770" s="2"/>
      <c r="F770" s="6" t="s">
        <f>=A770-A769</f>
      </c>
      <c r="G770" s="6" t="s">
        <f>=B770+G769</f>
      </c>
      <c r="H770" s="6" t="s">
        <f>=F770*G769</f>
      </c>
    </row>
    <row collapsed="false" customFormat="false" customHeight="false" hidden="false" ht="12.1" outlineLevel="0" r="771">
      <c r="A771" s="14" t="n">
        <v>45505</v>
      </c>
      <c r="B771" s="6" t="n">
        <v>-95.41</v>
      </c>
      <c r="C771" s="2" t="s">
        <v>818</v>
      </c>
      <c r="D771" s="2"/>
      <c r="E771" s="2"/>
      <c r="F771" s="6" t="s">
        <f>=A771-A770</f>
      </c>
      <c r="G771" s="6" t="s">
        <f>=B771+G770</f>
      </c>
      <c r="H771" s="6" t="s">
        <f>=F771*G770</f>
      </c>
    </row>
    <row collapsed="false" customFormat="false" customHeight="false" hidden="false" ht="12.1" outlineLevel="0" r="772">
      <c r="A772" s="14" t="n">
        <v>45513</v>
      </c>
      <c r="B772" s="6" t="n">
        <v>-1133.96</v>
      </c>
      <c r="C772" s="2" t="s">
        <v>819</v>
      </c>
      <c r="D772" s="2"/>
      <c r="E772" s="2"/>
      <c r="F772" s="6" t="s">
        <f>=A772-A771</f>
      </c>
      <c r="G772" s="6" t="s">
        <f>=B772+G771</f>
      </c>
      <c r="H772" s="6" t="s">
        <f>=F772*G771</f>
      </c>
    </row>
    <row collapsed="false" customFormat="false" customHeight="false" hidden="false" ht="12.1" outlineLevel="0" r="773">
      <c r="A773" s="14" t="n">
        <v>45519</v>
      </c>
      <c r="B773" s="6" t="n">
        <v>-4847.7</v>
      </c>
      <c r="C773" s="2" t="s">
        <v>820</v>
      </c>
      <c r="D773" s="2"/>
      <c r="E773" s="2"/>
      <c r="F773" s="6" t="s">
        <f>=A773-A772</f>
      </c>
      <c r="G773" s="6" t="s">
        <f>=B773+G772</f>
      </c>
      <c r="H773" s="6" t="s">
        <f>=F773*G772</f>
      </c>
    </row>
    <row collapsed="false" customFormat="false" customHeight="false" hidden="false" ht="12.1" outlineLevel="0" r="774">
      <c r="A774" s="14" t="n">
        <v>45519</v>
      </c>
      <c r="B774" s="6" t="n">
        <v>-121.51</v>
      </c>
      <c r="C774" s="2" t="s">
        <v>821</v>
      </c>
      <c r="D774" s="2"/>
      <c r="E774" s="2"/>
      <c r="F774" s="6" t="s">
        <f>=A774-A773</f>
      </c>
      <c r="G774" s="6" t="s">
        <f>=B774+G773</f>
      </c>
      <c r="H774" s="6" t="s">
        <f>=F774*G773</f>
      </c>
    </row>
    <row collapsed="false" customFormat="false" customHeight="false" hidden="false" ht="12.1" outlineLevel="0" r="775">
      <c r="A775" s="14" t="n">
        <v>45538</v>
      </c>
      <c r="B775" s="6" t="n">
        <v>-99.72</v>
      </c>
      <c r="C775" s="2" t="s">
        <v>822</v>
      </c>
      <c r="D775" s="2"/>
      <c r="E775" s="2"/>
      <c r="F775" s="6" t="s">
        <f>=A775-A774</f>
      </c>
      <c r="G775" s="6" t="s">
        <f>=B775+G774</f>
      </c>
      <c r="H775" s="6" t="s">
        <f>=F775*G774</f>
      </c>
    </row>
    <row collapsed="false" customFormat="false" customHeight="false" hidden="false" ht="12.1" outlineLevel="0" r="776">
      <c r="A776" s="14" t="n">
        <v>45540</v>
      </c>
      <c r="B776" s="6" t="n">
        <v>-80.04</v>
      </c>
      <c r="C776" s="2" t="s">
        <v>823</v>
      </c>
      <c r="D776" s="2"/>
      <c r="E776" s="2"/>
      <c r="F776" s="6" t="s">
        <f>=A776-A775</f>
      </c>
      <c r="G776" s="6" t="s">
        <f>=B776+G775</f>
      </c>
      <c r="H776" s="6" t="s">
        <f>=F776*G775</f>
      </c>
    </row>
    <row collapsed="false" customFormat="false" customHeight="false" hidden="false" ht="12.1" outlineLevel="0" r="777">
      <c r="A777" s="14" t="n">
        <v>45545</v>
      </c>
      <c r="B777" s="6" t="n">
        <v>-81.18</v>
      </c>
      <c r="C777" s="2" t="s">
        <v>824</v>
      </c>
      <c r="D777" s="2"/>
      <c r="E777" s="2"/>
      <c r="F777" s="6" t="s">
        <f>=A777-A776</f>
      </c>
      <c r="G777" s="6" t="s">
        <f>=B777+G776</f>
      </c>
      <c r="H777" s="6" t="s">
        <f>=F777*G776</f>
      </c>
    </row>
    <row collapsed="false" customFormat="false" customHeight="false" hidden="false" ht="12.1" outlineLevel="0" r="778">
      <c r="A778" s="14" t="n">
        <v>45546</v>
      </c>
      <c r="B778" s="6" t="n">
        <v>-107.36</v>
      </c>
      <c r="C778" s="2" t="s">
        <v>825</v>
      </c>
      <c r="D778" s="2"/>
      <c r="E778" s="2"/>
      <c r="F778" s="6" t="s">
        <f>=A778-A777</f>
      </c>
      <c r="G778" s="6" t="s">
        <f>=B778+G777</f>
      </c>
      <c r="H778" s="6" t="s">
        <f>=F778*G777</f>
      </c>
    </row>
    <row collapsed="false" customFormat="false" customHeight="false" hidden="false" ht="12.1" outlineLevel="0" r="779">
      <c r="A779" s="14" t="n">
        <v>45548</v>
      </c>
      <c r="B779" s="6" t="n">
        <v>-159.44</v>
      </c>
      <c r="C779" s="2" t="s">
        <v>826</v>
      </c>
      <c r="D779" s="2"/>
      <c r="E779" s="2"/>
      <c r="F779" s="6" t="s">
        <f>=A779-A778</f>
      </c>
      <c r="G779" s="6" t="s">
        <f>=B779+G778</f>
      </c>
      <c r="H779" s="6" t="s">
        <f>=F779*G778</f>
      </c>
    </row>
    <row collapsed="false" customFormat="false" customHeight="false" hidden="false" ht="12.1" outlineLevel="0" r="780">
      <c r="A780" s="14" t="n">
        <v>45551</v>
      </c>
      <c r="B780" s="6" t="n">
        <v>-333.73</v>
      </c>
      <c r="C780" s="2" t="s">
        <v>827</v>
      </c>
      <c r="D780" s="2"/>
      <c r="E780" s="2"/>
      <c r="F780" s="6" t="s">
        <f>=A780-A779</f>
      </c>
      <c r="G780" s="6" t="s">
        <f>=B780+G779</f>
      </c>
      <c r="H780" s="6" t="s">
        <f>=F780*G779</f>
      </c>
    </row>
    <row collapsed="false" customFormat="false" customHeight="false" hidden="false" ht="12.1" outlineLevel="0" r="781">
      <c r="A781" s="14" t="n">
        <v>45553</v>
      </c>
      <c r="B781" s="6" t="n">
        <v>-131.66</v>
      </c>
      <c r="C781" s="2" t="s">
        <v>828</v>
      </c>
      <c r="D781" s="2"/>
      <c r="E781" s="2"/>
      <c r="F781" s="6" t="s">
        <f>=A781-A780</f>
      </c>
      <c r="G781" s="6" t="s">
        <f>=B781+G780</f>
      </c>
      <c r="H781" s="6" t="s">
        <f>=F781*G780</f>
      </c>
    </row>
    <row collapsed="false" customFormat="false" customHeight="false" hidden="false" ht="12.1" outlineLevel="0" r="782">
      <c r="A782" s="14" t="n">
        <v>45555</v>
      </c>
      <c r="B782" s="6" t="n">
        <v>-139</v>
      </c>
      <c r="C782" s="2" t="s">
        <v>829</v>
      </c>
      <c r="D782" s="2"/>
      <c r="E782" s="2"/>
      <c r="F782" s="6" t="s">
        <f>=A782-A781</f>
      </c>
      <c r="G782" s="6" t="s">
        <f>=B782+G781</f>
      </c>
      <c r="H782" s="6" t="s">
        <f>=F782*G781</f>
      </c>
    </row>
    <row collapsed="false" customFormat="false" customHeight="false" hidden="false" ht="12.1" outlineLevel="0" r="783">
      <c r="A783" s="14" t="n">
        <v>45561</v>
      </c>
      <c r="B783" s="6" t="n">
        <v>-13600</v>
      </c>
      <c r="C783" s="2" t="s">
        <v>738</v>
      </c>
      <c r="D783" s="2"/>
      <c r="E783" s="2"/>
      <c r="F783" s="6" t="s">
        <f>=A783-A782</f>
      </c>
      <c r="G783" s="6" t="s">
        <f>=B783+G782</f>
      </c>
      <c r="H783" s="6" t="s">
        <f>=F783*G782</f>
      </c>
    </row>
    <row collapsed="false" customFormat="false" customHeight="false" hidden="false" ht="12.1" outlineLevel="0" r="784">
      <c r="A784" s="14" t="n">
        <v>45562</v>
      </c>
      <c r="B784" s="6" t="n">
        <v>-251.32</v>
      </c>
      <c r="C784" s="2" t="s">
        <v>760</v>
      </c>
      <c r="D784" s="2"/>
      <c r="E784" s="2"/>
      <c r="F784" s="6" t="s">
        <f>=A784-A783</f>
      </c>
      <c r="G784" s="6" t="s">
        <f>=B784+G783</f>
      </c>
      <c r="H784" s="6" t="s">
        <f>=F784*G783</f>
      </c>
    </row>
    <row collapsed="false" customFormat="false" customHeight="false" hidden="false" ht="12.1" outlineLevel="0" r="785">
      <c r="A785" s="14" t="n">
        <v>45564</v>
      </c>
      <c r="B785" s="6" t="n">
        <v>-865.77</v>
      </c>
      <c r="C785" s="2" t="s">
        <v>830</v>
      </c>
      <c r="D785" s="2"/>
      <c r="E785" s="2"/>
      <c r="F785" s="6" t="s">
        <f>=A785-A784</f>
      </c>
      <c r="G785" s="6" t="s">
        <f>=B785+G784</f>
      </c>
      <c r="H785" s="6" t="s">
        <f>=F785*G784</f>
      </c>
    </row>
    <row collapsed="false" customFormat="false" customHeight="false" hidden="false" ht="12.1" outlineLevel="0" r="786">
      <c r="A786" s="14" t="n">
        <v>45566</v>
      </c>
      <c r="B786" s="6" t="n">
        <v>-102.92</v>
      </c>
      <c r="C786" s="2" t="s">
        <v>831</v>
      </c>
      <c r="D786" s="2"/>
      <c r="E786" s="2"/>
      <c r="F786" s="6" t="s">
        <f>=A786-A785</f>
      </c>
      <c r="G786" s="6" t="s">
        <f>=B786+G785</f>
      </c>
      <c r="H786" s="6" t="s">
        <f>=F786*G785</f>
      </c>
    </row>
    <row collapsed="false" customFormat="false" customHeight="false" hidden="false" ht="12.1" outlineLevel="0" r="787">
      <c r="A787" s="14" t="n">
        <v>45567</v>
      </c>
      <c r="B787" s="6" t="n">
        <v>-2587.89</v>
      </c>
      <c r="C787" s="2" t="s">
        <v>832</v>
      </c>
      <c r="D787" s="2"/>
      <c r="E787" s="2"/>
      <c r="F787" s="6" t="s">
        <f>=A787-A786</f>
      </c>
      <c r="G787" s="6" t="s">
        <f>=B787+G786</f>
      </c>
      <c r="H787" s="6" t="s">
        <f>=F787*G786</f>
      </c>
    </row>
    <row collapsed="false" customFormat="false" customHeight="false" hidden="false" ht="12.1" outlineLevel="0" r="788">
      <c r="A788" s="14" t="n">
        <v>45571</v>
      </c>
      <c r="B788" s="6" t="n">
        <v>-87</v>
      </c>
      <c r="C788" s="2" t="s">
        <v>719</v>
      </c>
      <c r="D788" s="2"/>
      <c r="E788" s="2"/>
      <c r="F788" s="6" t="s">
        <f>=A788-A787</f>
      </c>
      <c r="G788" s="6" t="s">
        <f>=B788+G787</f>
      </c>
      <c r="H788" s="6" t="s">
        <f>=F788*G787</f>
      </c>
    </row>
    <row collapsed="false" customFormat="false" customHeight="false" hidden="false" ht="12.1" outlineLevel="0" r="789">
      <c r="A789" s="14" t="n">
        <v>45572</v>
      </c>
      <c r="B789" s="6" t="n">
        <v>-3301.8</v>
      </c>
      <c r="C789" s="2" t="s">
        <v>833</v>
      </c>
      <c r="D789" s="2"/>
      <c r="E789" s="2"/>
      <c r="F789" s="6" t="s">
        <f>=A789-A788</f>
      </c>
      <c r="G789" s="6" t="s">
        <f>=B789+G788</f>
      </c>
      <c r="H789" s="6" t="s">
        <f>=F789*G788</f>
      </c>
    </row>
    <row collapsed="false" customFormat="false" customHeight="false" hidden="false" ht="12.1" outlineLevel="0" r="790">
      <c r="A790" s="14" t="n">
        <v>45573</v>
      </c>
      <c r="B790" s="6" t="n">
        <v>-6148</v>
      </c>
      <c r="C790" s="2" t="s">
        <v>834</v>
      </c>
      <c r="D790" s="2"/>
      <c r="E790" s="2"/>
      <c r="F790" s="6" t="s">
        <f>=A790-A789</f>
      </c>
      <c r="G790" s="6" t="s">
        <f>=B790+G789</f>
      </c>
      <c r="H790" s="6" t="s">
        <f>=F790*G789</f>
      </c>
    </row>
    <row collapsed="false" customFormat="false" customHeight="false" hidden="false" ht="12.1" outlineLevel="0" r="791">
      <c r="A791" s="14" t="n">
        <v>45575</v>
      </c>
      <c r="B791" s="6" t="n">
        <v>-1601.39</v>
      </c>
      <c r="C791" s="2" t="s">
        <v>835</v>
      </c>
      <c r="D791" s="2"/>
      <c r="E791" s="2"/>
      <c r="F791" s="6" t="s">
        <f>=A791-A790</f>
      </c>
      <c r="G791" s="6" t="s">
        <f>=B791+G790</f>
      </c>
      <c r="H791" s="6" t="s">
        <f>=F791*G790</f>
      </c>
    </row>
    <row collapsed="false" customFormat="false" customHeight="false" hidden="false" ht="12.1" outlineLevel="0" r="792">
      <c r="A792" s="14" t="n">
        <v>45579</v>
      </c>
      <c r="B792" s="6" t="n">
        <v>-15369.4</v>
      </c>
      <c r="C792" s="2" t="s">
        <v>836</v>
      </c>
      <c r="D792" s="2"/>
      <c r="E792" s="2"/>
      <c r="F792" s="6" t="s">
        <f>=A792-A791</f>
      </c>
      <c r="G792" s="6" t="s">
        <f>=B792+G791</f>
      </c>
      <c r="H792" s="6" t="s">
        <f>=F792*G791</f>
      </c>
    </row>
    <row collapsed="false" customFormat="false" customHeight="false" hidden="false" ht="12.1" outlineLevel="0" r="793">
      <c r="A793" s="14" t="n">
        <v>45587</v>
      </c>
      <c r="B793" s="6" t="n">
        <v>-4.23</v>
      </c>
      <c r="C793" s="2" t="s">
        <v>837</v>
      </c>
      <c r="D793" s="2"/>
      <c r="E793" s="2"/>
      <c r="F793" s="6" t="s">
        <f>=A793-A792</f>
      </c>
      <c r="G793" s="6" t="s">
        <f>=B793+G792</f>
      </c>
      <c r="H793" s="6" t="s">
        <f>=F793*G792</f>
      </c>
    </row>
    <row collapsed="false" customFormat="false" customHeight="false" hidden="false" ht="12.1" outlineLevel="0" r="794">
      <c r="A794" s="14" t="n">
        <v>45597</v>
      </c>
      <c r="B794" s="6" t="n">
        <v>-107.11</v>
      </c>
      <c r="C794" s="2" t="s">
        <v>838</v>
      </c>
      <c r="D794" s="2"/>
      <c r="E794" s="2"/>
      <c r="F794" s="6" t="s">
        <f>=A794-A793</f>
      </c>
      <c r="G794" s="6" t="s">
        <f>=B794+G793</f>
      </c>
      <c r="H794" s="6" t="s">
        <f>=F794*G793</f>
      </c>
    </row>
    <row collapsed="false" customFormat="false" customHeight="false" hidden="false" ht="12.1" outlineLevel="0" r="795">
      <c r="A795" s="14" t="n">
        <v>45604</v>
      </c>
      <c r="B795" s="6" t="n">
        <v>-1297.01</v>
      </c>
      <c r="C795" s="2" t="s">
        <v>839</v>
      </c>
      <c r="D795" s="2"/>
      <c r="E795" s="2"/>
      <c r="F795" s="6" t="s">
        <f>=A795-A794</f>
      </c>
      <c r="G795" s="6" t="s">
        <f>=B795+G794</f>
      </c>
      <c r="H795" s="6" t="s">
        <f>=F795*G794</f>
      </c>
    </row>
    <row collapsed="false" customFormat="false" customHeight="false" hidden="false" ht="12.1" outlineLevel="0" r="796">
      <c r="A796" s="14" t="n">
        <v>45604</v>
      </c>
      <c r="B796" s="6" t="n">
        <v>-110.82</v>
      </c>
      <c r="C796" s="2" t="s">
        <v>840</v>
      </c>
      <c r="D796" s="2"/>
      <c r="E796" s="2"/>
      <c r="F796" s="6" t="s">
        <f>=A796-A795</f>
      </c>
      <c r="G796" s="6" t="s">
        <f>=B796+G795</f>
      </c>
      <c r="H796" s="6" t="s">
        <f>=F796*G795</f>
      </c>
    </row>
    <row collapsed="false" customFormat="false" customHeight="false" hidden="false" ht="12.1" outlineLevel="0" r="797">
      <c r="A797" s="14" t="n">
        <v>45610</v>
      </c>
      <c r="B797" s="6" t="n">
        <v>-5521.27</v>
      </c>
      <c r="C797" s="2" t="s">
        <v>841</v>
      </c>
      <c r="D797" s="2"/>
      <c r="E797" s="2"/>
      <c r="F797" s="6" t="s">
        <f>=A797-A796</f>
      </c>
      <c r="G797" s="6" t="s">
        <f>=B797+G796</f>
      </c>
      <c r="H797" s="6" t="s">
        <f>=F797*G796</f>
      </c>
    </row>
    <row collapsed="false" customFormat="false" customHeight="false" hidden="false" ht="12.1" outlineLevel="0" r="798">
      <c r="A798" s="14" t="n">
        <v>45616</v>
      </c>
      <c r="B798" s="6" t="n">
        <v>-849.05</v>
      </c>
      <c r="C798" s="2" t="s">
        <v>523</v>
      </c>
      <c r="D798" s="2"/>
      <c r="E798" s="2"/>
      <c r="F798" s="6" t="s">
        <f>=A798-A797</f>
      </c>
      <c r="G798" s="6" t="s">
        <f>=B798+G797</f>
      </c>
      <c r="H798" s="6" t="s">
        <f>=F798*G797</f>
      </c>
    </row>
    <row collapsed="false" customFormat="false" customHeight="false" hidden="false" ht="12.1" outlineLevel="0" r="799">
      <c r="A799" s="14" t="n">
        <v>45617</v>
      </c>
      <c r="B799" s="6" t="n">
        <v>-149.33</v>
      </c>
      <c r="C799" s="2" t="s">
        <v>842</v>
      </c>
      <c r="D799" s="2"/>
      <c r="E799" s="2"/>
      <c r="F799" s="6" t="s">
        <f>=A799-A798</f>
      </c>
      <c r="G799" s="6" t="s">
        <f>=B799+G798</f>
      </c>
      <c r="H799" s="6" t="s">
        <f>=F799*G798</f>
      </c>
    </row>
    <row collapsed="false" customFormat="false" customHeight="false" hidden="false" ht="12.1" outlineLevel="0" r="800">
      <c r="A800" s="14" t="n">
        <v>45623</v>
      </c>
      <c r="B800" s="6" t="n">
        <v>-94.55</v>
      </c>
      <c r="C800" s="2" t="s">
        <v>843</v>
      </c>
      <c r="D800" s="2"/>
      <c r="E800" s="2"/>
      <c r="F800" s="6" t="s">
        <f>=A800-A799</f>
      </c>
      <c r="G800" s="6" t="s">
        <f>=B800+G799</f>
      </c>
      <c r="H800" s="6" t="s">
        <f>=F800*G799</f>
      </c>
    </row>
    <row collapsed="false" customFormat="false" customHeight="false" hidden="false" ht="12.1" outlineLevel="0" r="801">
      <c r="A801" s="14" t="n">
        <v>45625</v>
      </c>
      <c r="B801" s="6" t="n">
        <v>-191.76</v>
      </c>
      <c r="C801" s="2" t="s">
        <v>844</v>
      </c>
      <c r="D801" s="2"/>
      <c r="E801" s="2"/>
      <c r="F801" s="6" t="s">
        <f>=A801-A800</f>
      </c>
      <c r="G801" s="6" t="s">
        <f>=B801+G800</f>
      </c>
      <c r="H801" s="6" t="s">
        <f>=F801*G800</f>
      </c>
    </row>
    <row collapsed="false" customFormat="false" customHeight="false" hidden="false" ht="12.1" outlineLevel="0" r="802">
      <c r="A802" s="14" t="n">
        <v>45628</v>
      </c>
      <c r="B802" s="6" t="n">
        <v>-174</v>
      </c>
      <c r="C802" s="2" t="s">
        <v>845</v>
      </c>
      <c r="D802" s="2"/>
      <c r="E802" s="2"/>
      <c r="F802" s="6" t="s">
        <f>=A802-A801</f>
      </c>
      <c r="G802" s="6" t="s">
        <f>=B802+G801</f>
      </c>
      <c r="H802" s="6" t="s">
        <f>=F802*G801</f>
      </c>
    </row>
    <row collapsed="false" customFormat="false" customHeight="false" hidden="false" ht="12.1" outlineLevel="0" r="803">
      <c r="A803" s="14" t="n">
        <v>45628</v>
      </c>
      <c r="B803" s="6" t="n">
        <v>-118.95</v>
      </c>
      <c r="C803" s="2" t="s">
        <v>846</v>
      </c>
      <c r="D803" s="2"/>
      <c r="E803" s="2"/>
      <c r="F803" s="6" t="s">
        <f>=A803-A802</f>
      </c>
      <c r="G803" s="6" t="s">
        <f>=B803+G802</f>
      </c>
      <c r="H803" s="6" t="s">
        <f>=F803*G802</f>
      </c>
    </row>
    <row collapsed="false" customFormat="false" customHeight="false" hidden="false" ht="12.1" outlineLevel="0" r="804">
      <c r="A804" s="14" t="n">
        <v>45636</v>
      </c>
      <c r="B804" s="6" t="n">
        <v>-6000</v>
      </c>
      <c r="C804" s="2" t="s">
        <v>703</v>
      </c>
      <c r="D804" s="2"/>
      <c r="E804" s="2"/>
      <c r="F804" s="6" t="s">
        <f>=A804-A803</f>
      </c>
      <c r="G804" s="6" t="s">
        <f>=B804+G803</f>
      </c>
      <c r="H804" s="6" t="s">
        <f>=F804*G803</f>
      </c>
    </row>
    <row collapsed="false" customFormat="false" customHeight="false" hidden="false" ht="12.1" outlineLevel="0" r="805">
      <c r="A805" s="14" t="n">
        <v>45637</v>
      </c>
      <c r="B805" s="6" t="n">
        <v>-107.36</v>
      </c>
      <c r="C805" s="2" t="s">
        <v>825</v>
      </c>
      <c r="D805" s="2"/>
      <c r="E805" s="2"/>
      <c r="F805" s="6" t="s">
        <f>=A805-A804</f>
      </c>
      <c r="G805" s="6" t="s">
        <f>=B805+G804</f>
      </c>
      <c r="H805" s="6" t="s">
        <f>=F805*G804</f>
      </c>
    </row>
    <row collapsed="false" customFormat="false" customHeight="false" hidden="false" ht="12.1" outlineLevel="0" r="806">
      <c r="A806" s="14" t="n">
        <v>45639</v>
      </c>
      <c r="B806" s="6" t="n">
        <v>-4530</v>
      </c>
      <c r="C806" s="2" t="s">
        <v>847</v>
      </c>
      <c r="D806" s="2"/>
      <c r="E806" s="2"/>
      <c r="F806" s="6" t="s">
        <f>=A806-A805</f>
      </c>
      <c r="G806" s="6" t="s">
        <f>=B806+G805</f>
      </c>
      <c r="H806" s="6" t="s">
        <f>=F806*G805</f>
      </c>
    </row>
    <row collapsed="false" customFormat="false" customHeight="false" hidden="false" ht="12.1" outlineLevel="0" r="807">
      <c r="A807" s="14" t="n">
        <v>45643</v>
      </c>
      <c r="B807" s="6" t="n">
        <v>-0.95</v>
      </c>
      <c r="C807" s="2" t="s">
        <v>485</v>
      </c>
      <c r="D807" s="2"/>
      <c r="E807" s="2"/>
      <c r="F807" s="6" t="s">
        <f>=A807-A806</f>
      </c>
      <c r="G807" s="6" t="s">
        <f>=B807+G806</f>
      </c>
      <c r="H807" s="6" t="s">
        <f>=F807*G806</f>
      </c>
    </row>
    <row collapsed="false" customFormat="false" customHeight="false" hidden="false" ht="12.1" outlineLevel="0" r="808">
      <c r="A808" s="14" t="n">
        <v>45643</v>
      </c>
      <c r="B808" s="6" t="n">
        <v>-128.18</v>
      </c>
      <c r="C808" s="2" t="s">
        <v>848</v>
      </c>
      <c r="D808" s="2"/>
      <c r="E808" s="2"/>
      <c r="F808" s="6" t="s">
        <f>=A808-A807</f>
      </c>
      <c r="G808" s="6" t="s">
        <f>=B808+G807</f>
      </c>
      <c r="H808" s="6" t="s">
        <f>=F808*G807</f>
      </c>
    </row>
    <row collapsed="false" customFormat="false" customHeight="false" hidden="false" ht="12.1" outlineLevel="0" r="809">
      <c r="A809" s="14" t="n">
        <v>45644</v>
      </c>
      <c r="B809" s="6" t="n">
        <v>-148.32</v>
      </c>
      <c r="C809" s="2" t="s">
        <v>849</v>
      </c>
      <c r="D809" s="2"/>
      <c r="E809" s="2"/>
      <c r="F809" s="6" t="s">
        <f>=A809-A808</f>
      </c>
      <c r="G809" s="6" t="s">
        <f>=B809+G808</f>
      </c>
      <c r="H809" s="6" t="s">
        <f>=F809*G808</f>
      </c>
    </row>
    <row collapsed="false" customFormat="false" customHeight="false" hidden="false" ht="12.1" outlineLevel="0" r="810">
      <c r="A810" s="14" t="n">
        <v>45652</v>
      </c>
      <c r="B810" s="6" t="n">
        <v>-365.58</v>
      </c>
      <c r="C810" s="2" t="s">
        <v>850</v>
      </c>
      <c r="D810" s="2"/>
      <c r="E810" s="2"/>
      <c r="F810" s="6" t="s">
        <f>=A810-A809</f>
      </c>
      <c r="G810" s="6" t="s">
        <f>=B810+G809</f>
      </c>
      <c r="H810" s="6" t="s">
        <f>=F810*G809</f>
      </c>
    </row>
    <row collapsed="false" customFormat="false" customHeight="false" hidden="false" ht="12.1" outlineLevel="0" r="811">
      <c r="A811" s="14" t="n">
        <v>45659</v>
      </c>
      <c r="B811" s="6" t="n">
        <v>-112.25</v>
      </c>
      <c r="C811" s="2" t="s">
        <v>851</v>
      </c>
      <c r="D811" s="2"/>
      <c r="E811" s="2"/>
      <c r="F811" s="6" t="s">
        <f>=A811-A810</f>
      </c>
      <c r="G811" s="6" t="s">
        <f>=B811+G810</f>
      </c>
      <c r="H811" s="6" t="s">
        <f>=F811*G810</f>
      </c>
    </row>
    <row collapsed="false" customFormat="false" customHeight="false" hidden="false" ht="12.1" outlineLevel="0" r="812">
      <c r="A812" s="14" t="n">
        <v>45660</v>
      </c>
      <c r="B812" s="6" t="n">
        <v>-2818.56</v>
      </c>
      <c r="C812" s="2" t="s">
        <v>852</v>
      </c>
      <c r="D812" s="2"/>
      <c r="E812" s="2"/>
      <c r="F812" s="6" t="s">
        <f>=A812-A811</f>
      </c>
      <c r="G812" s="6" t="s">
        <f>=B812+G811</f>
      </c>
      <c r="H812" s="6" t="s">
        <f>=F812*G811</f>
      </c>
    </row>
    <row collapsed="false" customFormat="false" customHeight="false" hidden="false" ht="12.1" outlineLevel="0" r="813">
      <c r="A813" s="14" t="n">
        <v>45665</v>
      </c>
      <c r="B813" s="6" t="n">
        <v>-2799.15</v>
      </c>
      <c r="C813" s="2" t="s">
        <v>853</v>
      </c>
      <c r="D813" s="2"/>
      <c r="E813" s="2"/>
      <c r="F813" s="6" t="s">
        <f>=A813-A812</f>
      </c>
      <c r="G813" s="6" t="s">
        <f>=B813+G812</f>
      </c>
      <c r="H813" s="6" t="s">
        <f>=F813*G812</f>
      </c>
    </row>
    <row collapsed="false" customFormat="false" customHeight="false" hidden="false" ht="12.1" outlineLevel="0" r="814">
      <c r="A814" s="14" t="n">
        <v>45667</v>
      </c>
      <c r="B814" s="6" t="n">
        <v>-1689.64</v>
      </c>
      <c r="C814" s="2" t="s">
        <v>854</v>
      </c>
      <c r="D814" s="2"/>
      <c r="E814" s="2"/>
      <c r="F814" s="6" t="s">
        <f>=A814-A813</f>
      </c>
      <c r="G814" s="6" t="s">
        <f>=B814+G813</f>
      </c>
      <c r="H814" s="6" t="s">
        <f>=F814*G813</f>
      </c>
    </row>
    <row collapsed="false" customFormat="false" customHeight="false" hidden="false" ht="12.1" outlineLevel="0" r="815">
      <c r="A815" s="14" t="n">
        <v>45681</v>
      </c>
      <c r="B815" s="6" t="n">
        <v>-114.95</v>
      </c>
      <c r="C815" s="2" t="s">
        <v>855</v>
      </c>
      <c r="D815" s="2"/>
      <c r="E815" s="2"/>
      <c r="F815" s="6" t="s">
        <f>=A815-A814</f>
      </c>
      <c r="G815" s="6" t="s">
        <f>=B815+G814</f>
      </c>
      <c r="H815" s="6" t="s">
        <f>=F815*G814</f>
      </c>
    </row>
    <row collapsed="false" customFormat="false" customHeight="false" hidden="false" ht="12.1" outlineLevel="0" r="816">
      <c r="A816" s="14" t="n">
        <v>45691</v>
      </c>
      <c r="B816" s="6" t="n">
        <v>-107.98</v>
      </c>
      <c r="C816" s="2" t="s">
        <v>856</v>
      </c>
      <c r="D816" s="2"/>
      <c r="E816" s="2"/>
      <c r="F816" s="6" t="s">
        <f>=A816-A815</f>
      </c>
      <c r="G816" s="6" t="s">
        <f>=B816+G815</f>
      </c>
      <c r="H816" s="6" t="s">
        <f>=F816*G815</f>
      </c>
    </row>
    <row collapsed="false" customFormat="false" customHeight="false" hidden="false" ht="12.1" outlineLevel="0" r="817">
      <c r="A817" s="14" t="n">
        <v>45695</v>
      </c>
      <c r="B817" s="6" t="n">
        <v>-1289.39</v>
      </c>
      <c r="C817" s="2" t="s">
        <v>857</v>
      </c>
      <c r="D817" s="2"/>
      <c r="E817" s="2"/>
      <c r="F817" s="6" t="s">
        <f>=A817-A816</f>
      </c>
      <c r="G817" s="6" t="s">
        <f>=B817+G816</f>
      </c>
      <c r="H817" s="6" t="s">
        <f>=F817*G816</f>
      </c>
    </row>
    <row collapsed="false" customFormat="false" customHeight="false" hidden="false" ht="12.1" outlineLevel="0" r="818">
      <c r="A818" s="14" t="n">
        <v>45700</v>
      </c>
      <c r="B818" s="6" t="n">
        <v>-5377.39</v>
      </c>
      <c r="C818" s="2" t="s">
        <v>858</v>
      </c>
      <c r="D818" s="2"/>
      <c r="E818" s="2"/>
      <c r="F818" s="6" t="s">
        <f>=A818-A817</f>
      </c>
      <c r="G818" s="6" t="s">
        <f>=B818+G817</f>
      </c>
      <c r="H818" s="6" t="s">
        <f>=F818*G817</f>
      </c>
    </row>
    <row collapsed="false" customFormat="false" customHeight="false" hidden="false" ht="12.1" outlineLevel="0" r="819">
      <c r="A819" s="14" t="n">
        <v>45708</v>
      </c>
      <c r="B819" s="6" t="n">
        <v>-134.74</v>
      </c>
      <c r="C819" s="2" t="s">
        <v>859</v>
      </c>
      <c r="D819" s="2"/>
      <c r="E819" s="2"/>
      <c r="F819" s="6" t="s">
        <f>=A819-A818</f>
      </c>
      <c r="G819" s="6" t="s">
        <f>=B819+G818</f>
      </c>
      <c r="H819" s="6" t="s">
        <f>=F819*G818</f>
      </c>
    </row>
    <row collapsed="false" customFormat="false" customHeight="false" hidden="false" ht="12.1" outlineLevel="0" r="820">
      <c r="A820" s="14" t="n">
        <v>45719</v>
      </c>
      <c r="B820" s="6" t="n">
        <v>-99.55</v>
      </c>
      <c r="C820" s="2" t="s">
        <v>860</v>
      </c>
      <c r="D820" s="2"/>
      <c r="E820" s="2"/>
      <c r="F820" s="6" t="s">
        <f>=A820-A819</f>
      </c>
      <c r="G820" s="6" t="s">
        <f>=B820+G819</f>
      </c>
      <c r="H820" s="6" t="s">
        <f>=F820*G819</f>
      </c>
    </row>
    <row collapsed="false" customFormat="false" customHeight="false" hidden="false" ht="12.1" outlineLevel="0" r="821">
      <c r="A821" s="14" t="n">
        <v>45720</v>
      </c>
      <c r="B821" s="6" t="n">
        <v>-80.32</v>
      </c>
      <c r="C821" s="2" t="s">
        <v>861</v>
      </c>
      <c r="D821" s="2"/>
      <c r="E821" s="2"/>
      <c r="F821" s="6" t="s">
        <f>=A821-A820</f>
      </c>
      <c r="G821" s="6" t="s">
        <f>=B821+G820</f>
      </c>
      <c r="H821" s="6" t="s">
        <f>=F821*G820</f>
      </c>
    </row>
    <row collapsed="false" customFormat="false" customHeight="false" hidden="false" ht="12.1" outlineLevel="0" r="822">
      <c r="A822" s="14" t="n">
        <v>45730</v>
      </c>
      <c r="B822" s="6" t="n">
        <v>-159.38</v>
      </c>
      <c r="C822" s="2" t="s">
        <v>862</v>
      </c>
      <c r="D822" s="2"/>
      <c r="E822" s="2"/>
      <c r="F822" s="6" t="s">
        <f>=A822-A821</f>
      </c>
      <c r="G822" s="6" t="s">
        <f>=B822+G821</f>
      </c>
      <c r="H822" s="6" t="s">
        <f>=F822*G821</f>
      </c>
    </row>
    <row collapsed="false" customFormat="false" customHeight="false" hidden="false" ht="12.1" outlineLevel="0" r="823">
      <c r="A823" s="14" t="n">
        <v>45741</v>
      </c>
      <c r="B823" s="6" t="n">
        <v>-307.82</v>
      </c>
      <c r="C823" s="2" t="s">
        <v>863</v>
      </c>
      <c r="D823" s="2"/>
      <c r="E823" s="2"/>
      <c r="F823" s="6" t="s">
        <f>=A823-A822</f>
      </c>
      <c r="G823" s="6" t="s">
        <f>=B823+G822</f>
      </c>
      <c r="H823" s="6" t="s">
        <f>=F823*G822</f>
      </c>
    </row>
    <row collapsed="false" customFormat="false" customHeight="false" hidden="false" ht="12.1" outlineLevel="0" r="824">
      <c r="A824" s="14" t="n">
        <v>45748</v>
      </c>
      <c r="B824" s="6" t="n">
        <v>-96.95</v>
      </c>
      <c r="C824" s="2" t="s">
        <v>864</v>
      </c>
      <c r="D824" s="2"/>
      <c r="E824" s="2"/>
      <c r="F824" s="6" t="s">
        <f>=A824-A823</f>
      </c>
      <c r="G824" s="6" t="s">
        <f>=B824+G823</f>
      </c>
      <c r="H824" s="6" t="s">
        <f>=F824*G823</f>
      </c>
    </row>
    <row collapsed="false" customFormat="false" customHeight="false" hidden="false" ht="12.1" outlineLevel="0" r="825">
      <c r="A825" s="14" t="n">
        <v>45750</v>
      </c>
      <c r="B825" s="6" t="n">
        <v>-2402.13</v>
      </c>
      <c r="C825" s="2" t="s">
        <v>865</v>
      </c>
      <c r="D825" s="2"/>
      <c r="E825" s="2"/>
      <c r="F825" s="6" t="s">
        <f>=A825-A824</f>
      </c>
      <c r="G825" s="6" t="s">
        <f>=B825+G824</f>
      </c>
      <c r="H825" s="6" t="s">
        <f>=F825*G824</f>
      </c>
    </row>
    <row collapsed="false" customFormat="false" customHeight="false" hidden="false" ht="12.1" outlineLevel="0" r="826">
      <c r="A826" s="14" t="n">
        <v>45754</v>
      </c>
      <c r="B826" s="6" t="n">
        <v>-602.44</v>
      </c>
      <c r="C826" s="2" t="s">
        <v>866</v>
      </c>
      <c r="D826" s="2"/>
      <c r="E826" s="2"/>
      <c r="F826" s="6" t="s">
        <f>=A826-A825</f>
      </c>
      <c r="G826" s="6" t="s">
        <f>=B826+G825</f>
      </c>
      <c r="H826" s="6" t="s">
        <f>=F826*G825</f>
      </c>
    </row>
    <row collapsed="false" customFormat="false" customHeight="false" hidden="false" ht="12.1" outlineLevel="0" r="827">
      <c r="A827" s="14" t="n">
        <v>45754</v>
      </c>
      <c r="B827" s="6" t="n">
        <v>-2933.1</v>
      </c>
      <c r="C827" s="2" t="s">
        <v>867</v>
      </c>
      <c r="D827" s="2"/>
      <c r="E827" s="2"/>
      <c r="F827" s="6" t="s">
        <f>=A827-A826</f>
      </c>
      <c r="G827" s="6" t="s">
        <f>=B827+G826</f>
      </c>
      <c r="H827" s="6" t="s">
        <f>=F827*G826</f>
      </c>
    </row>
    <row collapsed="false" customFormat="false" customHeight="false" hidden="false" ht="12.1" outlineLevel="0" r="828">
      <c r="A828" s="14" t="n">
        <v>45757</v>
      </c>
      <c r="B828" s="6" t="n">
        <v>-128.62</v>
      </c>
      <c r="C828" s="2" t="s">
        <v>868</v>
      </c>
      <c r="D828" s="2"/>
      <c r="E828" s="2"/>
      <c r="F828" s="6" t="s">
        <f>=A828-A827</f>
      </c>
      <c r="G828" s="6" t="s">
        <f>=B828+G827</f>
      </c>
      <c r="H828" s="6" t="s">
        <f>=F828*G827</f>
      </c>
    </row>
    <row collapsed="false" customFormat="false" customHeight="false" hidden="false" ht="12.1" outlineLevel="0" r="829">
      <c r="A829" s="14" t="n">
        <v>45757</v>
      </c>
      <c r="B829" s="6" t="n">
        <v>-1422.07</v>
      </c>
      <c r="C829" s="2" t="s">
        <v>869</v>
      </c>
      <c r="D829" s="2"/>
      <c r="E829" s="2"/>
      <c r="F829" s="6" t="s">
        <f>=A829-A828</f>
      </c>
      <c r="G829" s="6" t="s">
        <f>=B829+G828</f>
      </c>
      <c r="H829" s="6" t="s">
        <f>=F829*G828</f>
      </c>
    </row>
    <row collapsed="false" customFormat="false" customHeight="false" hidden="false" ht="12.1" outlineLevel="0" r="830">
      <c r="A830" s="14" t="n">
        <v>45758</v>
      </c>
      <c r="B830" s="6" t="n">
        <v>-229.54</v>
      </c>
      <c r="C830" s="2" t="s">
        <v>870</v>
      </c>
      <c r="D830" s="2"/>
      <c r="E830" s="2"/>
      <c r="F830" s="6" t="s">
        <f>=A830-A829</f>
      </c>
      <c r="G830" s="6" t="s">
        <f>=B830+G829</f>
      </c>
      <c r="H830" s="6" t="s">
        <f>=F830*G829</f>
      </c>
    </row>
    <row collapsed="false" customFormat="false" customHeight="false" hidden="false" ht="12.1" outlineLevel="0" r="831">
      <c r="A831" s="14" t="n">
        <v>45772</v>
      </c>
      <c r="B831" s="6" t="n">
        <v>-2540</v>
      </c>
      <c r="C831" s="2" t="s">
        <v>871</v>
      </c>
      <c r="D831" s="2"/>
      <c r="E831" s="2"/>
      <c r="F831" s="6" t="s">
        <f>=A831-A830</f>
      </c>
      <c r="G831" s="6" t="s">
        <f>=B831+G830</f>
      </c>
      <c r="H831" s="6" t="s">
        <f>=F831*G830</f>
      </c>
    </row>
    <row collapsed="false" customFormat="false" customHeight="false" hidden="false" ht="12.1" outlineLevel="0" r="832">
      <c r="A832" s="14" t="n">
        <v>45778</v>
      </c>
      <c r="B832" s="6" t="n">
        <v>-92.41</v>
      </c>
      <c r="C832" s="2" t="s">
        <v>872</v>
      </c>
      <c r="D832" s="2"/>
      <c r="E832" s="2"/>
      <c r="F832" s="6" t="s">
        <f>=A832-A831</f>
      </c>
      <c r="G832" s="6" t="s">
        <f>=B832+G831</f>
      </c>
      <c r="H832" s="6" t="s">
        <f>=F832*G831</f>
      </c>
    </row>
    <row collapsed="false" customFormat="false" customHeight="false" hidden="false" ht="12.1" outlineLevel="0" r="833">
      <c r="A833" s="14" t="n">
        <v>45782</v>
      </c>
      <c r="B833" s="6" t="n">
        <v>-5.05</v>
      </c>
      <c r="C833" s="2" t="s">
        <v>873</v>
      </c>
      <c r="D833" s="2"/>
      <c r="E833" s="2"/>
      <c r="F833" s="6" t="s">
        <f>=A833-A832</f>
      </c>
      <c r="G833" s="6" t="s">
        <f>=B833+G832</f>
      </c>
      <c r="H833" s="6" t="s">
        <f>=F833*G832</f>
      </c>
    </row>
    <row collapsed="false" customFormat="false" customHeight="false" hidden="false" ht="12.1" outlineLevel="0" r="834">
      <c r="A834" s="14" t="n">
        <v>45786</v>
      </c>
      <c r="B834" s="6" t="n">
        <v>-93.8</v>
      </c>
      <c r="C834" s="2" t="s">
        <v>874</v>
      </c>
      <c r="D834" s="2"/>
      <c r="E834" s="2"/>
      <c r="F834" s="6" t="s">
        <f>=A834-A833</f>
      </c>
      <c r="G834" s="6" t="s">
        <f>=B834+G833</f>
      </c>
      <c r="H834" s="6" t="s">
        <f>=F834*G833</f>
      </c>
    </row>
    <row collapsed="false" customFormat="false" customHeight="false" hidden="false" ht="12.1" outlineLevel="0" r="835">
      <c r="A835" s="14" t="n">
        <v>45786</v>
      </c>
      <c r="B835" s="6" t="n">
        <v>-1085.97</v>
      </c>
      <c r="C835" s="2" t="s">
        <v>875</v>
      </c>
      <c r="D835" s="2"/>
      <c r="E835" s="2"/>
      <c r="F835" s="6" t="s">
        <f>=A835-A834</f>
      </c>
      <c r="G835" s="6" t="s">
        <f>=B835+G834</f>
      </c>
      <c r="H835" s="6" t="s">
        <f>=F835*G834</f>
      </c>
    </row>
    <row collapsed="false" customFormat="false" customHeight="false" hidden="false" ht="12.1" outlineLevel="0" r="836">
      <c r="A836" s="14" t="n">
        <v>45792</v>
      </c>
      <c r="B836" s="6" t="n">
        <v>-4502.96</v>
      </c>
      <c r="C836" s="2" t="s">
        <v>876</v>
      </c>
      <c r="D836" s="2"/>
      <c r="E836" s="2"/>
      <c r="F836" s="6" t="s">
        <f>=A836-A835</f>
      </c>
      <c r="G836" s="6" t="s">
        <f>=B836+G835</f>
      </c>
      <c r="H836" s="6" t="s">
        <f>=F836*G835</f>
      </c>
    </row>
    <row collapsed="false" customFormat="false" customHeight="false" hidden="false" ht="12.1" outlineLevel="0" r="837">
      <c r="A837" s="14" t="n">
        <v>45792</v>
      </c>
      <c r="B837" s="6" t="n">
        <v>-119.53</v>
      </c>
      <c r="C837" s="2" t="s">
        <v>877</v>
      </c>
      <c r="D837" s="2"/>
      <c r="E837" s="2"/>
      <c r="F837" s="6" t="s">
        <f>=A837-A836</f>
      </c>
      <c r="G837" s="6" t="s">
        <f>=B837+G836</f>
      </c>
      <c r="H837" s="6" t="s">
        <f>=F837*G836</f>
      </c>
    </row>
    <row collapsed="false" customFormat="false" customHeight="false" hidden="false" ht="12.1" outlineLevel="0" r="838">
      <c r="A838" s="14" t="n">
        <v>45798</v>
      </c>
      <c r="B838" s="6" t="n">
        <v>-849.05</v>
      </c>
      <c r="C838" s="2" t="s">
        <v>523</v>
      </c>
      <c r="D838" s="2"/>
      <c r="E838" s="2"/>
      <c r="F838" s="6" t="s">
        <f>=A838-A837</f>
      </c>
      <c r="G838" s="6" t="s">
        <f>=B838+G837</f>
      </c>
      <c r="H838" s="6" t="s">
        <f>=F838*G837</f>
      </c>
    </row>
    <row collapsed="false" customFormat="false" customHeight="false" hidden="false" ht="12.1" outlineLevel="0" r="839">
      <c r="A839" s="14" t="n">
        <v>45804</v>
      </c>
      <c r="B839" s="6" t="n">
        <v>-71.69</v>
      </c>
      <c r="C839" s="2" t="s">
        <v>878</v>
      </c>
      <c r="D839" s="2"/>
      <c r="E839" s="2"/>
      <c r="F839" s="6" t="s">
        <f>=A839-A838</f>
      </c>
      <c r="G839" s="6" t="s">
        <f>=B839+G838</f>
      </c>
      <c r="H839" s="6" t="s">
        <f>=F839*G838</f>
      </c>
    </row>
    <row collapsed="false" customFormat="false" customHeight="false" hidden="false" ht="12.1" outlineLevel="0" r="840">
      <c r="A840" s="14" t="n">
        <v>45810</v>
      </c>
      <c r="B840" s="6" t="n">
        <v>-6938.35</v>
      </c>
      <c r="C840" s="2" t="s">
        <v>879</v>
      </c>
      <c r="D840" s="2"/>
      <c r="E840" s="2"/>
      <c r="F840" s="6" t="s">
        <f>=A840-A839</f>
      </c>
      <c r="G840" s="6" t="s">
        <f>=B840+G839</f>
      </c>
      <c r="H840" s="6" t="s">
        <f>=F840*G839</f>
      </c>
    </row>
    <row collapsed="false" customFormat="false" customHeight="false" hidden="false" ht="12.1" outlineLevel="0" r="841">
      <c r="A841" s="14" t="n">
        <v>45810</v>
      </c>
      <c r="B841" s="6" t="n">
        <v>-89.15</v>
      </c>
      <c r="C841" s="2" t="s">
        <v>880</v>
      </c>
      <c r="D841" s="2"/>
      <c r="E841" s="2"/>
      <c r="F841" s="6" t="s">
        <f>=A841-A840</f>
      </c>
      <c r="G841" s="6" t="s">
        <f>=B841+G840</f>
      </c>
      <c r="H841" s="6" t="s">
        <f>=F841*G840</f>
      </c>
    </row>
    <row collapsed="false" customFormat="false" customHeight="false" hidden="false" ht="12.1" outlineLevel="0" r="842">
      <c r="A842" s="14" t="n">
        <v>45817</v>
      </c>
      <c r="B842" s="6" t="n">
        <v>-1846.54</v>
      </c>
      <c r="C842" s="2" t="s">
        <v>881</v>
      </c>
      <c r="D842" s="2"/>
      <c r="E842" s="2"/>
      <c r="F842" s="6" t="s">
        <f>=A842-A841</f>
      </c>
      <c r="G842" s="6" t="s">
        <f>=B842+G841</f>
      </c>
      <c r="H842" s="6" t="s">
        <f>=F842*G841</f>
      </c>
    </row>
    <row collapsed="false" customFormat="false" customHeight="false" hidden="false" ht="12.1" outlineLevel="0" r="843">
      <c r="A843" s="14" t="n">
        <v>45821</v>
      </c>
      <c r="B843" s="6" t="n">
        <v>-145.37</v>
      </c>
      <c r="C843" s="2" t="s">
        <v>882</v>
      </c>
      <c r="D843" s="2"/>
      <c r="E843" s="2"/>
      <c r="F843" s="6" t="s">
        <f>=A843-A842</f>
      </c>
      <c r="G843" s="6" t="s">
        <f>=B843+G842</f>
      </c>
      <c r="H843" s="6" t="s">
        <f>=F843*G842</f>
      </c>
    </row>
    <row collapsed="false" customFormat="false" customHeight="false" hidden="false" ht="12.1" outlineLevel="0" r="844">
      <c r="A844" s="14" t="n">
        <v>45824</v>
      </c>
      <c r="B844" s="6" t="n">
        <v>-19000</v>
      </c>
      <c r="C844" s="2" t="s">
        <v>883</v>
      </c>
      <c r="D844" s="2"/>
      <c r="E844" s="2"/>
      <c r="F844" s="6" t="s">
        <f>=A844-A843</f>
      </c>
      <c r="G844" s="6" t="s">
        <f>=B844+G843</f>
      </c>
      <c r="H844" s="6" t="s">
        <f>=F844*G843</f>
      </c>
    </row>
    <row collapsed="false" customFormat="false" customHeight="false" hidden="false" ht="12.1" outlineLevel="0" r="845">
      <c r="A845" s="14" t="n">
        <v>45824</v>
      </c>
      <c r="B845" s="6" t="n">
        <v>-289.94</v>
      </c>
      <c r="C845" s="2" t="s">
        <v>884</v>
      </c>
      <c r="D845" s="2"/>
      <c r="E845" s="2"/>
      <c r="F845" s="6" t="s">
        <f>=A845-A844</f>
      </c>
      <c r="G845" s="6" t="s">
        <f>=B845+G844</f>
      </c>
      <c r="H845" s="6" t="s">
        <f>=F845*G844</f>
      </c>
    </row>
    <row collapsed="false" customFormat="false" customHeight="false" hidden="false" ht="12.1" outlineLevel="0" r="846">
      <c r="A846" s="14" t="n">
        <v>45825</v>
      </c>
      <c r="B846" s="6" t="n">
        <v>-0.95</v>
      </c>
      <c r="C846" s="2" t="s">
        <v>485</v>
      </c>
      <c r="D846" s="2"/>
      <c r="E846" s="2"/>
      <c r="F846" s="6" t="s">
        <f>=A846-A845</f>
      </c>
      <c r="G846" s="6" t="s">
        <f>=B846+G845</f>
      </c>
      <c r="H846" s="6" t="s">
        <f>=F846*G845</f>
      </c>
    </row>
    <row collapsed="false" customFormat="false" customHeight="false" hidden="false" ht="12.1" outlineLevel="0" r="847">
      <c r="A847" s="14" t="n">
        <v>45826</v>
      </c>
      <c r="B847" s="6" t="n">
        <v>-117.6</v>
      </c>
      <c r="C847" s="2" t="s">
        <v>885</v>
      </c>
      <c r="D847" s="2"/>
      <c r="E847" s="2"/>
      <c r="F847" s="6" t="s">
        <f>=A847-A846</f>
      </c>
      <c r="G847" s="6" t="s">
        <f>=B847+G846</f>
      </c>
      <c r="H847" s="6" t="s">
        <f>=F847*G846</f>
      </c>
    </row>
    <row collapsed="false" customFormat="false" customHeight="false" hidden="false" ht="12.1" outlineLevel="0" r="848">
      <c r="A848" s="14" t="n">
        <v>45839</v>
      </c>
      <c r="B848" s="6" t="n">
        <v>-662.8</v>
      </c>
      <c r="C848" s="2" t="s">
        <v>886</v>
      </c>
      <c r="D848" s="2"/>
      <c r="E848" s="2"/>
      <c r="F848" s="6" t="s">
        <f>=A848-A847</f>
      </c>
      <c r="G848" s="6" t="s">
        <f>=B848+G847</f>
      </c>
      <c r="H848" s="6" t="s">
        <f>=F848*G847</f>
      </c>
    </row>
    <row collapsed="false" customFormat="false" customHeight="false" hidden="false" ht="12.1" outlineLevel="0" r="849">
      <c r="A849" s="14" t="n">
        <v>45839</v>
      </c>
      <c r="B849" s="6" t="n">
        <v>-437.15</v>
      </c>
      <c r="C849" s="2" t="s">
        <v>887</v>
      </c>
      <c r="D849" s="2"/>
      <c r="E849" s="2"/>
      <c r="F849" s="6" t="s">
        <f>=A849-A848</f>
      </c>
      <c r="G849" s="6" t="s">
        <f>=B849+G848</f>
      </c>
      <c r="H849" s="6" t="s">
        <f>=F849*G848</f>
      </c>
    </row>
    <row collapsed="false" customFormat="false" customHeight="false" hidden="false" ht="12.1" outlineLevel="0" r="850">
      <c r="A850" s="14" t="n">
        <v>45839</v>
      </c>
      <c r="B850" s="6" t="n">
        <v>-89.05</v>
      </c>
      <c r="C850" s="2" t="s">
        <v>888</v>
      </c>
      <c r="D850" s="2"/>
      <c r="E850" s="2"/>
      <c r="F850" s="6" t="s">
        <f>=A850-A849</f>
      </c>
      <c r="G850" s="6" t="s">
        <f>=B850+G849</f>
      </c>
      <c r="H850" s="6" t="s">
        <f>=F850*G849</f>
      </c>
    </row>
    <row collapsed="false" customFormat="false" customHeight="false" hidden="false" ht="12.1" outlineLevel="0" r="851">
      <c r="A851" s="12" t="n">
        <v>45855.999988426</v>
      </c>
      <c r="B851" s="5" t="n">
        <v>-2992504.59</v>
      </c>
      <c r="C851" s="15" t="s">
        <v>889</v>
      </c>
      <c r="D851" s="2"/>
      <c r="E851" s="2"/>
      <c r="F851" s="6" t="s">
        <f>=A851-A850</f>
      </c>
      <c r="G851" s="6" t="s">
        <f>=B851+G850</f>
      </c>
      <c r="H851" s="6" t="s">
        <f>=F851*G850</f>
      </c>
    </row>
    <row collapsed="false" customFormat="false" customHeight="false" hidden="false" ht="12.1" outlineLevel="0" r="852">
      <c r="A852" s="14"/>
      <c r="B852" s="9" t="s">
        <f>=XIRR(B2:B851,A2:A851)</f>
      </c>
      <c r="C852" s="2" t="s">
        <v>890</v>
      </c>
      <c r="D852" s="2"/>
      <c r="E852" s="2"/>
      <c r="F852" s="7"/>
      <c r="G852" s="2" t="s">
        <v>891</v>
      </c>
      <c r="H852" s="6" t="s">
        <f>=SUM(I2:H851)/365</f>
      </c>
    </row>
    <row collapsed="false" customFormat="false" customHeight="false" hidden="false" ht="12.1" outlineLevel="0" r="853">
      <c r="A853" s="14"/>
      <c r="B853" s="5" t="s">
        <f>=-SUM(B2:B851)</f>
      </c>
      <c r="C853" s="2" t="s">
        <v>892</v>
      </c>
      <c r="D853" s="2"/>
      <c r="E853" s="2"/>
      <c r="F853" s="7"/>
      <c r="G853" s="15" t="s">
        <v>893</v>
      </c>
      <c r="H853" s="9" t="s">
        <f>=B853/H852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S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118</v>
      </c>
      <c r="DY1" s="0"/>
      <c r="DZ1" s="0"/>
      <c r="EA1" s="4" t="s">
        <v>120</v>
      </c>
      <c r="EB1" s="0"/>
      <c r="EC1" s="0"/>
      <c r="ED1" s="4" t="s">
        <v>122</v>
      </c>
      <c r="EE1" s="0"/>
      <c r="EF1" s="0"/>
      <c r="EG1" s="4" t="s">
        <v>124</v>
      </c>
      <c r="EH1" s="0"/>
      <c r="EI1" s="0"/>
      <c r="EJ1" s="4" t="s">
        <v>126</v>
      </c>
      <c r="EK1" s="0"/>
      <c r="EL1" s="0"/>
      <c r="EM1" s="4" t="s">
        <v>128</v>
      </c>
      <c r="EN1" s="0"/>
      <c r="EO1" s="0"/>
      <c r="EP1" s="4" t="s">
        <v>130</v>
      </c>
      <c r="EQ1" s="0"/>
      <c r="ER1" s="0"/>
      <c r="ES1" s="4" t="s">
        <v>132</v>
      </c>
      <c r="ET1" s="0"/>
      <c r="EU1" s="0"/>
      <c r="EV1" s="4" t="s">
        <v>134</v>
      </c>
      <c r="EW1" s="0"/>
      <c r="EX1" s="0"/>
      <c r="EY1" s="4" t="s">
        <v>136</v>
      </c>
      <c r="EZ1" s="0"/>
      <c r="FA1" s="0"/>
      <c r="FB1" s="4" t="s">
        <v>138</v>
      </c>
      <c r="FC1" s="0"/>
      <c r="FD1" s="0"/>
      <c r="FE1" s="4" t="s">
        <v>140</v>
      </c>
      <c r="FF1" s="0"/>
      <c r="FG1" s="0"/>
      <c r="FH1" s="4" t="s">
        <v>142</v>
      </c>
      <c r="FI1" s="0"/>
      <c r="FJ1" s="0"/>
      <c r="FK1" s="4" t="s">
        <v>145</v>
      </c>
      <c r="FL1" s="0"/>
      <c r="FM1" s="0"/>
      <c r="FN1" s="4" t="s">
        <v>148</v>
      </c>
      <c r="FO1" s="0"/>
      <c r="FP1" s="0"/>
      <c r="FQ1" s="4" t="s">
        <v>150</v>
      </c>
      <c r="FR1" s="0"/>
      <c r="FS1" s="0"/>
      <c r="FT1" s="4" t="s">
        <v>152</v>
      </c>
      <c r="FU1" s="0"/>
      <c r="FV1" s="0"/>
      <c r="FW1" s="4" t="s">
        <v>154</v>
      </c>
      <c r="FX1" s="0"/>
      <c r="FY1" s="0"/>
      <c r="FZ1" s="4" t="s">
        <v>156</v>
      </c>
      <c r="GA1" s="0"/>
      <c r="GB1" s="0"/>
      <c r="GC1" s="4" t="s">
        <v>158</v>
      </c>
      <c r="GD1" s="0"/>
      <c r="GE1" s="0"/>
      <c r="GF1" s="4" t="s">
        <v>160</v>
      </c>
      <c r="GG1" s="0"/>
      <c r="GH1" s="0"/>
      <c r="GI1" s="4" t="s">
        <v>162</v>
      </c>
      <c r="GJ1" s="0"/>
      <c r="GK1" s="0"/>
      <c r="GL1" s="4" t="s">
        <v>165</v>
      </c>
      <c r="GM1" s="0"/>
      <c r="GN1" s="0"/>
      <c r="GO1" s="4" t="s">
        <v>169</v>
      </c>
      <c r="GP1" s="0"/>
      <c r="GQ1" s="0"/>
      <c r="GR1" s="4" t="s">
        <v>172</v>
      </c>
      <c r="GS1" s="0"/>
    </row>
    <row collapsed="false" customFormat="false" customHeight="false" hidden="false" ht="12.1" outlineLevel="0" r="2">
      <c r="A2" s="11" t="n">
        <v>43685</v>
      </c>
      <c r="B2" s="6" t="n">
        <v>46015.684944</v>
      </c>
      <c r="C2" s="0" t="s">
        <v>894</v>
      </c>
      <c r="D2" s="11" t="n">
        <v>43683</v>
      </c>
      <c r="E2" s="6" t="n">
        <v>16848.490854</v>
      </c>
      <c r="F2" s="0" t="s">
        <v>894</v>
      </c>
      <c r="G2" s="11" t="n">
        <v>43767</v>
      </c>
      <c r="H2" s="6" t="n">
        <v>4143.99</v>
      </c>
      <c r="I2" s="0" t="s">
        <v>894</v>
      </c>
      <c r="J2" s="11" t="n">
        <v>43620</v>
      </c>
      <c r="K2" s="6" t="n">
        <v>10264.554926</v>
      </c>
      <c r="L2" s="0" t="s">
        <v>894</v>
      </c>
      <c r="M2" s="11" t="n">
        <v>43735</v>
      </c>
      <c r="N2" s="6" t="n">
        <v>3196.42</v>
      </c>
      <c r="O2" s="0" t="s">
        <v>894</v>
      </c>
      <c r="P2" s="11" t="n">
        <v>43734</v>
      </c>
      <c r="Q2" s="6" t="n">
        <v>856.258582</v>
      </c>
      <c r="R2" s="0" t="s">
        <v>894</v>
      </c>
      <c r="S2" s="11" t="n">
        <v>44180</v>
      </c>
      <c r="T2" s="6" t="n">
        <v>16244.5338</v>
      </c>
      <c r="U2" s="0" t="s">
        <v>894</v>
      </c>
      <c r="V2" s="11" t="n">
        <v>43620</v>
      </c>
      <c r="W2" s="6" t="n">
        <v>15813.104734</v>
      </c>
      <c r="X2" s="0" t="s">
        <v>894</v>
      </c>
      <c r="Y2" s="11" t="n">
        <v>43838</v>
      </c>
      <c r="Z2" s="6" t="n">
        <v>7515.51</v>
      </c>
      <c r="AA2" s="0" t="s">
        <v>894</v>
      </c>
      <c r="AB2" s="11" t="n">
        <v>43998</v>
      </c>
      <c r="AC2" s="6" t="n">
        <v>4371.59</v>
      </c>
      <c r="AD2" s="0" t="s">
        <v>894</v>
      </c>
      <c r="AE2" s="11" t="n">
        <v>44159</v>
      </c>
      <c r="AF2" s="6" t="n">
        <v>6598.696</v>
      </c>
      <c r="AG2" s="0" t="s">
        <v>894</v>
      </c>
      <c r="AH2" s="11" t="n">
        <v>43602</v>
      </c>
      <c r="AI2" s="6" t="n">
        <v>3873.48</v>
      </c>
      <c r="AJ2" s="0" t="s">
        <v>894</v>
      </c>
      <c r="AK2" s="11" t="n">
        <v>44154</v>
      </c>
      <c r="AL2" s="6" t="n">
        <v>39150.895152</v>
      </c>
      <c r="AM2" s="0" t="s">
        <v>894</v>
      </c>
      <c r="AN2" s="11" t="n">
        <v>43623</v>
      </c>
      <c r="AO2" s="6" t="n">
        <v>2321.19</v>
      </c>
      <c r="AP2" s="0" t="s">
        <v>894</v>
      </c>
      <c r="AQ2" s="11" t="n">
        <v>43854</v>
      </c>
      <c r="AR2" s="6" t="n">
        <v>2295.38</v>
      </c>
      <c r="AS2" s="0" t="s">
        <v>894</v>
      </c>
      <c r="AT2" s="11" t="n">
        <v>44005</v>
      </c>
      <c r="AU2" s="6" t="n">
        <v>17629.35362</v>
      </c>
      <c r="AV2" s="0" t="s">
        <v>894</v>
      </c>
      <c r="AW2" s="11" t="n">
        <v>43839</v>
      </c>
      <c r="AX2" s="6" t="n">
        <v>33540.11</v>
      </c>
      <c r="AY2" s="0" t="s">
        <v>894</v>
      </c>
      <c r="AZ2" s="11" t="n">
        <v>43956</v>
      </c>
      <c r="BA2" s="6" t="n">
        <v>3885.766209</v>
      </c>
      <c r="BB2" s="0" t="s">
        <v>894</v>
      </c>
      <c r="BC2" s="11" t="n">
        <v>43560</v>
      </c>
      <c r="BD2" s="6" t="n">
        <v>1094.36</v>
      </c>
      <c r="BE2" s="0" t="s">
        <v>894</v>
      </c>
      <c r="BF2" s="11" t="n">
        <v>45705</v>
      </c>
      <c r="BG2" s="6" t="n">
        <v>51488.92</v>
      </c>
      <c r="BH2" s="0" t="s">
        <v>895</v>
      </c>
      <c r="BI2" s="11" t="n">
        <v>44155</v>
      </c>
      <c r="BJ2" s="6" t="n">
        <v>9747.15</v>
      </c>
      <c r="BK2" s="0" t="s">
        <v>894</v>
      </c>
      <c r="BL2" s="11" t="n">
        <v>43887</v>
      </c>
      <c r="BM2" s="6" t="n">
        <v>3958.38</v>
      </c>
      <c r="BN2" s="0" t="s">
        <v>894</v>
      </c>
      <c r="BO2" s="11" t="n">
        <v>43794</v>
      </c>
      <c r="BP2" s="6" t="n">
        <v>6299.31</v>
      </c>
      <c r="BQ2" s="0" t="s">
        <v>894</v>
      </c>
      <c r="BR2" s="11" t="n">
        <v>43801</v>
      </c>
      <c r="BS2" s="6" t="n">
        <v>1632.98</v>
      </c>
      <c r="BT2" s="0" t="s">
        <v>894</v>
      </c>
      <c r="BU2" s="11" t="n">
        <v>43685</v>
      </c>
      <c r="BV2" s="6" t="n">
        <v>3475.97688</v>
      </c>
      <c r="BW2" s="0" t="s">
        <v>894</v>
      </c>
      <c r="BX2" s="11" t="n">
        <v>44160</v>
      </c>
      <c r="BY2" s="6" t="n">
        <v>8927.16915</v>
      </c>
      <c r="BZ2" s="0" t="s">
        <v>894</v>
      </c>
      <c r="CA2" s="11" t="n">
        <v>44047</v>
      </c>
      <c r="CB2" s="6" t="n">
        <v>5829.79</v>
      </c>
      <c r="CC2" s="0" t="s">
        <v>894</v>
      </c>
      <c r="CD2" s="11" t="n">
        <v>43966</v>
      </c>
      <c r="CE2" s="6" t="n">
        <v>5385.046632</v>
      </c>
      <c r="CF2" s="0" t="s">
        <v>894</v>
      </c>
      <c r="CG2" s="11" t="n">
        <v>43840</v>
      </c>
      <c r="CH2" s="6" t="n">
        <v>2573.66502</v>
      </c>
      <c r="CI2" s="0" t="s">
        <v>894</v>
      </c>
      <c r="CJ2" s="11" t="n">
        <v>44020</v>
      </c>
      <c r="CK2" s="6" t="n">
        <v>1569.75</v>
      </c>
      <c r="CL2" s="0" t="s">
        <v>894</v>
      </c>
      <c r="CM2" s="11" t="n">
        <v>43854</v>
      </c>
      <c r="CN2" s="6" t="n">
        <v>8971.38</v>
      </c>
      <c r="CO2" s="0" t="s">
        <v>894</v>
      </c>
      <c r="CP2" s="11" t="n">
        <v>43923</v>
      </c>
      <c r="CQ2" s="6" t="n">
        <v>4278.04</v>
      </c>
      <c r="CR2" s="0" t="s">
        <v>894</v>
      </c>
      <c r="CS2" s="11" t="n">
        <v>44665</v>
      </c>
      <c r="CT2" s="6" t="n">
        <v>31140.369</v>
      </c>
      <c r="CU2" s="0" t="s">
        <v>896</v>
      </c>
      <c r="CV2" s="11" t="n">
        <v>43721</v>
      </c>
      <c r="CW2" s="6" t="n">
        <v>15685.41</v>
      </c>
      <c r="CX2" s="0" t="s">
        <v>894</v>
      </c>
      <c r="CY2" s="11" t="n">
        <v>43844</v>
      </c>
      <c r="CZ2" s="6" t="n">
        <v>2947.77</v>
      </c>
      <c r="DA2" s="0" t="s">
        <v>894</v>
      </c>
      <c r="DB2" s="11" t="n">
        <v>44144</v>
      </c>
      <c r="DC2" s="6" t="n">
        <v>18116.678125</v>
      </c>
      <c r="DD2" s="0" t="s">
        <v>894</v>
      </c>
      <c r="DE2" s="11" t="n">
        <v>43913</v>
      </c>
      <c r="DF2" s="6" t="n">
        <v>1924.12</v>
      </c>
      <c r="DG2" s="0" t="s">
        <v>894</v>
      </c>
      <c r="DH2" s="11" t="n">
        <v>43609</v>
      </c>
      <c r="DI2" s="6" t="n">
        <v>4768.84</v>
      </c>
      <c r="DJ2" s="0" t="s">
        <v>894</v>
      </c>
      <c r="DK2" s="11" t="n">
        <v>44182</v>
      </c>
      <c r="DL2" s="6" t="n">
        <v>999.981762</v>
      </c>
      <c r="DM2" s="0" t="s">
        <v>894</v>
      </c>
      <c r="DN2" s="11" t="n">
        <v>43570</v>
      </c>
      <c r="DO2" s="6" t="n">
        <v>1819.33</v>
      </c>
      <c r="DP2" s="0" t="s">
        <v>894</v>
      </c>
      <c r="DQ2" s="11" t="n">
        <v>43838</v>
      </c>
      <c r="DR2" s="6" t="n">
        <v>2265.36</v>
      </c>
      <c r="DS2" s="0" t="s">
        <v>894</v>
      </c>
      <c r="DT2" s="11" t="n">
        <v>44161</v>
      </c>
      <c r="DU2" s="6" t="n">
        <v>2371.13</v>
      </c>
      <c r="DV2" s="0" t="s">
        <v>894</v>
      </c>
      <c r="DW2" s="11" t="n">
        <v>44034</v>
      </c>
      <c r="DX2" s="6" t="n">
        <v>2701.706076</v>
      </c>
      <c r="DY2" s="0" t="s">
        <v>894</v>
      </c>
      <c r="DZ2" s="11" t="n">
        <v>44111</v>
      </c>
      <c r="EA2" s="6" t="n">
        <v>5250</v>
      </c>
      <c r="EB2" s="0" t="s">
        <v>894</v>
      </c>
      <c r="EC2" s="11" t="n">
        <v>43560</v>
      </c>
      <c r="ED2" s="6" t="n">
        <v>913.67</v>
      </c>
      <c r="EE2" s="0" t="s">
        <v>894</v>
      </c>
      <c r="EF2" s="11" t="n">
        <v>43838</v>
      </c>
      <c r="EG2" s="6" t="n">
        <v>573.14</v>
      </c>
      <c r="EH2" s="0" t="s">
        <v>894</v>
      </c>
      <c r="EI2" s="11" t="n">
        <v>44033</v>
      </c>
      <c r="EJ2" s="6" t="n">
        <v>1870.5</v>
      </c>
      <c r="EK2" s="0" t="s">
        <v>894</v>
      </c>
      <c r="EL2" s="11" t="n">
        <v>43867</v>
      </c>
      <c r="EM2" s="6" t="n">
        <v>2331.4</v>
      </c>
      <c r="EN2" s="0" t="s">
        <v>894</v>
      </c>
      <c r="EO2" s="11" t="n">
        <v>44160</v>
      </c>
      <c r="EP2" s="6" t="n">
        <v>680.056962</v>
      </c>
      <c r="EQ2" s="0" t="s">
        <v>894</v>
      </c>
      <c r="ER2" s="11" t="n">
        <v>43795</v>
      </c>
      <c r="ES2" s="6" t="n">
        <v>1262.66</v>
      </c>
      <c r="ET2" s="0" t="s">
        <v>894</v>
      </c>
      <c r="EU2" s="11" t="n">
        <v>44182</v>
      </c>
      <c r="EV2" s="6" t="n">
        <v>3037.2</v>
      </c>
      <c r="EW2" s="0" t="s">
        <v>894</v>
      </c>
      <c r="EX2" s="11" t="n">
        <v>43636</v>
      </c>
      <c r="EY2" s="6" t="n">
        <v>10883.58</v>
      </c>
      <c r="EZ2" s="0" t="s">
        <v>894</v>
      </c>
      <c r="FA2" s="11" t="n">
        <v>44028</v>
      </c>
      <c r="FB2" s="6" t="n">
        <v>2110.01</v>
      </c>
      <c r="FC2" s="0" t="s">
        <v>894</v>
      </c>
      <c r="FD2" s="11" t="n">
        <v>43840</v>
      </c>
      <c r="FE2" s="6" t="n">
        <v>497.83242</v>
      </c>
      <c r="FF2" s="0" t="s">
        <v>894</v>
      </c>
      <c r="FG2" s="11" t="n">
        <v>43601</v>
      </c>
      <c r="FH2" s="6" t="n">
        <v>2015.64</v>
      </c>
      <c r="FI2" s="0" t="s">
        <v>894</v>
      </c>
      <c r="FJ2" s="11" t="n">
        <v>44174</v>
      </c>
      <c r="FK2" s="6" t="n">
        <v>79.554744</v>
      </c>
      <c r="FL2" s="0" t="s">
        <v>894</v>
      </c>
      <c r="FM2" s="11" t="n">
        <v>44141</v>
      </c>
      <c r="FN2" s="6" t="n">
        <v>5193.889102</v>
      </c>
      <c r="FO2" s="0" t="s">
        <v>894</v>
      </c>
      <c r="FP2" s="11" t="n">
        <v>43622</v>
      </c>
      <c r="FQ2" s="6" t="n">
        <v>4797.707181</v>
      </c>
      <c r="FR2" s="0" t="s">
        <v>894</v>
      </c>
      <c r="FS2" s="11" t="n">
        <v>43570</v>
      </c>
      <c r="FT2" s="6" t="n">
        <v>1724.68</v>
      </c>
      <c r="FU2" s="0" t="s">
        <v>894</v>
      </c>
      <c r="FV2" s="11" t="n">
        <v>44144</v>
      </c>
      <c r="FW2" s="6" t="n">
        <v>60.2</v>
      </c>
      <c r="FX2" s="0" t="s">
        <v>894</v>
      </c>
      <c r="FY2" s="11" t="n">
        <v>43846</v>
      </c>
      <c r="FZ2" s="6" t="n">
        <v>10187.11</v>
      </c>
      <c r="GA2" s="0" t="s">
        <v>894</v>
      </c>
      <c r="GB2" s="11" t="n">
        <v>43882</v>
      </c>
      <c r="GC2" s="6" t="n">
        <v>2121.27</v>
      </c>
      <c r="GD2" s="0" t="s">
        <v>894</v>
      </c>
      <c r="GE2" s="11" t="n">
        <v>44141</v>
      </c>
      <c r="GF2" s="6" t="n">
        <v>96.729045</v>
      </c>
      <c r="GG2" s="0" t="s">
        <v>894</v>
      </c>
      <c r="GH2" s="11" t="n">
        <v>44123</v>
      </c>
      <c r="GI2" s="6" t="n">
        <v>1946.82</v>
      </c>
      <c r="GJ2" s="0" t="s">
        <v>894</v>
      </c>
      <c r="GK2" s="11" t="n">
        <v>44124</v>
      </c>
      <c r="GL2" s="6" t="s">
        <f>=80794.823844</f>
      </c>
      <c r="GM2" s="0" t="s">
        <v>894</v>
      </c>
      <c r="GN2" s="11" t="n">
        <v>44050</v>
      </c>
      <c r="GO2" s="6" t="s">
        <f>=81563.43299</f>
      </c>
      <c r="GP2" s="0" t="s">
        <v>894</v>
      </c>
      <c r="GQ2" s="11" t="n">
        <v>43972</v>
      </c>
      <c r="GR2" s="6" t="s">
        <f>=35790.39</f>
      </c>
      <c r="GS2" s="0" t="s">
        <v>894</v>
      </c>
    </row>
    <row collapsed="false" customFormat="false" customHeight="false" hidden="false" ht="12.1" outlineLevel="0" r="3">
      <c r="A3" s="11" t="n">
        <v>43689</v>
      </c>
      <c r="B3" s="6" t="n">
        <v>-510.94</v>
      </c>
      <c r="C3" s="0" t="s">
        <v>233</v>
      </c>
      <c r="D3" s="11" t="n">
        <v>43703</v>
      </c>
      <c r="E3" s="6" t="n">
        <v>15560.755074</v>
      </c>
      <c r="F3" s="0" t="s">
        <v>894</v>
      </c>
      <c r="G3" s="11" t="n">
        <v>43839</v>
      </c>
      <c r="H3" s="6" t="n">
        <v>4328.09</v>
      </c>
      <c r="I3" s="0" t="s">
        <v>894</v>
      </c>
      <c r="J3" s="11" t="n">
        <v>43655</v>
      </c>
      <c r="K3" s="6" t="n">
        <v>-146.26</v>
      </c>
      <c r="L3" s="0" t="s">
        <v>212</v>
      </c>
      <c r="M3" s="11" t="n">
        <v>43742</v>
      </c>
      <c r="N3" s="6" t="n">
        <v>621.48</v>
      </c>
      <c r="O3" s="0" t="s">
        <v>894</v>
      </c>
      <c r="P3" s="11" t="n">
        <v>43767</v>
      </c>
      <c r="Q3" s="6" t="n">
        <v>801.5685</v>
      </c>
      <c r="R3" s="0" t="s">
        <v>894</v>
      </c>
      <c r="S3" s="11" t="n">
        <v>44180</v>
      </c>
      <c r="T3" s="6" t="n">
        <v>16240.88744</v>
      </c>
      <c r="U3" s="0" t="s">
        <v>894</v>
      </c>
      <c r="V3" s="11" t="n">
        <v>43691</v>
      </c>
      <c r="W3" s="6" t="n">
        <v>-54.45</v>
      </c>
      <c r="X3" s="0" t="s">
        <v>234</v>
      </c>
      <c r="Y3" s="11" t="n">
        <v>43838</v>
      </c>
      <c r="Z3" s="6" t="n">
        <v>7515.51</v>
      </c>
      <c r="AA3" s="0" t="s">
        <v>894</v>
      </c>
      <c r="AB3" s="11" t="n">
        <v>43998</v>
      </c>
      <c r="AC3" s="6" t="n">
        <v>10217.88</v>
      </c>
      <c r="AD3" s="0" t="s">
        <v>894</v>
      </c>
      <c r="AE3" s="11" t="n">
        <v>44162</v>
      </c>
      <c r="AF3" s="6" t="n">
        <v>-3347.796366</v>
      </c>
      <c r="AG3" s="0" t="s">
        <v>897</v>
      </c>
      <c r="AH3" s="11" t="n">
        <v>43664</v>
      </c>
      <c r="AI3" s="6" t="n">
        <v>-663</v>
      </c>
      <c r="AJ3" s="0" t="s">
        <v>220</v>
      </c>
      <c r="AK3" s="11" t="n">
        <v>44159</v>
      </c>
      <c r="AL3" s="6" t="n">
        <v>-41738.4568</v>
      </c>
      <c r="AM3" s="0" t="s">
        <v>897</v>
      </c>
      <c r="AN3" s="11" t="n">
        <v>43647</v>
      </c>
      <c r="AO3" s="6" t="n">
        <v>2475.87</v>
      </c>
      <c r="AP3" s="0" t="s">
        <v>894</v>
      </c>
      <c r="AQ3" s="11" t="n">
        <v>43854</v>
      </c>
      <c r="AR3" s="6" t="n">
        <v>2289.37</v>
      </c>
      <c r="AS3" s="0" t="s">
        <v>894</v>
      </c>
      <c r="AT3" s="11" t="n">
        <v>44047</v>
      </c>
      <c r="AU3" s="6" t="n">
        <v>-19924.191062</v>
      </c>
      <c r="AV3" s="0" t="s">
        <v>897</v>
      </c>
      <c r="AW3" s="11" t="n">
        <v>43882</v>
      </c>
      <c r="AX3" s="6" t="n">
        <v>17810.68</v>
      </c>
      <c r="AY3" s="0" t="s">
        <v>894</v>
      </c>
      <c r="AZ3" s="11" t="n">
        <v>43956</v>
      </c>
      <c r="BA3" s="6" t="n">
        <v>3885.766209</v>
      </c>
      <c r="BB3" s="0" t="s">
        <v>894</v>
      </c>
      <c r="BC3" s="11" t="n">
        <v>43612</v>
      </c>
      <c r="BD3" s="6" t="n">
        <v>375.6</v>
      </c>
      <c r="BE3" s="0" t="s">
        <v>894</v>
      </c>
      <c r="BF3" s="11" t="n">
        <v>46070</v>
      </c>
      <c r="BG3" s="8" t="s">
        <f>=-Портфель!J21</f>
      </c>
      <c r="BH3" s="0" t="s">
        <v>898</v>
      </c>
      <c r="BI3" s="11" t="n">
        <v>44159</v>
      </c>
      <c r="BJ3" s="6" t="n">
        <v>1912.91</v>
      </c>
      <c r="BK3" s="0" t="s">
        <v>894</v>
      </c>
      <c r="BL3" s="11" t="n">
        <v>43888</v>
      </c>
      <c r="BM3" s="6" t="n">
        <v>3922.36</v>
      </c>
      <c r="BN3" s="0" t="s">
        <v>894</v>
      </c>
      <c r="BO3" s="11" t="n">
        <v>43836</v>
      </c>
      <c r="BP3" s="6" t="n">
        <v>-6442.14</v>
      </c>
      <c r="BQ3" s="0" t="s">
        <v>897</v>
      </c>
      <c r="BR3" s="11" t="n">
        <v>43804</v>
      </c>
      <c r="BS3" s="6" t="n">
        <v>1616.97</v>
      </c>
      <c r="BT3" s="0" t="s">
        <v>894</v>
      </c>
      <c r="BU3" s="11" t="n">
        <v>43685</v>
      </c>
      <c r="BV3" s="6" t="n">
        <v>13907.16218</v>
      </c>
      <c r="BW3" s="0" t="s">
        <v>894</v>
      </c>
      <c r="BX3" s="11" t="n">
        <v>44160</v>
      </c>
      <c r="BY3" s="6" t="n">
        <v>8927.16915</v>
      </c>
      <c r="BZ3" s="0" t="s">
        <v>894</v>
      </c>
      <c r="CA3" s="11" t="n">
        <v>44054</v>
      </c>
      <c r="CB3" s="6" t="n">
        <v>5568.66</v>
      </c>
      <c r="CC3" s="0" t="s">
        <v>894</v>
      </c>
      <c r="CD3" s="11" t="n">
        <v>43994</v>
      </c>
      <c r="CE3" s="6" t="n">
        <v>-104.37</v>
      </c>
      <c r="CF3" s="0" t="s">
        <v>347</v>
      </c>
      <c r="CG3" s="11" t="n">
        <v>43840</v>
      </c>
      <c r="CH3" s="6" t="n">
        <v>2573.66502</v>
      </c>
      <c r="CI3" s="0" t="s">
        <v>894</v>
      </c>
      <c r="CJ3" s="11" t="n">
        <v>44034</v>
      </c>
      <c r="CK3" s="6" t="n">
        <v>1536.74</v>
      </c>
      <c r="CL3" s="0" t="s">
        <v>894</v>
      </c>
      <c r="CM3" s="11" t="n">
        <v>43854</v>
      </c>
      <c r="CN3" s="6" t="n">
        <v>8965.38</v>
      </c>
      <c r="CO3" s="0" t="s">
        <v>894</v>
      </c>
      <c r="CP3" s="11" t="n">
        <v>43923</v>
      </c>
      <c r="CQ3" s="6" t="n">
        <v>6522.11</v>
      </c>
      <c r="CR3" s="0" t="s">
        <v>894</v>
      </c>
      <c r="CS3" s="11" t="n">
        <v>45855</v>
      </c>
      <c r="CT3" s="8" t="s">
        <f>=-Портфель!J34</f>
      </c>
      <c r="CU3" s="0" t="s">
        <v>898</v>
      </c>
      <c r="CV3" s="11" t="n">
        <v>43745</v>
      </c>
      <c r="CW3" s="6" t="n">
        <v>-768.93</v>
      </c>
      <c r="CX3" s="0" t="s">
        <v>248</v>
      </c>
      <c r="CY3" s="11" t="n">
        <v>43844</v>
      </c>
      <c r="CZ3" s="6" t="n">
        <v>2946.77</v>
      </c>
      <c r="DA3" s="0" t="s">
        <v>894</v>
      </c>
      <c r="DB3" s="11" t="n">
        <v>45855</v>
      </c>
      <c r="DC3" s="8" t="s">
        <f>=-Портфель!J37</f>
      </c>
      <c r="DD3" s="0" t="s">
        <v>898</v>
      </c>
      <c r="DE3" s="11" t="n">
        <v>43913</v>
      </c>
      <c r="DF3" s="6" t="n">
        <v>1920.91</v>
      </c>
      <c r="DG3" s="0" t="s">
        <v>894</v>
      </c>
      <c r="DH3" s="11" t="n">
        <v>43752</v>
      </c>
      <c r="DI3" s="6" t="n">
        <v>1975.18</v>
      </c>
      <c r="DJ3" s="0" t="s">
        <v>894</v>
      </c>
      <c r="DK3" s="11" t="n">
        <v>44182</v>
      </c>
      <c r="DL3" s="6" t="n">
        <v>999.981762</v>
      </c>
      <c r="DM3" s="0" t="s">
        <v>894</v>
      </c>
      <c r="DN3" s="11" t="n">
        <v>43648</v>
      </c>
      <c r="DO3" s="6" t="n">
        <v>-1063.85</v>
      </c>
      <c r="DP3" s="0" t="s">
        <v>897</v>
      </c>
      <c r="DQ3" s="11" t="n">
        <v>43838</v>
      </c>
      <c r="DR3" s="6" t="n">
        <v>2265.76</v>
      </c>
      <c r="DS3" s="0" t="s">
        <v>894</v>
      </c>
      <c r="DT3" s="11" t="n">
        <v>44388</v>
      </c>
      <c r="DU3" s="6" t="n">
        <v>-35</v>
      </c>
      <c r="DV3" s="0" t="s">
        <v>549</v>
      </c>
      <c r="DW3" s="11" t="n">
        <v>44042</v>
      </c>
      <c r="DX3" s="6" t="n">
        <v>-24.56</v>
      </c>
      <c r="DY3" s="0" t="s">
        <v>408</v>
      </c>
      <c r="DZ3" s="11" t="n">
        <v>44148</v>
      </c>
      <c r="EA3" s="6" t="n">
        <v>1932.92</v>
      </c>
      <c r="EB3" s="0" t="s">
        <v>894</v>
      </c>
      <c r="EC3" s="11" t="n">
        <v>43599</v>
      </c>
      <c r="ED3" s="6" t="n">
        <v>-67</v>
      </c>
      <c r="EE3" s="0" t="s">
        <v>191</v>
      </c>
      <c r="EF3" s="11" t="n">
        <v>43838</v>
      </c>
      <c r="EG3" s="6" t="n">
        <v>2293.38</v>
      </c>
      <c r="EH3" s="0" t="s">
        <v>894</v>
      </c>
      <c r="EI3" s="11" t="n">
        <v>44033</v>
      </c>
      <c r="EJ3" s="6" t="n">
        <v>1870.5</v>
      </c>
      <c r="EK3" s="0" t="s">
        <v>894</v>
      </c>
      <c r="EL3" s="11" t="n">
        <v>43887</v>
      </c>
      <c r="EM3" s="6" t="n">
        <v>2150.28</v>
      </c>
      <c r="EN3" s="0" t="s">
        <v>894</v>
      </c>
      <c r="EO3" s="11" t="n">
        <v>44160</v>
      </c>
      <c r="EP3" s="6" t="n">
        <v>338.891262</v>
      </c>
      <c r="EQ3" s="0" t="s">
        <v>894</v>
      </c>
      <c r="ER3" s="11" t="n">
        <v>43801</v>
      </c>
      <c r="ES3" s="6" t="n">
        <v>-15.8</v>
      </c>
      <c r="ET3" s="0" t="s">
        <v>270</v>
      </c>
      <c r="EU3" s="11" t="n">
        <v>44182</v>
      </c>
      <c r="EV3" s="6" t="n">
        <v>379.65</v>
      </c>
      <c r="EW3" s="0" t="s">
        <v>894</v>
      </c>
      <c r="EX3" s="11" t="n">
        <v>43697</v>
      </c>
      <c r="EY3" s="6" t="n">
        <v>9581.75</v>
      </c>
      <c r="EZ3" s="0" t="s">
        <v>894</v>
      </c>
      <c r="FA3" s="11" t="n">
        <v>44028</v>
      </c>
      <c r="FB3" s="6" t="n">
        <v>-703.66</v>
      </c>
      <c r="FC3" s="0" t="s">
        <v>897</v>
      </c>
      <c r="FD3" s="11" t="n">
        <v>43840</v>
      </c>
      <c r="FE3" s="6" t="n">
        <v>249.22238</v>
      </c>
      <c r="FF3" s="0" t="s">
        <v>894</v>
      </c>
      <c r="FG3" s="11" t="n">
        <v>43602</v>
      </c>
      <c r="FH3" s="6" t="n">
        <v>1991.91</v>
      </c>
      <c r="FI3" s="0" t="s">
        <v>894</v>
      </c>
      <c r="FJ3" s="11" t="n">
        <v>44174</v>
      </c>
      <c r="FK3" s="6" t="n">
        <v>7733.752382</v>
      </c>
      <c r="FL3" s="0" t="s">
        <v>894</v>
      </c>
      <c r="FM3" s="11" t="n">
        <v>44141</v>
      </c>
      <c r="FN3" s="6" t="n">
        <v>5182.834354</v>
      </c>
      <c r="FO3" s="0" t="s">
        <v>894</v>
      </c>
      <c r="FP3" s="11" t="n">
        <v>43753</v>
      </c>
      <c r="FQ3" s="6" t="n">
        <v>-4965.131528</v>
      </c>
      <c r="FR3" s="0" t="s">
        <v>897</v>
      </c>
      <c r="FS3" s="11" t="n">
        <v>43826</v>
      </c>
      <c r="FT3" s="6" t="n">
        <v>6477.89</v>
      </c>
      <c r="FU3" s="0" t="s">
        <v>894</v>
      </c>
      <c r="FV3" s="11" t="n">
        <v>44159</v>
      </c>
      <c r="FW3" s="6" t="n">
        <v>117.37</v>
      </c>
      <c r="FX3" s="0" t="s">
        <v>894</v>
      </c>
      <c r="FY3" s="11" t="n">
        <v>43903</v>
      </c>
      <c r="FZ3" s="6" t="n">
        <v>797.48</v>
      </c>
      <c r="GA3" s="0" t="s">
        <v>894</v>
      </c>
      <c r="GB3" s="11" t="n">
        <v>45855</v>
      </c>
      <c r="GC3" s="8" t="s">
        <f>=-Портфель!J64</f>
      </c>
      <c r="GD3" s="0" t="s">
        <v>898</v>
      </c>
      <c r="GE3" s="11" t="n">
        <v>44144</v>
      </c>
      <c r="GF3" s="6" t="n">
        <v>67.600036</v>
      </c>
      <c r="GG3" s="0" t="s">
        <v>894</v>
      </c>
      <c r="GH3" s="11" t="n">
        <v>44124</v>
      </c>
      <c r="GI3" s="6" t="n">
        <v>1932.82</v>
      </c>
      <c r="GJ3" s="0" t="s">
        <v>894</v>
      </c>
      <c r="GK3" s="11" t="n">
        <v>44293</v>
      </c>
      <c r="GL3" s="6" t="s">
        <f>=-2658.21</f>
      </c>
      <c r="GM3" s="0" t="s">
        <v>506</v>
      </c>
      <c r="GN3" s="11" t="n">
        <v>44171</v>
      </c>
      <c r="GO3" s="6" t="s">
        <f>=-3081.5</f>
      </c>
      <c r="GP3" s="0" t="s">
        <v>478</v>
      </c>
      <c r="GQ3" s="11" t="n">
        <v>43978</v>
      </c>
      <c r="GR3" s="6" t="s">
        <f>=-1084.5</f>
      </c>
      <c r="GS3" s="0" t="s">
        <v>336</v>
      </c>
    </row>
    <row collapsed="false" customFormat="false" customHeight="false" hidden="false" ht="12.1" outlineLevel="0" r="4">
      <c r="A4" s="11" t="n">
        <v>43777</v>
      </c>
      <c r="B4" s="6" t="n">
        <v>-499</v>
      </c>
      <c r="C4" s="0" t="s">
        <v>263</v>
      </c>
      <c r="D4" s="11" t="n">
        <v>43741</v>
      </c>
      <c r="E4" s="6" t="n">
        <v>-206.14</v>
      </c>
      <c r="F4" s="0" t="s">
        <v>246</v>
      </c>
      <c r="G4" s="11" t="n">
        <v>43839</v>
      </c>
      <c r="H4" s="6" t="n">
        <v>4328.09</v>
      </c>
      <c r="I4" s="0" t="s">
        <v>894</v>
      </c>
      <c r="J4" s="11" t="n">
        <v>43700</v>
      </c>
      <c r="K4" s="6" t="n">
        <v>-11443.402044</v>
      </c>
      <c r="L4" s="0" t="s">
        <v>897</v>
      </c>
      <c r="M4" s="11" t="n">
        <v>43742</v>
      </c>
      <c r="N4" s="6" t="n">
        <v>621.48</v>
      </c>
      <c r="O4" s="0" t="s">
        <v>894</v>
      </c>
      <c r="P4" s="11" t="n">
        <v>43773</v>
      </c>
      <c r="Q4" s="6" t="n">
        <v>-24.33</v>
      </c>
      <c r="R4" s="0" t="s">
        <v>261</v>
      </c>
      <c r="S4" s="11" t="n">
        <v>44182</v>
      </c>
      <c r="T4" s="6" t="n">
        <v>33282.799732</v>
      </c>
      <c r="U4" s="0" t="s">
        <v>894</v>
      </c>
      <c r="V4" s="11" t="n">
        <v>43700</v>
      </c>
      <c r="W4" s="6" t="n">
        <v>-17583.428016</v>
      </c>
      <c r="X4" s="0" t="s">
        <v>897</v>
      </c>
      <c r="Y4" s="11" t="n">
        <v>43840</v>
      </c>
      <c r="Z4" s="6" t="n">
        <v>7238.35</v>
      </c>
      <c r="AA4" s="0" t="s">
        <v>894</v>
      </c>
      <c r="AB4" s="11" t="n">
        <v>43999</v>
      </c>
      <c r="AC4" s="6" t="n">
        <v>13155.29</v>
      </c>
      <c r="AD4" s="0" t="s">
        <v>894</v>
      </c>
      <c r="AE4" s="11" t="n">
        <v>44166</v>
      </c>
      <c r="AF4" s="6" t="n">
        <v>7031.726772</v>
      </c>
      <c r="AG4" s="0" t="s">
        <v>894</v>
      </c>
      <c r="AH4" s="11" t="n">
        <v>43696</v>
      </c>
      <c r="AI4" s="6" t="n">
        <v>3223.94</v>
      </c>
      <c r="AJ4" s="0" t="s">
        <v>894</v>
      </c>
      <c r="AK4" s="11" t="n">
        <v>44160</v>
      </c>
      <c r="AL4" s="6" t="n">
        <v>20911.941118</v>
      </c>
      <c r="AM4" s="0" t="s">
        <v>894</v>
      </c>
      <c r="AN4" s="11" t="n">
        <v>43663</v>
      </c>
      <c r="AO4" s="6" t="n">
        <v>2209.03</v>
      </c>
      <c r="AP4" s="0" t="s">
        <v>894</v>
      </c>
      <c r="AQ4" s="11" t="n">
        <v>43874</v>
      </c>
      <c r="AR4" s="6" t="n">
        <v>2141.28</v>
      </c>
      <c r="AS4" s="0" t="s">
        <v>894</v>
      </c>
      <c r="AT4" s="11" t="n">
        <v>44083</v>
      </c>
      <c r="AU4" s="6" t="n">
        <v>29070.854505</v>
      </c>
      <c r="AV4" s="0" t="s">
        <v>894</v>
      </c>
      <c r="AW4" s="11" t="n">
        <v>43909</v>
      </c>
      <c r="AX4" s="6" t="n">
        <v>13406.4</v>
      </c>
      <c r="AY4" s="0" t="s">
        <v>894</v>
      </c>
      <c r="AZ4" s="11" t="n">
        <v>43980</v>
      </c>
      <c r="BA4" s="6" t="n">
        <v>-23.18</v>
      </c>
      <c r="BB4" s="0" t="s">
        <v>339</v>
      </c>
      <c r="BC4" s="11" t="n">
        <v>43612</v>
      </c>
      <c r="BD4" s="6" t="n">
        <v>375.44</v>
      </c>
      <c r="BE4" s="0" t="s">
        <v>894</v>
      </c>
      <c r="BF4" s="0"/>
      <c r="BG4" s="10" t="s">
        <f>=XIRR(BG2:BG3,BF2:BF3)</f>
      </c>
      <c r="BH4" s="0"/>
      <c r="BI4" s="11" t="n">
        <v>44166</v>
      </c>
      <c r="BJ4" s="6" t="n">
        <v>1920.91</v>
      </c>
      <c r="BK4" s="0" t="s">
        <v>894</v>
      </c>
      <c r="BL4" s="11" t="n">
        <v>43910</v>
      </c>
      <c r="BM4" s="6" t="n">
        <v>813.39</v>
      </c>
      <c r="BN4" s="0" t="s">
        <v>894</v>
      </c>
      <c r="BO4" s="11" t="n">
        <v>43887</v>
      </c>
      <c r="BP4" s="6" t="n">
        <v>3351.5</v>
      </c>
      <c r="BQ4" s="0" t="s">
        <v>894</v>
      </c>
      <c r="BR4" s="11" t="n">
        <v>43874</v>
      </c>
      <c r="BS4" s="6" t="n">
        <v>960.58</v>
      </c>
      <c r="BT4" s="0" t="s">
        <v>894</v>
      </c>
      <c r="BU4" s="11" t="n">
        <v>43700</v>
      </c>
      <c r="BV4" s="6" t="n">
        <v>-17703.511884</v>
      </c>
      <c r="BW4" s="0" t="s">
        <v>897</v>
      </c>
      <c r="BX4" s="11" t="n">
        <v>44182</v>
      </c>
      <c r="BY4" s="6" t="n">
        <v>9135.663043</v>
      </c>
      <c r="BZ4" s="0" t="s">
        <v>894</v>
      </c>
      <c r="CA4" s="11" t="n">
        <v>44055</v>
      </c>
      <c r="CB4" s="6" t="n">
        <v>5642.69</v>
      </c>
      <c r="CC4" s="0" t="s">
        <v>894</v>
      </c>
      <c r="CD4" s="11" t="n">
        <v>44028</v>
      </c>
      <c r="CE4" s="6" t="n">
        <v>5876.3834</v>
      </c>
      <c r="CF4" s="0" t="s">
        <v>894</v>
      </c>
      <c r="CG4" s="11" t="n">
        <v>43893</v>
      </c>
      <c r="CH4" s="6" t="n">
        <v>-3260.654984</v>
      </c>
      <c r="CI4" s="0" t="s">
        <v>897</v>
      </c>
      <c r="CJ4" s="11" t="n">
        <v>44046</v>
      </c>
      <c r="CK4" s="6" t="n">
        <v>1490.71</v>
      </c>
      <c r="CL4" s="0" t="s">
        <v>894</v>
      </c>
      <c r="CM4" s="11" t="n">
        <v>43882</v>
      </c>
      <c r="CN4" s="6" t="n">
        <v>8955.37</v>
      </c>
      <c r="CO4" s="0" t="s">
        <v>894</v>
      </c>
      <c r="CP4" s="11" t="n">
        <v>43927</v>
      </c>
      <c r="CQ4" s="6" t="n">
        <v>-11309.6</v>
      </c>
      <c r="CR4" s="0" t="s">
        <v>897</v>
      </c>
      <c r="CS4" s="0"/>
      <c r="CT4" s="10" t="s">
        <f>=XIRR(CT2:CT3,CS2:CS3)</f>
      </c>
      <c r="CU4" s="0"/>
      <c r="CV4" s="11" t="n">
        <v>43823</v>
      </c>
      <c r="CW4" s="6" t="n">
        <v>-19532.28</v>
      </c>
      <c r="CX4" s="0" t="s">
        <v>897</v>
      </c>
      <c r="CY4" s="11" t="n">
        <v>43875</v>
      </c>
      <c r="CZ4" s="6" t="n">
        <v>3128.87</v>
      </c>
      <c r="DA4" s="0" t="s">
        <v>894</v>
      </c>
      <c r="DB4" s="0"/>
      <c r="DC4" s="10" t="s">
        <f>=XIRR(DC2:DC3,DB2:DB3)</f>
      </c>
      <c r="DD4" s="0"/>
      <c r="DE4" s="11" t="n">
        <v>43913</v>
      </c>
      <c r="DF4" s="6" t="n">
        <v>3841.83</v>
      </c>
      <c r="DG4" s="0" t="s">
        <v>894</v>
      </c>
      <c r="DH4" s="11" t="n">
        <v>43761</v>
      </c>
      <c r="DI4" s="6" t="n">
        <v>6199.92</v>
      </c>
      <c r="DJ4" s="0" t="s">
        <v>894</v>
      </c>
      <c r="DK4" s="11" t="n">
        <v>44182</v>
      </c>
      <c r="DL4" s="6" t="n">
        <v>999.981762</v>
      </c>
      <c r="DM4" s="0" t="s">
        <v>894</v>
      </c>
      <c r="DN4" s="11" t="n">
        <v>43664</v>
      </c>
      <c r="DO4" s="6" t="n">
        <v>-10</v>
      </c>
      <c r="DP4" s="0" t="s">
        <v>218</v>
      </c>
      <c r="DQ4" s="11" t="n">
        <v>43838</v>
      </c>
      <c r="DR4" s="6" t="n">
        <v>2264.56</v>
      </c>
      <c r="DS4" s="0" t="s">
        <v>894</v>
      </c>
      <c r="DT4" s="11" t="n">
        <v>44388</v>
      </c>
      <c r="DU4" s="6" t="n">
        <v>-43</v>
      </c>
      <c r="DV4" s="0" t="s">
        <v>550</v>
      </c>
      <c r="DW4" s="11" t="n">
        <v>44062</v>
      </c>
      <c r="DX4" s="6" t="n">
        <v>-2821.261282</v>
      </c>
      <c r="DY4" s="0" t="s">
        <v>897</v>
      </c>
      <c r="DZ4" s="11" t="n">
        <v>44382</v>
      </c>
      <c r="EA4" s="6" t="n">
        <v>-405.9</v>
      </c>
      <c r="EB4" s="0" t="s">
        <v>543</v>
      </c>
      <c r="EC4" s="11" t="n">
        <v>43601</v>
      </c>
      <c r="ED4" s="6" t="n">
        <v>849.14</v>
      </c>
      <c r="EE4" s="0" t="s">
        <v>894</v>
      </c>
      <c r="EF4" s="11" t="n">
        <v>43838</v>
      </c>
      <c r="EG4" s="6" t="n">
        <v>1719.43</v>
      </c>
      <c r="EH4" s="0" t="s">
        <v>894</v>
      </c>
      <c r="EI4" s="11" t="n">
        <v>44056</v>
      </c>
      <c r="EJ4" s="6" t="n">
        <v>4077.94</v>
      </c>
      <c r="EK4" s="0" t="s">
        <v>894</v>
      </c>
      <c r="EL4" s="11" t="n">
        <v>43889</v>
      </c>
      <c r="EM4" s="6" t="n">
        <v>3982.39</v>
      </c>
      <c r="EN4" s="0" t="s">
        <v>894</v>
      </c>
      <c r="EO4" s="11" t="n">
        <v>44160</v>
      </c>
      <c r="EP4" s="6" t="n">
        <v>338.891262</v>
      </c>
      <c r="EQ4" s="0" t="s">
        <v>894</v>
      </c>
      <c r="ER4" s="11" t="n">
        <v>43825</v>
      </c>
      <c r="ES4" s="6" t="n">
        <v>3543.62</v>
      </c>
      <c r="ET4" s="0" t="s">
        <v>894</v>
      </c>
      <c r="EU4" s="11" t="n">
        <v>44182</v>
      </c>
      <c r="EV4" s="6" t="n">
        <v>379.65</v>
      </c>
      <c r="EW4" s="0" t="s">
        <v>894</v>
      </c>
      <c r="EX4" s="11" t="n">
        <v>43724</v>
      </c>
      <c r="EY4" s="6" t="n">
        <v>2971.79</v>
      </c>
      <c r="EZ4" s="0" t="s">
        <v>894</v>
      </c>
      <c r="FA4" s="11" t="n">
        <v>44028</v>
      </c>
      <c r="FB4" s="6" t="n">
        <v>-703.66</v>
      </c>
      <c r="FC4" s="0" t="s">
        <v>897</v>
      </c>
      <c r="FD4" s="11" t="n">
        <v>43865</v>
      </c>
      <c r="FE4" s="6" t="n">
        <v>745.180106</v>
      </c>
      <c r="FF4" s="0" t="s">
        <v>894</v>
      </c>
      <c r="FG4" s="11" t="n">
        <v>43609</v>
      </c>
      <c r="FH4" s="6" t="n">
        <v>2038.45</v>
      </c>
      <c r="FI4" s="0" t="s">
        <v>894</v>
      </c>
      <c r="FJ4" s="11" t="n">
        <v>44174</v>
      </c>
      <c r="FK4" s="6" t="n">
        <v>7798.574766</v>
      </c>
      <c r="FL4" s="0" t="s">
        <v>894</v>
      </c>
      <c r="FM4" s="11" t="n">
        <v>44141</v>
      </c>
      <c r="FN4" s="6" t="n">
        <v>5164.409774</v>
      </c>
      <c r="FO4" s="0" t="s">
        <v>894</v>
      </c>
      <c r="FP4" s="11" t="n">
        <v>44173</v>
      </c>
      <c r="FQ4" s="6" t="n">
        <v>3914.87</v>
      </c>
      <c r="FR4" s="0" t="s">
        <v>894</v>
      </c>
      <c r="FS4" s="11" t="n">
        <v>43906</v>
      </c>
      <c r="FT4" s="6" t="n">
        <v>15485.29</v>
      </c>
      <c r="FU4" s="0" t="s">
        <v>894</v>
      </c>
      <c r="FV4" s="11" t="n">
        <v>44159</v>
      </c>
      <c r="FW4" s="6" t="n">
        <v>117.38</v>
      </c>
      <c r="FX4" s="0" t="s">
        <v>894</v>
      </c>
      <c r="FY4" s="11" t="n">
        <v>43921</v>
      </c>
      <c r="FZ4" s="6" t="n">
        <v>86.6</v>
      </c>
      <c r="GA4" s="0" t="s">
        <v>894</v>
      </c>
      <c r="GB4" s="0"/>
      <c r="GC4" s="10" t="s">
        <f>=XIRR(GC2:GC3,GB2:GB3)</f>
      </c>
      <c r="GD4" s="0"/>
      <c r="GE4" s="11" t="n">
        <v>45855</v>
      </c>
      <c r="GF4" s="8" t="s">
        <f>=-Портфель!J65</f>
      </c>
      <c r="GG4" s="0" t="s">
        <v>898</v>
      </c>
      <c r="GH4" s="11" t="n">
        <v>44174</v>
      </c>
      <c r="GI4" s="6" t="n">
        <v>-16959.89</v>
      </c>
      <c r="GJ4" s="0" t="s">
        <v>897</v>
      </c>
      <c r="GK4" s="11" t="n">
        <v>44476</v>
      </c>
      <c r="GL4" s="6" t="s">
        <f>=-2525.73</f>
      </c>
      <c r="GM4" s="0" t="s">
        <v>575</v>
      </c>
      <c r="GN4" s="11" t="n">
        <v>44353</v>
      </c>
      <c r="GO4" s="6" t="s">
        <f>=-3027.6</f>
      </c>
      <c r="GP4" s="0" t="s">
        <v>530</v>
      </c>
      <c r="GQ4" s="11" t="n">
        <v>43992</v>
      </c>
      <c r="GR4" s="6" t="s">
        <f>=22690.8</f>
      </c>
      <c r="GS4" s="0" t="s">
        <v>894</v>
      </c>
    </row>
    <row collapsed="false" customFormat="false" customHeight="false" hidden="false" ht="12.1" outlineLevel="0" r="5">
      <c r="A5" s="11" t="n">
        <v>43851</v>
      </c>
      <c r="B5" s="6" t="n">
        <v>8358.065092</v>
      </c>
      <c r="C5" s="0" t="s">
        <v>894</v>
      </c>
      <c r="D5" s="11" t="n">
        <v>43780</v>
      </c>
      <c r="E5" s="6" t="n">
        <v>15366.45704</v>
      </c>
      <c r="F5" s="0" t="s">
        <v>894</v>
      </c>
      <c r="G5" s="11" t="n">
        <v>43839</v>
      </c>
      <c r="H5" s="6" t="n">
        <v>8649.19</v>
      </c>
      <c r="I5" s="0" t="s">
        <v>894</v>
      </c>
      <c r="J5" s="11" t="n">
        <v>43705</v>
      </c>
      <c r="K5" s="6" t="n">
        <v>4601.149952</v>
      </c>
      <c r="L5" s="0" t="s">
        <v>894</v>
      </c>
      <c r="M5" s="11" t="n">
        <v>43783</v>
      </c>
      <c r="N5" s="6" t="n">
        <v>10095.8</v>
      </c>
      <c r="O5" s="0" t="s">
        <v>894</v>
      </c>
      <c r="P5" s="11" t="n">
        <v>43780</v>
      </c>
      <c r="Q5" s="6" t="n">
        <v>774.313425</v>
      </c>
      <c r="R5" s="0" t="s">
        <v>894</v>
      </c>
      <c r="S5" s="11" t="n">
        <v>45364</v>
      </c>
      <c r="T5" s="6" t="n">
        <v>-130.87</v>
      </c>
      <c r="U5" s="0" t="s">
        <v>775</v>
      </c>
      <c r="V5" s="11" t="n">
        <v>43865</v>
      </c>
      <c r="W5" s="6" t="n">
        <v>11527.923458</v>
      </c>
      <c r="X5" s="0" t="s">
        <v>894</v>
      </c>
      <c r="Y5" s="11" t="n">
        <v>43895</v>
      </c>
      <c r="Z5" s="6" t="n">
        <v>25837.99</v>
      </c>
      <c r="AA5" s="0" t="s">
        <v>894</v>
      </c>
      <c r="AB5" s="11" t="n">
        <v>43999</v>
      </c>
      <c r="AC5" s="6" t="n">
        <v>1460.69</v>
      </c>
      <c r="AD5" s="0" t="s">
        <v>894</v>
      </c>
      <c r="AE5" s="11" t="n">
        <v>44166</v>
      </c>
      <c r="AF5" s="6" t="n">
        <v>6982.958836</v>
      </c>
      <c r="AG5" s="0" t="s">
        <v>894</v>
      </c>
      <c r="AH5" s="11" t="n">
        <v>43699</v>
      </c>
      <c r="AI5" s="6" t="n">
        <v>3133.88</v>
      </c>
      <c r="AJ5" s="0" t="s">
        <v>894</v>
      </c>
      <c r="AK5" s="11" t="n">
        <v>44160</v>
      </c>
      <c r="AL5" s="6" t="n">
        <v>20911.941118</v>
      </c>
      <c r="AM5" s="0" t="s">
        <v>894</v>
      </c>
      <c r="AN5" s="11" t="n">
        <v>43664</v>
      </c>
      <c r="AO5" s="6" t="n">
        <v>-289.2</v>
      </c>
      <c r="AP5" s="0" t="s">
        <v>219</v>
      </c>
      <c r="AQ5" s="11" t="n">
        <v>43875</v>
      </c>
      <c r="AR5" s="6" t="n">
        <v>2141.28</v>
      </c>
      <c r="AS5" s="0" t="s">
        <v>894</v>
      </c>
      <c r="AT5" s="11" t="n">
        <v>44083</v>
      </c>
      <c r="AU5" s="6" t="n">
        <v>-29459.792745</v>
      </c>
      <c r="AV5" s="0" t="s">
        <v>897</v>
      </c>
      <c r="AW5" s="11" t="n">
        <v>43929</v>
      </c>
      <c r="AX5" s="6" t="n">
        <v>31054.82</v>
      </c>
      <c r="AY5" s="0" t="s">
        <v>894</v>
      </c>
      <c r="AZ5" s="11" t="n">
        <v>44011</v>
      </c>
      <c r="BA5" s="6" t="n">
        <v>-22.6</v>
      </c>
      <c r="BB5" s="0" t="s">
        <v>363</v>
      </c>
      <c r="BC5" s="11" t="n">
        <v>43640</v>
      </c>
      <c r="BD5" s="6" t="n">
        <v>-47.94</v>
      </c>
      <c r="BE5" s="0" t="s">
        <v>204</v>
      </c>
      <c r="BF5" s="0"/>
      <c r="BG5" s="8" t="s">
        <f>=-SUM(BG2:BG3)</f>
      </c>
      <c r="BH5" s="0" t="s">
        <v>899</v>
      </c>
      <c r="BI5" s="11" t="n">
        <v>44291</v>
      </c>
      <c r="BJ5" s="6" t="n">
        <v>-816</v>
      </c>
      <c r="BK5" s="0" t="s">
        <v>504</v>
      </c>
      <c r="BL5" s="11" t="n">
        <v>43913</v>
      </c>
      <c r="BM5" s="6" t="n">
        <v>785.38</v>
      </c>
      <c r="BN5" s="0" t="s">
        <v>894</v>
      </c>
      <c r="BO5" s="11" t="n">
        <v>43887</v>
      </c>
      <c r="BP5" s="6" t="n">
        <v>6703.02</v>
      </c>
      <c r="BQ5" s="0" t="s">
        <v>894</v>
      </c>
      <c r="BR5" s="11" t="n">
        <v>43888</v>
      </c>
      <c r="BS5" s="6" t="n">
        <v>-1866.88</v>
      </c>
      <c r="BT5" s="0" t="s">
        <v>897</v>
      </c>
      <c r="BU5" s="11" t="n">
        <v>43782</v>
      </c>
      <c r="BV5" s="6" t="n">
        <v>33093.09431</v>
      </c>
      <c r="BW5" s="0" t="s">
        <v>894</v>
      </c>
      <c r="BX5" s="11" t="n">
        <v>44182</v>
      </c>
      <c r="BY5" s="6" t="n">
        <v>18260.313071</v>
      </c>
      <c r="BZ5" s="0" t="s">
        <v>894</v>
      </c>
      <c r="CA5" s="11" t="n">
        <v>44153</v>
      </c>
      <c r="CB5" s="6" t="n">
        <v>5218.99</v>
      </c>
      <c r="CC5" s="0" t="s">
        <v>894</v>
      </c>
      <c r="CD5" s="11" t="n">
        <v>44064</v>
      </c>
      <c r="CE5" s="6" t="n">
        <v>-12847.237065</v>
      </c>
      <c r="CF5" s="0" t="s">
        <v>897</v>
      </c>
      <c r="CG5" s="11" t="n">
        <v>43893</v>
      </c>
      <c r="CH5" s="6" t="n">
        <v>-3260.654984</v>
      </c>
      <c r="CI5" s="0" t="s">
        <v>897</v>
      </c>
      <c r="CJ5" s="11" t="n">
        <v>44046</v>
      </c>
      <c r="CK5" s="6" t="n">
        <v>5962.84</v>
      </c>
      <c r="CL5" s="0" t="s">
        <v>894</v>
      </c>
      <c r="CM5" s="11" t="n">
        <v>43888</v>
      </c>
      <c r="CN5" s="6" t="n">
        <v>8547.12</v>
      </c>
      <c r="CO5" s="0" t="s">
        <v>894</v>
      </c>
      <c r="CP5" s="11" t="n">
        <v>44056</v>
      </c>
      <c r="CQ5" s="6" t="n">
        <v>5725.73</v>
      </c>
      <c r="CR5" s="0" t="s">
        <v>894</v>
      </c>
      <c r="CS5" s="0"/>
      <c r="CT5" s="8" t="s">
        <f>=-SUM(CT2:CT3)</f>
      </c>
      <c r="CU5" s="0" t="s">
        <v>899</v>
      </c>
      <c r="CV5" s="11" t="n">
        <v>43836</v>
      </c>
      <c r="CW5" s="6" t="n">
        <v>19421.65</v>
      </c>
      <c r="CX5" s="0" t="s">
        <v>894</v>
      </c>
      <c r="CY5" s="11" t="n">
        <v>43929</v>
      </c>
      <c r="CZ5" s="6" t="n">
        <v>2629.25</v>
      </c>
      <c r="DA5" s="0" t="s">
        <v>894</v>
      </c>
      <c r="DB5" s="0"/>
      <c r="DC5" s="8" t="s">
        <f>=-SUM(DC2:DC3)</f>
      </c>
      <c r="DD5" s="0" t="s">
        <v>899</v>
      </c>
      <c r="DE5" s="11" t="n">
        <v>43913</v>
      </c>
      <c r="DF5" s="6" t="n">
        <v>1916.91</v>
      </c>
      <c r="DG5" s="0" t="s">
        <v>894</v>
      </c>
      <c r="DH5" s="11" t="n">
        <v>43801</v>
      </c>
      <c r="DI5" s="6" t="n">
        <v>-16304.21</v>
      </c>
      <c r="DJ5" s="0" t="s">
        <v>897</v>
      </c>
      <c r="DK5" s="11" t="n">
        <v>44182</v>
      </c>
      <c r="DL5" s="6" t="n">
        <v>999.981762</v>
      </c>
      <c r="DM5" s="0" t="s">
        <v>894</v>
      </c>
      <c r="DN5" s="11" t="n">
        <v>43732</v>
      </c>
      <c r="DO5" s="6" t="n">
        <v>12896.73</v>
      </c>
      <c r="DP5" s="0" t="s">
        <v>894</v>
      </c>
      <c r="DQ5" s="11" t="n">
        <v>43838</v>
      </c>
      <c r="DR5" s="6" t="n">
        <v>2263.76</v>
      </c>
      <c r="DS5" s="0" t="s">
        <v>894</v>
      </c>
      <c r="DT5" s="11" t="n">
        <v>44460</v>
      </c>
      <c r="DU5" s="6" t="n">
        <v>-35</v>
      </c>
      <c r="DV5" s="0" t="s">
        <v>549</v>
      </c>
      <c r="DW5" s="11" t="n">
        <v>44155</v>
      </c>
      <c r="DX5" s="6" t="n">
        <v>8430.078858</v>
      </c>
      <c r="DY5" s="0" t="s">
        <v>894</v>
      </c>
      <c r="DZ5" s="11" t="n">
        <v>45112</v>
      </c>
      <c r="EA5" s="6" t="n">
        <v>-262</v>
      </c>
      <c r="EB5" s="0" t="s">
        <v>712</v>
      </c>
      <c r="EC5" s="11" t="n">
        <v>43609</v>
      </c>
      <c r="ED5" s="6" t="n">
        <v>843.54</v>
      </c>
      <c r="EE5" s="0" t="s">
        <v>894</v>
      </c>
      <c r="EF5" s="11" t="n">
        <v>43839</v>
      </c>
      <c r="EG5" s="6" t="n">
        <v>1736.54</v>
      </c>
      <c r="EH5" s="0" t="s">
        <v>894</v>
      </c>
      <c r="EI5" s="11" t="n">
        <v>44070</v>
      </c>
      <c r="EJ5" s="6" t="n">
        <v>9295.63</v>
      </c>
      <c r="EK5" s="0" t="s">
        <v>894</v>
      </c>
      <c r="EL5" s="11" t="n">
        <v>43901</v>
      </c>
      <c r="EM5" s="6" t="n">
        <v>1801.08</v>
      </c>
      <c r="EN5" s="0" t="s">
        <v>894</v>
      </c>
      <c r="EO5" s="11" t="n">
        <v>44160</v>
      </c>
      <c r="EP5" s="6" t="n">
        <v>675.508086</v>
      </c>
      <c r="EQ5" s="0" t="s">
        <v>894</v>
      </c>
      <c r="ER5" s="11" t="n">
        <v>43838</v>
      </c>
      <c r="ES5" s="6" t="n">
        <v>2317.39</v>
      </c>
      <c r="ET5" s="0" t="s">
        <v>894</v>
      </c>
      <c r="EU5" s="11" t="n">
        <v>44854</v>
      </c>
      <c r="EV5" s="6" t="n">
        <v>-105</v>
      </c>
      <c r="EW5" s="0" t="s">
        <v>658</v>
      </c>
      <c r="EX5" s="11" t="n">
        <v>43725</v>
      </c>
      <c r="EY5" s="6" t="n">
        <v>-465.4</v>
      </c>
      <c r="EZ5" s="0" t="s">
        <v>244</v>
      </c>
      <c r="FA5" s="11" t="n">
        <v>44028</v>
      </c>
      <c r="FB5" s="6" t="n">
        <v>-703.66</v>
      </c>
      <c r="FC5" s="0" t="s">
        <v>897</v>
      </c>
      <c r="FD5" s="11" t="n">
        <v>43887</v>
      </c>
      <c r="FE5" s="6" t="n">
        <v>253.19307</v>
      </c>
      <c r="FF5" s="0" t="s">
        <v>894</v>
      </c>
      <c r="FG5" s="11" t="n">
        <v>43627</v>
      </c>
      <c r="FH5" s="6" t="n">
        <v>2083.27</v>
      </c>
      <c r="FI5" s="0" t="s">
        <v>894</v>
      </c>
      <c r="FJ5" s="11" t="n">
        <v>44175</v>
      </c>
      <c r="FK5" s="6" t="n">
        <v>764.578451</v>
      </c>
      <c r="FL5" s="0" t="s">
        <v>894</v>
      </c>
      <c r="FM5" s="11" t="n">
        <v>45855</v>
      </c>
      <c r="FN5" s="8" t="s">
        <f>=-Портфель!J59</f>
      </c>
      <c r="FO5" s="0" t="s">
        <v>898</v>
      </c>
      <c r="FP5" s="11" t="n">
        <v>44173</v>
      </c>
      <c r="FQ5" s="6" t="n">
        <v>7825.73</v>
      </c>
      <c r="FR5" s="0" t="s">
        <v>894</v>
      </c>
      <c r="FS5" s="11" t="n">
        <v>43909</v>
      </c>
      <c r="FT5" s="6" t="n">
        <v>-26354.4</v>
      </c>
      <c r="FU5" s="0" t="s">
        <v>897</v>
      </c>
      <c r="FV5" s="11" t="n">
        <v>44160</v>
      </c>
      <c r="FW5" s="6" t="n">
        <v>463.25</v>
      </c>
      <c r="FX5" s="0" t="s">
        <v>894</v>
      </c>
      <c r="FY5" s="11" t="n">
        <v>43921</v>
      </c>
      <c r="FZ5" s="6" t="n">
        <v>1633.78</v>
      </c>
      <c r="GA5" s="0" t="s">
        <v>894</v>
      </c>
      <c r="GB5" s="0"/>
      <c r="GC5" s="8" t="s">
        <f>=-SUM(GC2:GC3)</f>
      </c>
      <c r="GD5" s="0" t="s">
        <v>899</v>
      </c>
      <c r="GE5" s="0"/>
      <c r="GF5" s="10" t="s">
        <f>=XIRR(GF2:GF4,GE2:GE4)</f>
      </c>
      <c r="GG5" s="0"/>
      <c r="GH5" s="11" t="n">
        <v>45855</v>
      </c>
      <c r="GI5" s="8" t="s">
        <f>=-Портфель!J66</f>
      </c>
      <c r="GJ5" s="0" t="s">
        <v>898</v>
      </c>
      <c r="GK5" s="11" t="n">
        <v>44658</v>
      </c>
      <c r="GL5" s="6" t="s">
        <f>=-2873.85</f>
      </c>
      <c r="GM5" s="0" t="s">
        <v>610</v>
      </c>
      <c r="GN5" s="11" t="n">
        <v>44536</v>
      </c>
      <c r="GO5" s="6" t="s">
        <f>=-3047.04</f>
      </c>
      <c r="GP5" s="0" t="s">
        <v>588</v>
      </c>
      <c r="GQ5" s="11" t="n">
        <v>44148</v>
      </c>
      <c r="GR5" s="6" t="s">
        <f>=-3408.4</f>
      </c>
      <c r="GS5" s="0" t="s">
        <v>897</v>
      </c>
    </row>
    <row collapsed="false" customFormat="false" customHeight="false" hidden="false" ht="12.1" outlineLevel="0" r="6">
      <c r="A6" s="11" t="n">
        <v>43853</v>
      </c>
      <c r="B6" s="6" t="n">
        <v>4145.371472</v>
      </c>
      <c r="C6" s="0" t="s">
        <v>894</v>
      </c>
      <c r="D6" s="11" t="n">
        <v>43784</v>
      </c>
      <c r="E6" s="6" t="n">
        <v>2911.928035</v>
      </c>
      <c r="F6" s="0" t="s">
        <v>894</v>
      </c>
      <c r="G6" s="11" t="n">
        <v>43900</v>
      </c>
      <c r="H6" s="6" t="n">
        <v>3382.02</v>
      </c>
      <c r="I6" s="0" t="s">
        <v>894</v>
      </c>
      <c r="J6" s="11" t="n">
        <v>43705</v>
      </c>
      <c r="K6" s="6" t="n">
        <v>2301.237584</v>
      </c>
      <c r="L6" s="0" t="s">
        <v>894</v>
      </c>
      <c r="M6" s="11" t="n">
        <v>43829</v>
      </c>
      <c r="N6" s="6" t="n">
        <v>-465.92</v>
      </c>
      <c r="O6" s="0" t="s">
        <v>276</v>
      </c>
      <c r="P6" s="11" t="n">
        <v>43780</v>
      </c>
      <c r="Q6" s="6" t="n">
        <v>1547.35226</v>
      </c>
      <c r="R6" s="0" t="s">
        <v>894</v>
      </c>
      <c r="S6" s="11" t="n">
        <v>45482</v>
      </c>
      <c r="T6" s="6" t="n">
        <v>-126.96</v>
      </c>
      <c r="U6" s="0" t="s">
        <v>806</v>
      </c>
      <c r="V6" s="11" t="n">
        <v>43880</v>
      </c>
      <c r="W6" s="6" t="n">
        <v>-29.33</v>
      </c>
      <c r="X6" s="0" t="s">
        <v>300</v>
      </c>
      <c r="Y6" s="11" t="n">
        <v>43906</v>
      </c>
      <c r="Z6" s="6" t="n">
        <v>8625.68</v>
      </c>
      <c r="AA6" s="0" t="s">
        <v>894</v>
      </c>
      <c r="AB6" s="11" t="n">
        <v>44001</v>
      </c>
      <c r="AC6" s="6" t="n">
        <v>14621.98</v>
      </c>
      <c r="AD6" s="0" t="s">
        <v>894</v>
      </c>
      <c r="AE6" s="11" t="n">
        <v>44166</v>
      </c>
      <c r="AF6" s="6" t="n">
        <v>7013.438796</v>
      </c>
      <c r="AG6" s="0" t="s">
        <v>894</v>
      </c>
      <c r="AH6" s="11" t="n">
        <v>43732</v>
      </c>
      <c r="AI6" s="6" t="n">
        <v>-3773.73</v>
      </c>
      <c r="AJ6" s="0" t="s">
        <v>897</v>
      </c>
      <c r="AK6" s="11" t="n">
        <v>44160</v>
      </c>
      <c r="AL6" s="6" t="n">
        <v>20911.941118</v>
      </c>
      <c r="AM6" s="0" t="s">
        <v>894</v>
      </c>
      <c r="AN6" s="11" t="n">
        <v>43721</v>
      </c>
      <c r="AO6" s="6" t="n">
        <v>2319.39</v>
      </c>
      <c r="AP6" s="0" t="s">
        <v>894</v>
      </c>
      <c r="AQ6" s="11" t="n">
        <v>43878</v>
      </c>
      <c r="AR6" s="6" t="n">
        <v>2115.27</v>
      </c>
      <c r="AS6" s="0" t="s">
        <v>894</v>
      </c>
      <c r="AT6" s="11" t="n">
        <v>44145</v>
      </c>
      <c r="AU6" s="6" t="n">
        <v>31064.551035</v>
      </c>
      <c r="AV6" s="0" t="s">
        <v>894</v>
      </c>
      <c r="AW6" s="11" t="n">
        <v>43987</v>
      </c>
      <c r="AX6" s="6" t="n">
        <v>-38781.47</v>
      </c>
      <c r="AY6" s="0" t="s">
        <v>897</v>
      </c>
      <c r="AZ6" s="11" t="n">
        <v>44012</v>
      </c>
      <c r="BA6" s="6" t="n">
        <v>-22.94</v>
      </c>
      <c r="BB6" s="0" t="s">
        <v>368</v>
      </c>
      <c r="BC6" s="11" t="n">
        <v>43647</v>
      </c>
      <c r="BD6" s="6" t="n">
        <v>1216.67</v>
      </c>
      <c r="BE6" s="0" t="s">
        <v>894</v>
      </c>
      <c r="BF6" s="0"/>
      <c r="BG6" s="0"/>
      <c r="BH6" s="0"/>
      <c r="BI6" s="11" t="n">
        <v>44472</v>
      </c>
      <c r="BJ6" s="6" t="n">
        <v>-518.89</v>
      </c>
      <c r="BK6" s="0" t="s">
        <v>573</v>
      </c>
      <c r="BL6" s="11" t="n">
        <v>44001</v>
      </c>
      <c r="BM6" s="6" t="n">
        <v>2987.93</v>
      </c>
      <c r="BN6" s="0" t="s">
        <v>894</v>
      </c>
      <c r="BO6" s="11" t="n">
        <v>43895</v>
      </c>
      <c r="BP6" s="6" t="n">
        <v>3258.96</v>
      </c>
      <c r="BQ6" s="0" t="s">
        <v>894</v>
      </c>
      <c r="BR6" s="11" t="n">
        <v>43888</v>
      </c>
      <c r="BS6" s="6" t="n">
        <v>-2800.32</v>
      </c>
      <c r="BT6" s="0" t="s">
        <v>897</v>
      </c>
      <c r="BU6" s="11" t="n">
        <v>43798</v>
      </c>
      <c r="BV6" s="6" t="n">
        <v>-230.76</v>
      </c>
      <c r="BW6" s="0" t="s">
        <v>269</v>
      </c>
      <c r="BX6" s="11" t="n">
        <v>45855</v>
      </c>
      <c r="BY6" s="8" t="s">
        <f>=-Портфель!J27</f>
      </c>
      <c r="BZ6" s="0" t="s">
        <v>898</v>
      </c>
      <c r="CA6" s="11" t="n">
        <v>44162</v>
      </c>
      <c r="CB6" s="6" t="n">
        <v>5206.99</v>
      </c>
      <c r="CC6" s="0" t="s">
        <v>894</v>
      </c>
      <c r="CD6" s="11" t="n">
        <v>44078</v>
      </c>
      <c r="CE6" s="6" t="n">
        <v>3277.57524</v>
      </c>
      <c r="CF6" s="0" t="s">
        <v>894</v>
      </c>
      <c r="CG6" s="11" t="n">
        <v>43893</v>
      </c>
      <c r="CH6" s="6" t="n">
        <v>13254.867616</v>
      </c>
      <c r="CI6" s="0" t="s">
        <v>894</v>
      </c>
      <c r="CJ6" s="11" t="n">
        <v>44133</v>
      </c>
      <c r="CK6" s="6" t="n">
        <v>1454.69</v>
      </c>
      <c r="CL6" s="0" t="s">
        <v>894</v>
      </c>
      <c r="CM6" s="11" t="n">
        <v>43892</v>
      </c>
      <c r="CN6" s="6" t="n">
        <v>1636.18</v>
      </c>
      <c r="CO6" s="0" t="s">
        <v>894</v>
      </c>
      <c r="CP6" s="11" t="n">
        <v>44056</v>
      </c>
      <c r="CQ6" s="6" t="n">
        <v>5732.73</v>
      </c>
      <c r="CR6" s="0" t="s">
        <v>894</v>
      </c>
      <c r="CS6" s="0"/>
      <c r="CT6" s="0"/>
      <c r="CU6" s="0"/>
      <c r="CV6" s="11" t="n">
        <v>43886</v>
      </c>
      <c r="CW6" s="6" t="n">
        <v>21835.09</v>
      </c>
      <c r="CX6" s="0" t="s">
        <v>894</v>
      </c>
      <c r="CY6" s="11" t="n">
        <v>43929</v>
      </c>
      <c r="CZ6" s="6" t="n">
        <v>5286.52</v>
      </c>
      <c r="DA6" s="0" t="s">
        <v>894</v>
      </c>
      <c r="DB6" s="0"/>
      <c r="DC6" s="0"/>
      <c r="DD6" s="0"/>
      <c r="DE6" s="11" t="n">
        <v>43913</v>
      </c>
      <c r="DF6" s="6" t="n">
        <v>956.45</v>
      </c>
      <c r="DG6" s="0" t="s">
        <v>894</v>
      </c>
      <c r="DH6" s="11" t="n">
        <v>43846</v>
      </c>
      <c r="DI6" s="6" t="n">
        <v>8296.38</v>
      </c>
      <c r="DJ6" s="0" t="s">
        <v>894</v>
      </c>
      <c r="DK6" s="11" t="n">
        <v>44182</v>
      </c>
      <c r="DL6" s="6" t="n">
        <v>999.981762</v>
      </c>
      <c r="DM6" s="0" t="s">
        <v>894</v>
      </c>
      <c r="DN6" s="11" t="n">
        <v>43761</v>
      </c>
      <c r="DO6" s="6" t="n">
        <v>-6965.81</v>
      </c>
      <c r="DP6" s="0" t="s">
        <v>897</v>
      </c>
      <c r="DQ6" s="11" t="n">
        <v>43866</v>
      </c>
      <c r="DR6" s="6" t="n">
        <v>-11353.19</v>
      </c>
      <c r="DS6" s="0" t="s">
        <v>897</v>
      </c>
      <c r="DT6" s="11" t="n">
        <v>44550</v>
      </c>
      <c r="DU6" s="6" t="n">
        <v>-35</v>
      </c>
      <c r="DV6" s="0" t="s">
        <v>549</v>
      </c>
      <c r="DW6" s="11" t="n">
        <v>44160</v>
      </c>
      <c r="DX6" s="6" t="n">
        <v>5529.916924</v>
      </c>
      <c r="DY6" s="0" t="s">
        <v>894</v>
      </c>
      <c r="DZ6" s="11" t="n">
        <v>45298</v>
      </c>
      <c r="EA6" s="6" t="n">
        <v>-384.4</v>
      </c>
      <c r="EB6" s="0" t="s">
        <v>763</v>
      </c>
      <c r="EC6" s="11" t="n">
        <v>43636</v>
      </c>
      <c r="ED6" s="6" t="n">
        <v>907.46</v>
      </c>
      <c r="EE6" s="0" t="s">
        <v>894</v>
      </c>
      <c r="EF6" s="11" t="n">
        <v>43839</v>
      </c>
      <c r="EG6" s="6" t="n">
        <v>4051.92</v>
      </c>
      <c r="EH6" s="0" t="s">
        <v>894</v>
      </c>
      <c r="EI6" s="11" t="n">
        <v>44078</v>
      </c>
      <c r="EJ6" s="6" t="n">
        <v>4378.09</v>
      </c>
      <c r="EK6" s="0" t="s">
        <v>894</v>
      </c>
      <c r="EL6" s="11" t="n">
        <v>43907</v>
      </c>
      <c r="EM6" s="6" t="n">
        <v>1385.83</v>
      </c>
      <c r="EN6" s="0" t="s">
        <v>894</v>
      </c>
      <c r="EO6" s="11" t="n">
        <v>44176</v>
      </c>
      <c r="EP6" s="6" t="n">
        <v>896.342784</v>
      </c>
      <c r="EQ6" s="0" t="s">
        <v>894</v>
      </c>
      <c r="ER6" s="11" t="n">
        <v>43888</v>
      </c>
      <c r="ES6" s="6" t="n">
        <v>-6081.35</v>
      </c>
      <c r="ET6" s="0" t="s">
        <v>897</v>
      </c>
      <c r="EU6" s="11" t="n">
        <v>45855</v>
      </c>
      <c r="EV6" s="8" t="s">
        <f>=-Портфель!J52</f>
      </c>
      <c r="EW6" s="0" t="s">
        <v>898</v>
      </c>
      <c r="EX6" s="11" t="n">
        <v>43732</v>
      </c>
      <c r="EY6" s="6" t="n">
        <v>9559.74</v>
      </c>
      <c r="EZ6" s="0" t="s">
        <v>894</v>
      </c>
      <c r="FA6" s="11" t="n">
        <v>44158</v>
      </c>
      <c r="FB6" s="6" t="n">
        <v>1534.74</v>
      </c>
      <c r="FC6" s="0" t="s">
        <v>894</v>
      </c>
      <c r="FD6" s="11" t="n">
        <v>43889</v>
      </c>
      <c r="FE6" s="6" t="n">
        <v>509.787369</v>
      </c>
      <c r="FF6" s="0" t="s">
        <v>894</v>
      </c>
      <c r="FG6" s="11" t="n">
        <v>43629</v>
      </c>
      <c r="FH6" s="6" t="n">
        <v>-418</v>
      </c>
      <c r="FI6" s="0" t="s">
        <v>197</v>
      </c>
      <c r="FJ6" s="11" t="n">
        <v>44176</v>
      </c>
      <c r="FK6" s="6" t="n">
        <v>764.397588</v>
      </c>
      <c r="FL6" s="0" t="s">
        <v>894</v>
      </c>
      <c r="FM6" s="0"/>
      <c r="FN6" s="10" t="s">
        <f>=XIRR(FN2:FN5,FM2:FM5)</f>
      </c>
      <c r="FO6" s="0"/>
      <c r="FP6" s="11" t="n">
        <v>44173</v>
      </c>
      <c r="FQ6" s="6" t="n">
        <v>3905.86</v>
      </c>
      <c r="FR6" s="0" t="s">
        <v>894</v>
      </c>
      <c r="FS6" s="11" t="n">
        <v>43972</v>
      </c>
      <c r="FT6" s="6" t="n">
        <v>8454.04</v>
      </c>
      <c r="FU6" s="0" t="s">
        <v>894</v>
      </c>
      <c r="FV6" s="11" t="n">
        <v>44160</v>
      </c>
      <c r="FW6" s="6" t="n">
        <v>231.66</v>
      </c>
      <c r="FX6" s="0" t="s">
        <v>894</v>
      </c>
      <c r="FY6" s="11" t="n">
        <v>43921</v>
      </c>
      <c r="FZ6" s="6" t="n">
        <v>767.05</v>
      </c>
      <c r="GA6" s="0" t="s">
        <v>894</v>
      </c>
      <c r="GB6" s="0"/>
      <c r="GC6" s="0"/>
      <c r="GD6" s="0"/>
      <c r="GE6" s="0"/>
      <c r="GF6" s="8" t="s">
        <f>=-SUM(GF2:GF4)</f>
      </c>
      <c r="GG6" s="0" t="s">
        <v>899</v>
      </c>
      <c r="GH6" s="0"/>
      <c r="GI6" s="10" t="s">
        <f>=XIRR(GI2:GI5,GH2:GH5)</f>
      </c>
      <c r="GJ6" s="0"/>
      <c r="GK6" s="11" t="n">
        <v>44841</v>
      </c>
      <c r="GL6" s="6" t="s">
        <f>=-2097.14</f>
      </c>
      <c r="GM6" s="0" t="s">
        <v>655</v>
      </c>
      <c r="GN6" s="11" t="n">
        <v>44718</v>
      </c>
      <c r="GO6" s="6" t="s">
        <f>=-2560.43</f>
      </c>
      <c r="GP6" s="0" t="s">
        <v>620</v>
      </c>
      <c r="GQ6" s="11" t="n">
        <v>44151</v>
      </c>
      <c r="GR6" s="6" t="s">
        <f>=-22770.65</f>
      </c>
      <c r="GS6" s="0" t="s">
        <v>897</v>
      </c>
    </row>
    <row collapsed="false" customFormat="false" customHeight="false" hidden="false" ht="12.1" outlineLevel="0" r="7">
      <c r="A7" s="11" t="n">
        <v>43859</v>
      </c>
      <c r="B7" s="6" t="n">
        <v>8185.479372</v>
      </c>
      <c r="C7" s="0" t="s">
        <v>894</v>
      </c>
      <c r="D7" s="11" t="n">
        <v>43784</v>
      </c>
      <c r="E7" s="6" t="n">
        <v>11646.427938</v>
      </c>
      <c r="F7" s="0" t="s">
        <v>894</v>
      </c>
      <c r="G7" s="11" t="n">
        <v>43909</v>
      </c>
      <c r="H7" s="6" t="n">
        <v>2549.22</v>
      </c>
      <c r="I7" s="0" t="s">
        <v>894</v>
      </c>
      <c r="J7" s="11" t="n">
        <v>43747</v>
      </c>
      <c r="K7" s="6" t="n">
        <v>-89.52</v>
      </c>
      <c r="L7" s="0" t="s">
        <v>250</v>
      </c>
      <c r="M7" s="11" t="n">
        <v>43857</v>
      </c>
      <c r="N7" s="6" t="n">
        <v>3592.66</v>
      </c>
      <c r="O7" s="0" t="s">
        <v>894</v>
      </c>
      <c r="P7" s="11" t="n">
        <v>43784</v>
      </c>
      <c r="Q7" s="6" t="n">
        <v>3620.165438</v>
      </c>
      <c r="R7" s="0" t="s">
        <v>894</v>
      </c>
      <c r="S7" s="11" t="n">
        <v>45553</v>
      </c>
      <c r="T7" s="6" t="n">
        <v>-131.66</v>
      </c>
      <c r="U7" s="0" t="s">
        <v>828</v>
      </c>
      <c r="V7" s="11" t="n">
        <v>43893</v>
      </c>
      <c r="W7" s="6" t="n">
        <v>11275.658</v>
      </c>
      <c r="X7" s="0" t="s">
        <v>894</v>
      </c>
      <c r="Y7" s="11" t="n">
        <v>43910</v>
      </c>
      <c r="Z7" s="6" t="n">
        <v>-60129.26</v>
      </c>
      <c r="AA7" s="0" t="s">
        <v>897</v>
      </c>
      <c r="AB7" s="11" t="n">
        <v>44001</v>
      </c>
      <c r="AC7" s="6" t="n">
        <v>14621.98</v>
      </c>
      <c r="AD7" s="0" t="s">
        <v>894</v>
      </c>
      <c r="AE7" s="11" t="n">
        <v>44166</v>
      </c>
      <c r="AF7" s="6" t="n">
        <v>6979.91084</v>
      </c>
      <c r="AG7" s="0" t="s">
        <v>894</v>
      </c>
      <c r="AH7" s="11" t="n">
        <v>43735</v>
      </c>
      <c r="AI7" s="6" t="n">
        <v>-3673.29</v>
      </c>
      <c r="AJ7" s="0" t="s">
        <v>897</v>
      </c>
      <c r="AK7" s="11" t="n">
        <v>44165</v>
      </c>
      <c r="AL7" s="6" t="n">
        <v>20061.150555</v>
      </c>
      <c r="AM7" s="0" t="s">
        <v>894</v>
      </c>
      <c r="AN7" s="11" t="n">
        <v>43728</v>
      </c>
      <c r="AO7" s="6" t="n">
        <v>2295.28</v>
      </c>
      <c r="AP7" s="0" t="s">
        <v>894</v>
      </c>
      <c r="AQ7" s="11" t="n">
        <v>43906</v>
      </c>
      <c r="AR7" s="6" t="n">
        <v>861.52</v>
      </c>
      <c r="AS7" s="0" t="s">
        <v>894</v>
      </c>
      <c r="AT7" s="11" t="n">
        <v>44145</v>
      </c>
      <c r="AU7" s="6" t="n">
        <v>29151.536745</v>
      </c>
      <c r="AV7" s="0" t="s">
        <v>894</v>
      </c>
      <c r="AW7" s="11" t="n">
        <v>43987</v>
      </c>
      <c r="AX7" s="6" t="n">
        <v>-19390.73</v>
      </c>
      <c r="AY7" s="0" t="s">
        <v>897</v>
      </c>
      <c r="AZ7" s="11" t="n">
        <v>44043</v>
      </c>
      <c r="BA7" s="6" t="n">
        <v>-24.06</v>
      </c>
      <c r="BB7" s="0" t="s">
        <v>410</v>
      </c>
      <c r="BC7" s="11" t="n">
        <v>43696</v>
      </c>
      <c r="BD7" s="6" t="n">
        <v>382.38</v>
      </c>
      <c r="BE7" s="0" t="s">
        <v>894</v>
      </c>
      <c r="BF7" s="0"/>
      <c r="BG7" s="0"/>
      <c r="BH7" s="0"/>
      <c r="BI7" s="11" t="n">
        <v>44907</v>
      </c>
      <c r="BJ7" s="6" t="n">
        <v>-901.35</v>
      </c>
      <c r="BK7" s="0" t="s">
        <v>668</v>
      </c>
      <c r="BL7" s="11" t="n">
        <v>44001</v>
      </c>
      <c r="BM7" s="6" t="n">
        <v>1991.94</v>
      </c>
      <c r="BN7" s="0" t="s">
        <v>894</v>
      </c>
      <c r="BO7" s="11" t="n">
        <v>43903</v>
      </c>
      <c r="BP7" s="6" t="n">
        <v>2676.6</v>
      </c>
      <c r="BQ7" s="0" t="s">
        <v>894</v>
      </c>
      <c r="BR7" s="11" t="n">
        <v>43889</v>
      </c>
      <c r="BS7" s="6" t="n">
        <v>888.53</v>
      </c>
      <c r="BT7" s="0" t="s">
        <v>894</v>
      </c>
      <c r="BU7" s="11" t="n">
        <v>43893</v>
      </c>
      <c r="BV7" s="6" t="n">
        <v>-3778.008704</v>
      </c>
      <c r="BW7" s="0" t="s">
        <v>897</v>
      </c>
      <c r="BX7" s="0"/>
      <c r="BY7" s="10" t="s">
        <f>=XIRR(BY2:BY6,BX2:BX6)</f>
      </c>
      <c r="BZ7" s="0"/>
      <c r="CA7" s="11" t="n">
        <v>44169</v>
      </c>
      <c r="CB7" s="6" t="n">
        <v>5169.47</v>
      </c>
      <c r="CC7" s="0" t="s">
        <v>894</v>
      </c>
      <c r="CD7" s="11" t="n">
        <v>44083</v>
      </c>
      <c r="CE7" s="6" t="n">
        <v>-3340.159065</v>
      </c>
      <c r="CF7" s="0" t="s">
        <v>897</v>
      </c>
      <c r="CG7" s="11" t="n">
        <v>43894</v>
      </c>
      <c r="CH7" s="6" t="n">
        <v>-33.22</v>
      </c>
      <c r="CI7" s="0" t="s">
        <v>308</v>
      </c>
      <c r="CJ7" s="11" t="n">
        <v>44376</v>
      </c>
      <c r="CK7" s="6" t="n">
        <v>-1055.5</v>
      </c>
      <c r="CL7" s="0" t="s">
        <v>539</v>
      </c>
      <c r="CM7" s="11" t="n">
        <v>43892</v>
      </c>
      <c r="CN7" s="6" t="n">
        <v>1636.58</v>
      </c>
      <c r="CO7" s="0" t="s">
        <v>894</v>
      </c>
      <c r="CP7" s="11" t="n">
        <v>44147</v>
      </c>
      <c r="CQ7" s="6" t="n">
        <v>2745.82</v>
      </c>
      <c r="CR7" s="0" t="s">
        <v>894</v>
      </c>
      <c r="CS7" s="0"/>
      <c r="CT7" s="0"/>
      <c r="CU7" s="0"/>
      <c r="CV7" s="11" t="n">
        <v>43889</v>
      </c>
      <c r="CW7" s="6" t="n">
        <v>41268.74</v>
      </c>
      <c r="CX7" s="0" t="s">
        <v>894</v>
      </c>
      <c r="CY7" s="11" t="n">
        <v>43976</v>
      </c>
      <c r="CZ7" s="6" t="n">
        <v>2643.26</v>
      </c>
      <c r="DA7" s="0" t="s">
        <v>894</v>
      </c>
      <c r="DB7" s="0"/>
      <c r="DC7" s="0"/>
      <c r="DD7" s="0"/>
      <c r="DE7" s="11" t="n">
        <v>43913</v>
      </c>
      <c r="DF7" s="6" t="n">
        <v>950.45</v>
      </c>
      <c r="DG7" s="0" t="s">
        <v>894</v>
      </c>
      <c r="DH7" s="11" t="n">
        <v>43878</v>
      </c>
      <c r="DI7" s="6" t="n">
        <v>-2971.21</v>
      </c>
      <c r="DJ7" s="0" t="s">
        <v>897</v>
      </c>
      <c r="DK7" s="11" t="n">
        <v>44182</v>
      </c>
      <c r="DL7" s="6" t="n">
        <v>999.981762</v>
      </c>
      <c r="DM7" s="0" t="s">
        <v>894</v>
      </c>
      <c r="DN7" s="11" t="n">
        <v>43767</v>
      </c>
      <c r="DO7" s="6" t="n">
        <v>-8460.92</v>
      </c>
      <c r="DP7" s="0" t="s">
        <v>897</v>
      </c>
      <c r="DQ7" s="11" t="n">
        <v>43868</v>
      </c>
      <c r="DR7" s="6" t="n">
        <v>716.93</v>
      </c>
      <c r="DS7" s="0" t="s">
        <v>894</v>
      </c>
      <c r="DT7" s="11" t="n">
        <v>44753</v>
      </c>
      <c r="DU7" s="6" t="n">
        <v>-70</v>
      </c>
      <c r="DV7" s="0" t="s">
        <v>633</v>
      </c>
      <c r="DW7" s="11" t="n">
        <v>44160</v>
      </c>
      <c r="DX7" s="6" t="n">
        <v>2764.958462</v>
      </c>
      <c r="DY7" s="0" t="s">
        <v>894</v>
      </c>
      <c r="DZ7" s="11" t="n">
        <v>45493</v>
      </c>
      <c r="EA7" s="6" t="n">
        <v>-685.9</v>
      </c>
      <c r="EB7" s="0" t="s">
        <v>815</v>
      </c>
      <c r="EC7" s="11" t="n">
        <v>43878</v>
      </c>
      <c r="ED7" s="6" t="n">
        <v>3368.01</v>
      </c>
      <c r="EE7" s="0" t="s">
        <v>894</v>
      </c>
      <c r="EF7" s="11" t="n">
        <v>43839</v>
      </c>
      <c r="EG7" s="6" t="n">
        <v>2895.24</v>
      </c>
      <c r="EH7" s="0" t="s">
        <v>894</v>
      </c>
      <c r="EI7" s="11" t="n">
        <v>44173</v>
      </c>
      <c r="EJ7" s="6" t="n">
        <v>4248.02</v>
      </c>
      <c r="EK7" s="0" t="s">
        <v>894</v>
      </c>
      <c r="EL7" s="11" t="n">
        <v>43910</v>
      </c>
      <c r="EM7" s="6" t="n">
        <v>1465.69</v>
      </c>
      <c r="EN7" s="0" t="s">
        <v>894</v>
      </c>
      <c r="EO7" s="11" t="n">
        <v>44176</v>
      </c>
      <c r="EP7" s="6" t="n">
        <v>590.436324</v>
      </c>
      <c r="EQ7" s="0" t="s">
        <v>894</v>
      </c>
      <c r="ER7" s="11" t="n">
        <v>43888</v>
      </c>
      <c r="ES7" s="6" t="n">
        <v>-1216.27</v>
      </c>
      <c r="ET7" s="0" t="s">
        <v>897</v>
      </c>
      <c r="EU7" s="0"/>
      <c r="EV7" s="10" t="s">
        <f>=XIRR(EV2:EV6,EU2:EU6)</f>
      </c>
      <c r="EW7" s="0"/>
      <c r="EX7" s="11" t="n">
        <v>43742</v>
      </c>
      <c r="EY7" s="6" t="n">
        <v>1779.47</v>
      </c>
      <c r="EZ7" s="0" t="s">
        <v>894</v>
      </c>
      <c r="FA7" s="11" t="n">
        <v>44158</v>
      </c>
      <c r="FB7" s="6" t="n">
        <v>1531.74</v>
      </c>
      <c r="FC7" s="0" t="s">
        <v>894</v>
      </c>
      <c r="FD7" s="11" t="n">
        <v>43900</v>
      </c>
      <c r="FE7" s="6" t="n">
        <v>230.234675</v>
      </c>
      <c r="FF7" s="0" t="s">
        <v>894</v>
      </c>
      <c r="FG7" s="11" t="n">
        <v>43689</v>
      </c>
      <c r="FH7" s="6" t="n">
        <v>1961.37</v>
      </c>
      <c r="FI7" s="0" t="s">
        <v>894</v>
      </c>
      <c r="FJ7" s="11" t="n">
        <v>44179</v>
      </c>
      <c r="FK7" s="6" t="n">
        <v>764.098775</v>
      </c>
      <c r="FL7" s="0" t="s">
        <v>894</v>
      </c>
      <c r="FM7" s="0"/>
      <c r="FN7" s="8" t="s">
        <f>=-SUM(FN2:FN5)</f>
      </c>
      <c r="FO7" s="0" t="s">
        <v>899</v>
      </c>
      <c r="FP7" s="11" t="n">
        <v>44173</v>
      </c>
      <c r="FQ7" s="6" t="n">
        <v>3891.86</v>
      </c>
      <c r="FR7" s="0" t="s">
        <v>894</v>
      </c>
      <c r="FS7" s="11" t="n">
        <v>43987</v>
      </c>
      <c r="FT7" s="6" t="n">
        <v>4006.91</v>
      </c>
      <c r="FU7" s="0" t="s">
        <v>894</v>
      </c>
      <c r="FV7" s="11" t="n">
        <v>44160</v>
      </c>
      <c r="FW7" s="6" t="n">
        <v>210.78</v>
      </c>
      <c r="FX7" s="0" t="s">
        <v>894</v>
      </c>
      <c r="FY7" s="11" t="n">
        <v>44005</v>
      </c>
      <c r="FZ7" s="6" t="n">
        <v>-2814.21</v>
      </c>
      <c r="GA7" s="0" t="s">
        <v>897</v>
      </c>
      <c r="GB7" s="0"/>
      <c r="GC7" s="0"/>
      <c r="GD7" s="0"/>
      <c r="GE7" s="0"/>
      <c r="GF7" s="0"/>
      <c r="GG7" s="0"/>
      <c r="GH7" s="0"/>
      <c r="GI7" s="8" t="s">
        <f>=-SUM(GI2:GI5)</f>
      </c>
      <c r="GJ7" s="0" t="s">
        <v>899</v>
      </c>
      <c r="GK7" s="11" t="n">
        <v>45023</v>
      </c>
      <c r="GL7" s="6" t="s">
        <f>=-2807.85</f>
      </c>
      <c r="GM7" s="0" t="s">
        <v>690</v>
      </c>
      <c r="GN7" s="11" t="n">
        <v>44901</v>
      </c>
      <c r="GO7" s="6" t="s">
        <f>=-2569.48</f>
      </c>
      <c r="GP7" s="0" t="s">
        <v>666</v>
      </c>
      <c r="GQ7" s="11" t="n">
        <v>44160</v>
      </c>
      <c r="GR7" s="6" t="s">
        <f>=-976.05</f>
      </c>
      <c r="GS7" s="0" t="s">
        <v>473</v>
      </c>
    </row>
    <row collapsed="false" customFormat="false" customHeight="false" hidden="false" ht="12.1" outlineLevel="0" r="8">
      <c r="A8" s="11" t="n">
        <v>43865</v>
      </c>
      <c r="B8" s="6" t="n">
        <v>15646.225862</v>
      </c>
      <c r="C8" s="0" t="s">
        <v>894</v>
      </c>
      <c r="D8" s="11" t="n">
        <v>43794</v>
      </c>
      <c r="E8" s="6" t="n">
        <v>5731.997697</v>
      </c>
      <c r="F8" s="0" t="s">
        <v>894</v>
      </c>
      <c r="G8" s="11" t="n">
        <v>43910</v>
      </c>
      <c r="H8" s="6" t="n">
        <v>5716.73</v>
      </c>
      <c r="I8" s="0" t="s">
        <v>894</v>
      </c>
      <c r="J8" s="11" t="n">
        <v>43780</v>
      </c>
      <c r="K8" s="6" t="n">
        <v>12529.2197</v>
      </c>
      <c r="L8" s="0" t="s">
        <v>894</v>
      </c>
      <c r="M8" s="11" t="n">
        <v>43867</v>
      </c>
      <c r="N8" s="6" t="n">
        <v>3660.7</v>
      </c>
      <c r="O8" s="0" t="s">
        <v>894</v>
      </c>
      <c r="P8" s="11" t="n">
        <v>43867</v>
      </c>
      <c r="Q8" s="6" t="n">
        <v>-121.29</v>
      </c>
      <c r="R8" s="0" t="s">
        <v>295</v>
      </c>
      <c r="S8" s="11" t="n">
        <v>45644</v>
      </c>
      <c r="T8" s="6" t="n">
        <v>-148.32</v>
      </c>
      <c r="U8" s="0" t="s">
        <v>849</v>
      </c>
      <c r="V8" s="11" t="n">
        <v>43903</v>
      </c>
      <c r="W8" s="6" t="n">
        <v>10793.935194</v>
      </c>
      <c r="X8" s="0" t="s">
        <v>894</v>
      </c>
      <c r="Y8" s="11" t="n">
        <v>44067</v>
      </c>
      <c r="Z8" s="6" t="n">
        <v>54109.83</v>
      </c>
      <c r="AA8" s="0" t="s">
        <v>894</v>
      </c>
      <c r="AB8" s="11" t="n">
        <v>44001</v>
      </c>
      <c r="AC8" s="6" t="n">
        <v>14616.98</v>
      </c>
      <c r="AD8" s="0" t="s">
        <v>894</v>
      </c>
      <c r="AE8" s="11" t="n">
        <v>44173</v>
      </c>
      <c r="AF8" s="6" t="n">
        <v>6210.320184</v>
      </c>
      <c r="AG8" s="0" t="s">
        <v>894</v>
      </c>
      <c r="AH8" s="11" t="n">
        <v>43735</v>
      </c>
      <c r="AI8" s="6" t="n">
        <v>-3673.29</v>
      </c>
      <c r="AJ8" s="0" t="s">
        <v>897</v>
      </c>
      <c r="AK8" s="11" t="n">
        <v>44166</v>
      </c>
      <c r="AL8" s="6" t="n">
        <v>20218.119467</v>
      </c>
      <c r="AM8" s="0" t="s">
        <v>894</v>
      </c>
      <c r="AN8" s="11" t="n">
        <v>43801</v>
      </c>
      <c r="AO8" s="6" t="n">
        <v>5126.67</v>
      </c>
      <c r="AP8" s="0" t="s">
        <v>894</v>
      </c>
      <c r="AQ8" s="11" t="n">
        <v>43910</v>
      </c>
      <c r="AR8" s="6" t="n">
        <v>862.42</v>
      </c>
      <c r="AS8" s="0" t="s">
        <v>894</v>
      </c>
      <c r="AT8" s="11" t="n">
        <v>44145</v>
      </c>
      <c r="AU8" s="6" t="n">
        <v>28524.38202</v>
      </c>
      <c r="AV8" s="0" t="s">
        <v>894</v>
      </c>
      <c r="AW8" s="11" t="n">
        <v>43991</v>
      </c>
      <c r="AX8" s="6" t="n">
        <v>-4610.56</v>
      </c>
      <c r="AY8" s="0" t="s">
        <v>345</v>
      </c>
      <c r="AZ8" s="11" t="n">
        <v>44064</v>
      </c>
      <c r="BA8" s="6" t="n">
        <v>-4497.823967</v>
      </c>
      <c r="BB8" s="0" t="s">
        <v>897</v>
      </c>
      <c r="BC8" s="11" t="n">
        <v>43735</v>
      </c>
      <c r="BD8" s="6" t="n">
        <v>-428.4</v>
      </c>
      <c r="BE8" s="0" t="s">
        <v>897</v>
      </c>
      <c r="BF8" s="0"/>
      <c r="BG8" s="0"/>
      <c r="BH8" s="0"/>
      <c r="BI8" s="11" t="n">
        <v>45198</v>
      </c>
      <c r="BJ8" s="6" t="n">
        <v>-721.01</v>
      </c>
      <c r="BK8" s="0" t="s">
        <v>739</v>
      </c>
      <c r="BL8" s="11" t="n">
        <v>44001</v>
      </c>
      <c r="BM8" s="6" t="n">
        <v>4974.88</v>
      </c>
      <c r="BN8" s="0" t="s">
        <v>894</v>
      </c>
      <c r="BO8" s="11" t="n">
        <v>43909</v>
      </c>
      <c r="BP8" s="6" t="n">
        <v>2623.25</v>
      </c>
      <c r="BQ8" s="0" t="s">
        <v>894</v>
      </c>
      <c r="BR8" s="11" t="n">
        <v>43889</v>
      </c>
      <c r="BS8" s="6" t="n">
        <v>3522.11</v>
      </c>
      <c r="BT8" s="0" t="s">
        <v>894</v>
      </c>
      <c r="BU8" s="11" t="n">
        <v>43893</v>
      </c>
      <c r="BV8" s="6" t="n">
        <v>-34035.242036</v>
      </c>
      <c r="BW8" s="0" t="s">
        <v>897</v>
      </c>
      <c r="BX8" s="0"/>
      <c r="BY8" s="8" t="s">
        <f>=-SUM(BY2:BY6)</f>
      </c>
      <c r="BZ8" s="0" t="s">
        <v>899</v>
      </c>
      <c r="CA8" s="11" t="n">
        <v>44354</v>
      </c>
      <c r="CB8" s="6" t="n">
        <v>-940</v>
      </c>
      <c r="CC8" s="0" t="s">
        <v>532</v>
      </c>
      <c r="CD8" s="11" t="n">
        <v>44098</v>
      </c>
      <c r="CE8" s="6" t="n">
        <v>2887.72719</v>
      </c>
      <c r="CF8" s="0" t="s">
        <v>894</v>
      </c>
      <c r="CG8" s="11" t="n">
        <v>43930</v>
      </c>
      <c r="CH8" s="6" t="n">
        <v>-15748.40421</v>
      </c>
      <c r="CI8" s="0" t="s">
        <v>897</v>
      </c>
      <c r="CJ8" s="11" t="n">
        <v>44722</v>
      </c>
      <c r="CK8" s="6" t="n">
        <v>-1476.9</v>
      </c>
      <c r="CL8" s="0" t="s">
        <v>622</v>
      </c>
      <c r="CM8" s="11" t="n">
        <v>43892</v>
      </c>
      <c r="CN8" s="6" t="n">
        <v>1656.6</v>
      </c>
      <c r="CO8" s="0" t="s">
        <v>894</v>
      </c>
      <c r="CP8" s="11" t="n">
        <v>44155</v>
      </c>
      <c r="CQ8" s="6" t="n">
        <v>2680.27</v>
      </c>
      <c r="CR8" s="0" t="s">
        <v>894</v>
      </c>
      <c r="CS8" s="0"/>
      <c r="CT8" s="0"/>
      <c r="CU8" s="0"/>
      <c r="CV8" s="11" t="n">
        <v>43910</v>
      </c>
      <c r="CW8" s="6" t="n">
        <v>17160.2</v>
      </c>
      <c r="CX8" s="0" t="s">
        <v>894</v>
      </c>
      <c r="CY8" s="11" t="n">
        <v>44004</v>
      </c>
      <c r="CZ8" s="6" t="n">
        <v>-676.18</v>
      </c>
      <c r="DA8" s="0" t="s">
        <v>355</v>
      </c>
      <c r="DB8" s="0"/>
      <c r="DC8" s="0"/>
      <c r="DD8" s="0"/>
      <c r="DE8" s="11" t="n">
        <v>43914</v>
      </c>
      <c r="DF8" s="6" t="n">
        <v>-13193.7</v>
      </c>
      <c r="DG8" s="0" t="s">
        <v>897</v>
      </c>
      <c r="DH8" s="11" t="n">
        <v>43878</v>
      </c>
      <c r="DI8" s="6" t="n">
        <v>-5942.44</v>
      </c>
      <c r="DJ8" s="0" t="s">
        <v>897</v>
      </c>
      <c r="DK8" s="11" t="n">
        <v>44182</v>
      </c>
      <c r="DL8" s="6" t="n">
        <v>999.981762</v>
      </c>
      <c r="DM8" s="0" t="s">
        <v>894</v>
      </c>
      <c r="DN8" s="11" t="n">
        <v>44054</v>
      </c>
      <c r="DO8" s="6" t="n">
        <v>4229.22</v>
      </c>
      <c r="DP8" s="0" t="s">
        <v>894</v>
      </c>
      <c r="DQ8" s="11" t="n">
        <v>43887</v>
      </c>
      <c r="DR8" s="6" t="n">
        <v>1385.83</v>
      </c>
      <c r="DS8" s="0" t="s">
        <v>894</v>
      </c>
      <c r="DT8" s="11" t="n">
        <v>44815</v>
      </c>
      <c r="DU8" s="6" t="n">
        <v>-130</v>
      </c>
      <c r="DV8" s="0" t="s">
        <v>648</v>
      </c>
      <c r="DW8" s="11" t="n">
        <v>44160</v>
      </c>
      <c r="DX8" s="6" t="n">
        <v>5507.172544</v>
      </c>
      <c r="DY8" s="0" t="s">
        <v>894</v>
      </c>
      <c r="DZ8" s="11" t="n">
        <v>45855</v>
      </c>
      <c r="EA8" s="8" t="s">
        <f>=-Портфель!J45</f>
      </c>
      <c r="EB8" s="0" t="s">
        <v>898</v>
      </c>
      <c r="EC8" s="11" t="n">
        <v>43882</v>
      </c>
      <c r="ED8" s="6" t="n">
        <v>1116.67</v>
      </c>
      <c r="EE8" s="0" t="s">
        <v>894</v>
      </c>
      <c r="EF8" s="11" t="n">
        <v>43875</v>
      </c>
      <c r="EG8" s="6" t="n">
        <v>-1446.94</v>
      </c>
      <c r="EH8" s="0" t="s">
        <v>897</v>
      </c>
      <c r="EI8" s="11" t="n">
        <v>44182</v>
      </c>
      <c r="EJ8" s="6" t="n">
        <v>2045.18</v>
      </c>
      <c r="EK8" s="0" t="s">
        <v>894</v>
      </c>
      <c r="EL8" s="11" t="n">
        <v>43914</v>
      </c>
      <c r="EM8" s="6" t="n">
        <v>1445.69</v>
      </c>
      <c r="EN8" s="0" t="s">
        <v>894</v>
      </c>
      <c r="EO8" s="11" t="n">
        <v>44182</v>
      </c>
      <c r="EP8" s="6" t="n">
        <v>864.154577</v>
      </c>
      <c r="EQ8" s="0" t="s">
        <v>894</v>
      </c>
      <c r="ER8" s="11" t="n">
        <v>44175</v>
      </c>
      <c r="ES8" s="6" t="n">
        <v>922.44</v>
      </c>
      <c r="ET8" s="0" t="s">
        <v>894</v>
      </c>
      <c r="EU8" s="0"/>
      <c r="EV8" s="8" t="s">
        <f>=-SUM(EV2:EV6)</f>
      </c>
      <c r="EW8" s="0" t="s">
        <v>899</v>
      </c>
      <c r="EX8" s="11" t="n">
        <v>43749</v>
      </c>
      <c r="EY8" s="6" t="n">
        <v>892.54</v>
      </c>
      <c r="EZ8" s="0" t="s">
        <v>894</v>
      </c>
      <c r="FA8" s="11" t="n">
        <v>44176</v>
      </c>
      <c r="FB8" s="6" t="n">
        <v>730.35</v>
      </c>
      <c r="FC8" s="0" t="s">
        <v>894</v>
      </c>
      <c r="FD8" s="11" t="n">
        <v>43900</v>
      </c>
      <c r="FE8" s="6" t="n">
        <v>230.234675</v>
      </c>
      <c r="FF8" s="0" t="s">
        <v>894</v>
      </c>
      <c r="FG8" s="11" t="n">
        <v>43690</v>
      </c>
      <c r="FH8" s="6" t="n">
        <v>1949.96</v>
      </c>
      <c r="FI8" s="0" t="s">
        <v>894</v>
      </c>
      <c r="FJ8" s="11" t="n">
        <v>45855</v>
      </c>
      <c r="FK8" s="8" t="s">
        <f>=-Портфель!J58</f>
      </c>
      <c r="FL8" s="0" t="s">
        <v>898</v>
      </c>
      <c r="FM8" s="0"/>
      <c r="FN8" s="0"/>
      <c r="FO8" s="0"/>
      <c r="FP8" s="11" t="n">
        <v>44174</v>
      </c>
      <c r="FQ8" s="6" t="n">
        <v>7869.75</v>
      </c>
      <c r="FR8" s="0" t="s">
        <v>894</v>
      </c>
      <c r="FS8" s="11" t="n">
        <v>44043</v>
      </c>
      <c r="FT8" s="6" t="n">
        <v>-7017.65</v>
      </c>
      <c r="FU8" s="0" t="s">
        <v>897</v>
      </c>
      <c r="FV8" s="11" t="n">
        <v>44160</v>
      </c>
      <c r="FW8" s="6" t="n">
        <v>57.92</v>
      </c>
      <c r="FX8" s="0" t="s">
        <v>894</v>
      </c>
      <c r="FY8" s="11" t="n">
        <v>44005</v>
      </c>
      <c r="FZ8" s="6" t="n">
        <v>-4.79</v>
      </c>
      <c r="GA8" s="0" t="s">
        <v>897</v>
      </c>
      <c r="GB8" s="0"/>
      <c r="GC8" s="0"/>
      <c r="GD8" s="0"/>
      <c r="GE8" s="0"/>
      <c r="GF8" s="0"/>
      <c r="GG8" s="0"/>
      <c r="GH8" s="0"/>
      <c r="GI8" s="0"/>
      <c r="GJ8" s="0"/>
      <c r="GK8" s="11" t="n">
        <v>45206</v>
      </c>
      <c r="GL8" s="6" t="s">
        <f>=-3496.64</f>
      </c>
      <c r="GM8" s="0" t="s">
        <v>743</v>
      </c>
      <c r="GN8" s="11" t="n">
        <v>45083</v>
      </c>
      <c r="GO8" s="6" t="s">
        <f>=-3360.53</f>
      </c>
      <c r="GP8" s="0" t="s">
        <v>702</v>
      </c>
      <c r="GQ8" s="11" t="n">
        <v>44342</v>
      </c>
      <c r="GR8" s="6" t="s">
        <f>=-849.05</f>
      </c>
      <c r="GS8" s="0" t="s">
        <v>523</v>
      </c>
    </row>
    <row collapsed="false" customFormat="false" customHeight="false" hidden="false" ht="12.1" outlineLevel="0" r="9">
      <c r="A9" s="11" t="n">
        <v>43871</v>
      </c>
      <c r="B9" s="6" t="n">
        <v>-944.46</v>
      </c>
      <c r="C9" s="0" t="s">
        <v>296</v>
      </c>
      <c r="D9" s="11" t="n">
        <v>43803</v>
      </c>
      <c r="E9" s="6" t="n">
        <v>11331.631467</v>
      </c>
      <c r="F9" s="0" t="s">
        <v>894</v>
      </c>
      <c r="G9" s="11" t="n">
        <v>43965</v>
      </c>
      <c r="H9" s="6" t="n">
        <v>3174.01</v>
      </c>
      <c r="I9" s="0" t="s">
        <v>894</v>
      </c>
      <c r="J9" s="11" t="n">
        <v>43789</v>
      </c>
      <c r="K9" s="6" t="n">
        <v>7298.81985</v>
      </c>
      <c r="L9" s="0" t="s">
        <v>894</v>
      </c>
      <c r="M9" s="11" t="n">
        <v>43867</v>
      </c>
      <c r="N9" s="6" t="n">
        <v>731.44</v>
      </c>
      <c r="O9" s="0" t="s">
        <v>894</v>
      </c>
      <c r="P9" s="11" t="n">
        <v>43906</v>
      </c>
      <c r="Q9" s="6" t="n">
        <v>835.809244</v>
      </c>
      <c r="R9" s="0" t="s">
        <v>894</v>
      </c>
      <c r="S9" s="11" t="n">
        <v>45757</v>
      </c>
      <c r="T9" s="6" t="n">
        <v>-128.62</v>
      </c>
      <c r="U9" s="0" t="s">
        <v>868</v>
      </c>
      <c r="V9" s="11" t="n">
        <v>43909</v>
      </c>
      <c r="W9" s="6" t="n">
        <v>11051.511003</v>
      </c>
      <c r="X9" s="0" t="s">
        <v>894</v>
      </c>
      <c r="Y9" s="11" t="n">
        <v>44069</v>
      </c>
      <c r="Z9" s="6" t="n">
        <v>-54654.89</v>
      </c>
      <c r="AA9" s="0" t="s">
        <v>897</v>
      </c>
      <c r="AB9" s="11" t="n">
        <v>44001</v>
      </c>
      <c r="AC9" s="6" t="n">
        <v>14601.97</v>
      </c>
      <c r="AD9" s="0" t="s">
        <v>894</v>
      </c>
      <c r="AE9" s="11" t="n">
        <v>44174</v>
      </c>
      <c r="AF9" s="6" t="n">
        <v>6028.481712</v>
      </c>
      <c r="AG9" s="0" t="s">
        <v>894</v>
      </c>
      <c r="AH9" s="11" t="n">
        <v>43824</v>
      </c>
      <c r="AI9" s="6" t="n">
        <v>7532.51</v>
      </c>
      <c r="AJ9" s="0" t="s">
        <v>894</v>
      </c>
      <c r="AK9" s="11" t="n">
        <v>44175</v>
      </c>
      <c r="AL9" s="6" t="n">
        <v>19362.234541</v>
      </c>
      <c r="AM9" s="0" t="s">
        <v>894</v>
      </c>
      <c r="AN9" s="11" t="n">
        <v>43861</v>
      </c>
      <c r="AO9" s="6" t="n">
        <v>2324.89</v>
      </c>
      <c r="AP9" s="0" t="s">
        <v>894</v>
      </c>
      <c r="AQ9" s="11" t="n">
        <v>43913</v>
      </c>
      <c r="AR9" s="6" t="n">
        <v>845.41</v>
      </c>
      <c r="AS9" s="0" t="s">
        <v>894</v>
      </c>
      <c r="AT9" s="11" t="n">
        <v>44153</v>
      </c>
      <c r="AU9" s="6" t="n">
        <v>-63412.75733</v>
      </c>
      <c r="AV9" s="0" t="s">
        <v>897</v>
      </c>
      <c r="AW9" s="11" t="n">
        <v>44126</v>
      </c>
      <c r="AX9" s="6" t="n">
        <v>14947.13</v>
      </c>
      <c r="AY9" s="0" t="s">
        <v>894</v>
      </c>
      <c r="AZ9" s="11" t="n">
        <v>44064</v>
      </c>
      <c r="BA9" s="6" t="n">
        <v>-4497.823967</v>
      </c>
      <c r="BB9" s="0" t="s">
        <v>897</v>
      </c>
      <c r="BC9" s="11" t="n">
        <v>43735</v>
      </c>
      <c r="BD9" s="6" t="n">
        <v>-428.4</v>
      </c>
      <c r="BE9" s="0" t="s">
        <v>897</v>
      </c>
      <c r="BF9" s="0"/>
      <c r="BG9" s="0"/>
      <c r="BH9" s="0"/>
      <c r="BI9" s="11" t="n">
        <v>45389</v>
      </c>
      <c r="BJ9" s="6" t="n">
        <v>-1250.66</v>
      </c>
      <c r="BK9" s="0" t="s">
        <v>779</v>
      </c>
      <c r="BL9" s="11" t="n">
        <v>44021</v>
      </c>
      <c r="BM9" s="6" t="n">
        <v>-1479</v>
      </c>
      <c r="BN9" s="0" t="s">
        <v>381</v>
      </c>
      <c r="BO9" s="11" t="n">
        <v>43910</v>
      </c>
      <c r="BP9" s="6" t="n">
        <v>2739.31</v>
      </c>
      <c r="BQ9" s="0" t="s">
        <v>894</v>
      </c>
      <c r="BR9" s="11" t="n">
        <v>43929</v>
      </c>
      <c r="BS9" s="6" t="n">
        <v>867.42</v>
      </c>
      <c r="BT9" s="0" t="s">
        <v>894</v>
      </c>
      <c r="BU9" s="11" t="n">
        <v>43896</v>
      </c>
      <c r="BV9" s="6" t="n">
        <v>3629.607336</v>
      </c>
      <c r="BW9" s="0" t="s">
        <v>894</v>
      </c>
      <c r="BX9" s="0"/>
      <c r="BY9" s="0"/>
      <c r="BZ9" s="0"/>
      <c r="CA9" s="11" t="n">
        <v>44722</v>
      </c>
      <c r="CB9" s="6" t="n">
        <v>-1234.48</v>
      </c>
      <c r="CC9" s="0" t="s">
        <v>621</v>
      </c>
      <c r="CD9" s="11" t="n">
        <v>44099</v>
      </c>
      <c r="CE9" s="6" t="n">
        <v>2983.70148</v>
      </c>
      <c r="CF9" s="0" t="s">
        <v>894</v>
      </c>
      <c r="CG9" s="11" t="n">
        <v>43955</v>
      </c>
      <c r="CH9" s="6" t="n">
        <v>4477.758291</v>
      </c>
      <c r="CI9" s="0" t="s">
        <v>894</v>
      </c>
      <c r="CJ9" s="11" t="n">
        <v>44934</v>
      </c>
      <c r="CK9" s="6" t="n">
        <v>-30.48</v>
      </c>
      <c r="CL9" s="0" t="s">
        <v>675</v>
      </c>
      <c r="CM9" s="11" t="n">
        <v>43906</v>
      </c>
      <c r="CN9" s="6" t="n">
        <v>759.45</v>
      </c>
      <c r="CO9" s="0" t="s">
        <v>894</v>
      </c>
      <c r="CP9" s="11" t="n">
        <v>44183</v>
      </c>
      <c r="CQ9" s="6" t="n">
        <v>-384.87</v>
      </c>
      <c r="CR9" s="0" t="s">
        <v>484</v>
      </c>
      <c r="CS9" s="0"/>
      <c r="CT9" s="0"/>
      <c r="CU9" s="0"/>
      <c r="CV9" s="11" t="n">
        <v>43971</v>
      </c>
      <c r="CW9" s="6" t="n">
        <v>-67989.51</v>
      </c>
      <c r="CX9" s="0" t="s">
        <v>897</v>
      </c>
      <c r="CY9" s="11" t="n">
        <v>44185</v>
      </c>
      <c r="CZ9" s="6" t="n">
        <v>-676.18</v>
      </c>
      <c r="DA9" s="0" t="s">
        <v>355</v>
      </c>
      <c r="DB9" s="0"/>
      <c r="DC9" s="0"/>
      <c r="DD9" s="0"/>
      <c r="DE9" s="11" t="n">
        <v>43943</v>
      </c>
      <c r="DF9" s="6" t="n">
        <v>13317.37</v>
      </c>
      <c r="DG9" s="0" t="s">
        <v>894</v>
      </c>
      <c r="DH9" s="11" t="n">
        <v>43886</v>
      </c>
      <c r="DI9" s="6" t="n">
        <v>2799.28</v>
      </c>
      <c r="DJ9" s="0" t="s">
        <v>894</v>
      </c>
      <c r="DK9" s="11" t="n">
        <v>44182</v>
      </c>
      <c r="DL9" s="6" t="n">
        <v>999.981762</v>
      </c>
      <c r="DM9" s="0" t="s">
        <v>894</v>
      </c>
      <c r="DN9" s="11" t="n">
        <v>44054</v>
      </c>
      <c r="DO9" s="6" t="n">
        <v>4229.22</v>
      </c>
      <c r="DP9" s="0" t="s">
        <v>894</v>
      </c>
      <c r="DQ9" s="11" t="n">
        <v>43895</v>
      </c>
      <c r="DR9" s="6" t="n">
        <v>-2040.27</v>
      </c>
      <c r="DS9" s="0" t="s">
        <v>897</v>
      </c>
      <c r="DT9" s="11" t="n">
        <v>44913</v>
      </c>
      <c r="DU9" s="6" t="n">
        <v>-130</v>
      </c>
      <c r="DV9" s="0" t="s">
        <v>648</v>
      </c>
      <c r="DW9" s="11" t="n">
        <v>44160</v>
      </c>
      <c r="DX9" s="6" t="n">
        <v>2752.06998</v>
      </c>
      <c r="DY9" s="0" t="s">
        <v>894</v>
      </c>
      <c r="DZ9" s="0"/>
      <c r="EA9" s="10" t="s">
        <f>=XIRR(EA2:EA8,DZ2:DZ8)</f>
      </c>
      <c r="EB9" s="0"/>
      <c r="EC9" s="11" t="n">
        <v>43882</v>
      </c>
      <c r="ED9" s="6" t="n">
        <v>1116.67</v>
      </c>
      <c r="EE9" s="0" t="s">
        <v>894</v>
      </c>
      <c r="EF9" s="11" t="n">
        <v>43875</v>
      </c>
      <c r="EG9" s="6" t="n">
        <v>-15192.78</v>
      </c>
      <c r="EH9" s="0" t="s">
        <v>897</v>
      </c>
      <c r="EI9" s="11" t="n">
        <v>44182</v>
      </c>
      <c r="EJ9" s="6" t="n">
        <v>2045.58</v>
      </c>
      <c r="EK9" s="0" t="s">
        <v>894</v>
      </c>
      <c r="EL9" s="11" t="n">
        <v>43923</v>
      </c>
      <c r="EM9" s="6" t="n">
        <v>1615.77</v>
      </c>
      <c r="EN9" s="0" t="s">
        <v>894</v>
      </c>
      <c r="EO9" s="11" t="n">
        <v>44182</v>
      </c>
      <c r="EP9" s="6" t="n">
        <v>859.749371</v>
      </c>
      <c r="EQ9" s="0" t="s">
        <v>894</v>
      </c>
      <c r="ER9" s="11" t="n">
        <v>44175</v>
      </c>
      <c r="ES9" s="6" t="n">
        <v>1840.88</v>
      </c>
      <c r="ET9" s="0" t="s">
        <v>894</v>
      </c>
      <c r="EU9" s="0"/>
      <c r="EV9" s="0"/>
      <c r="EW9" s="0"/>
      <c r="EX9" s="11" t="n">
        <v>43756</v>
      </c>
      <c r="EY9" s="6" t="n">
        <v>1767.06</v>
      </c>
      <c r="EZ9" s="0" t="s">
        <v>894</v>
      </c>
      <c r="FA9" s="11" t="n">
        <v>45855</v>
      </c>
      <c r="FB9" s="8" t="s">
        <f>=-Портфель!J54</f>
      </c>
      <c r="FC9" s="0" t="s">
        <v>898</v>
      </c>
      <c r="FD9" s="11" t="n">
        <v>43907</v>
      </c>
      <c r="FE9" s="6" t="n">
        <v>187.539286</v>
      </c>
      <c r="FF9" s="0" t="s">
        <v>894</v>
      </c>
      <c r="FG9" s="11" t="n">
        <v>43907</v>
      </c>
      <c r="FH9" s="6" t="n">
        <v>1758.65</v>
      </c>
      <c r="FI9" s="0" t="s">
        <v>894</v>
      </c>
      <c r="FJ9" s="0"/>
      <c r="FK9" s="10" t="s">
        <f>=XIRR(FK2:FK8,FJ2:FJ8)</f>
      </c>
      <c r="FL9" s="0"/>
      <c r="FM9" s="0"/>
      <c r="FN9" s="0"/>
      <c r="FO9" s="0"/>
      <c r="FP9" s="11" t="n">
        <v>45855</v>
      </c>
      <c r="FQ9" s="8" t="s">
        <f>=-Портфель!J60</f>
      </c>
      <c r="FR9" s="0" t="s">
        <v>898</v>
      </c>
      <c r="FS9" s="11" t="n">
        <v>44050</v>
      </c>
      <c r="FT9" s="6" t="n">
        <v>-5186.52</v>
      </c>
      <c r="FU9" s="0" t="s">
        <v>897</v>
      </c>
      <c r="FV9" s="11" t="n">
        <v>44160</v>
      </c>
      <c r="FW9" s="6" t="n">
        <v>194.56</v>
      </c>
      <c r="FX9" s="0" t="s">
        <v>894</v>
      </c>
      <c r="FY9" s="11" t="n">
        <v>44005</v>
      </c>
      <c r="FZ9" s="6" t="n">
        <v>-317.31</v>
      </c>
      <c r="GA9" s="0" t="s">
        <v>897</v>
      </c>
      <c r="GB9" s="0"/>
      <c r="GC9" s="0"/>
      <c r="GD9" s="0"/>
      <c r="GE9" s="0"/>
      <c r="GF9" s="0"/>
      <c r="GG9" s="0"/>
      <c r="GH9" s="0"/>
      <c r="GI9" s="0"/>
      <c r="GJ9" s="0"/>
      <c r="GK9" s="11" t="n">
        <v>45389</v>
      </c>
      <c r="GL9" s="6" t="s">
        <f>=-3215.62</f>
      </c>
      <c r="GM9" s="0" t="s">
        <v>780</v>
      </c>
      <c r="GN9" s="11" t="n">
        <v>45266</v>
      </c>
      <c r="GO9" s="6" t="s">
        <f>=-3784.18</f>
      </c>
      <c r="GP9" s="0" t="s">
        <v>754</v>
      </c>
      <c r="GQ9" s="11" t="n">
        <v>44524</v>
      </c>
      <c r="GR9" s="6" t="s">
        <f>=-849.05</f>
      </c>
      <c r="GS9" s="0" t="s">
        <v>523</v>
      </c>
    </row>
    <row collapsed="false" customFormat="false" customHeight="false" hidden="false" ht="12.1" outlineLevel="0" r="10">
      <c r="A10" s="11" t="n">
        <v>43875</v>
      </c>
      <c r="B10" s="6" t="n">
        <v>3893.053936</v>
      </c>
      <c r="C10" s="0" t="s">
        <v>894</v>
      </c>
      <c r="D10" s="11" t="n">
        <v>43832</v>
      </c>
      <c r="E10" s="6" t="n">
        <v>-507.01</v>
      </c>
      <c r="F10" s="0" t="s">
        <v>278</v>
      </c>
      <c r="G10" s="11" t="n">
        <v>43997</v>
      </c>
      <c r="H10" s="6" t="n">
        <v>6961.33</v>
      </c>
      <c r="I10" s="0" t="s">
        <v>894</v>
      </c>
      <c r="J10" s="11" t="n">
        <v>43790</v>
      </c>
      <c r="K10" s="6" t="n">
        <v>4758.063016</v>
      </c>
      <c r="L10" s="0" t="s">
        <v>894</v>
      </c>
      <c r="M10" s="11" t="n">
        <v>43867</v>
      </c>
      <c r="N10" s="6" t="n">
        <v>2925.75</v>
      </c>
      <c r="O10" s="0" t="s">
        <v>894</v>
      </c>
      <c r="P10" s="11" t="n">
        <v>43907</v>
      </c>
      <c r="Q10" s="6" t="n">
        <v>409.176624</v>
      </c>
      <c r="R10" s="0" t="s">
        <v>894</v>
      </c>
      <c r="S10" s="11" t="n">
        <v>45826</v>
      </c>
      <c r="T10" s="6" t="n">
        <v>-117.6</v>
      </c>
      <c r="U10" s="0" t="s">
        <v>885</v>
      </c>
      <c r="V10" s="11" t="n">
        <v>43971</v>
      </c>
      <c r="W10" s="6" t="n">
        <v>-133.2</v>
      </c>
      <c r="X10" s="0" t="s">
        <v>330</v>
      </c>
      <c r="Y10" s="11" t="n">
        <v>44159</v>
      </c>
      <c r="Z10" s="6" t="n">
        <v>14486.92</v>
      </c>
      <c r="AA10" s="0" t="s">
        <v>894</v>
      </c>
      <c r="AB10" s="11" t="n">
        <v>44018</v>
      </c>
      <c r="AC10" s="6" t="n">
        <v>-5627.6</v>
      </c>
      <c r="AD10" s="0" t="s">
        <v>373</v>
      </c>
      <c r="AE10" s="11" t="n">
        <v>45855</v>
      </c>
      <c r="AF10" s="8" t="s">
        <f>=-Портфель!J12</f>
      </c>
      <c r="AG10" s="0" t="s">
        <v>898</v>
      </c>
      <c r="AH10" s="11" t="n">
        <v>43861</v>
      </c>
      <c r="AI10" s="6" t="n">
        <v>3591.65</v>
      </c>
      <c r="AJ10" s="0" t="s">
        <v>894</v>
      </c>
      <c r="AK10" s="11" t="n">
        <v>44179</v>
      </c>
      <c r="AL10" s="6" t="n">
        <v>19086.383085</v>
      </c>
      <c r="AM10" s="0" t="s">
        <v>894</v>
      </c>
      <c r="AN10" s="11" t="n">
        <v>43865</v>
      </c>
      <c r="AO10" s="6" t="n">
        <v>2278.47</v>
      </c>
      <c r="AP10" s="0" t="s">
        <v>894</v>
      </c>
      <c r="AQ10" s="11" t="n">
        <v>43921</v>
      </c>
      <c r="AR10" s="6" t="n">
        <v>848.41</v>
      </c>
      <c r="AS10" s="0" t="s">
        <v>894</v>
      </c>
      <c r="AT10" s="11" t="n">
        <v>44154</v>
      </c>
      <c r="AU10" s="6" t="n">
        <v>-31949.99744</v>
      </c>
      <c r="AV10" s="0" t="s">
        <v>897</v>
      </c>
      <c r="AW10" s="11" t="n">
        <v>44384</v>
      </c>
      <c r="AX10" s="6" t="n">
        <v>-3942.72</v>
      </c>
      <c r="AY10" s="0" t="s">
        <v>544</v>
      </c>
      <c r="AZ10" s="11" t="n">
        <v>44140</v>
      </c>
      <c r="BA10" s="6" t="n">
        <v>9504.871286</v>
      </c>
      <c r="BB10" s="0" t="s">
        <v>894</v>
      </c>
      <c r="BC10" s="11" t="n">
        <v>43735</v>
      </c>
      <c r="BD10" s="6" t="n">
        <v>-1285.19</v>
      </c>
      <c r="BE10" s="0" t="s">
        <v>897</v>
      </c>
      <c r="BF10" s="0"/>
      <c r="BG10" s="0"/>
      <c r="BH10" s="0"/>
      <c r="BI10" s="11" t="n">
        <v>45564</v>
      </c>
      <c r="BJ10" s="6" t="n">
        <v>-865.77</v>
      </c>
      <c r="BK10" s="0" t="s">
        <v>830</v>
      </c>
      <c r="BL10" s="11" t="n">
        <v>44034</v>
      </c>
      <c r="BM10" s="6" t="n">
        <v>1882.9</v>
      </c>
      <c r="BN10" s="0" t="s">
        <v>894</v>
      </c>
      <c r="BO10" s="11" t="n">
        <v>43913</v>
      </c>
      <c r="BP10" s="6" t="n">
        <v>2651.26</v>
      </c>
      <c r="BQ10" s="0" t="s">
        <v>894</v>
      </c>
      <c r="BR10" s="11" t="n">
        <v>43929</v>
      </c>
      <c r="BS10" s="6" t="n">
        <v>867.42</v>
      </c>
      <c r="BT10" s="0" t="s">
        <v>894</v>
      </c>
      <c r="BU10" s="11" t="n">
        <v>43903</v>
      </c>
      <c r="BV10" s="6" t="n">
        <v>-27.39</v>
      </c>
      <c r="BW10" s="0" t="s">
        <v>309</v>
      </c>
      <c r="BX10" s="0"/>
      <c r="BY10" s="0"/>
      <c r="BZ10" s="0"/>
      <c r="CA10" s="11" t="n">
        <v>45076</v>
      </c>
      <c r="CB10" s="6" t="n">
        <v>-1480.93</v>
      </c>
      <c r="CC10" s="0" t="s">
        <v>699</v>
      </c>
      <c r="CD10" s="11" t="n">
        <v>44099</v>
      </c>
      <c r="CE10" s="6" t="n">
        <v>5953.51092</v>
      </c>
      <c r="CF10" s="0" t="s">
        <v>894</v>
      </c>
      <c r="CG10" s="11" t="n">
        <v>43955</v>
      </c>
      <c r="CH10" s="6" t="n">
        <v>4477.758291</v>
      </c>
      <c r="CI10" s="0" t="s">
        <v>894</v>
      </c>
      <c r="CJ10" s="11" t="n">
        <v>45104</v>
      </c>
      <c r="CK10" s="6" t="n">
        <v>-1310.42</v>
      </c>
      <c r="CL10" s="0" t="s">
        <v>708</v>
      </c>
      <c r="CM10" s="11" t="n">
        <v>43913</v>
      </c>
      <c r="CN10" s="6" t="n">
        <v>1498.72</v>
      </c>
      <c r="CO10" s="0" t="s">
        <v>894</v>
      </c>
      <c r="CP10" s="11" t="n">
        <v>44344</v>
      </c>
      <c r="CQ10" s="6" t="n">
        <v>-576.94</v>
      </c>
      <c r="CR10" s="0" t="s">
        <v>524</v>
      </c>
      <c r="CS10" s="0"/>
      <c r="CT10" s="0"/>
      <c r="CU10" s="0"/>
      <c r="CV10" s="11" t="n">
        <v>43976</v>
      </c>
      <c r="CW10" s="6" t="n">
        <v>-969.4</v>
      </c>
      <c r="CX10" s="0" t="s">
        <v>334</v>
      </c>
      <c r="CY10" s="11" t="n">
        <v>44369</v>
      </c>
      <c r="CZ10" s="6" t="n">
        <v>-773.2</v>
      </c>
      <c r="DA10" s="0" t="s">
        <v>536</v>
      </c>
      <c r="DB10" s="0"/>
      <c r="DC10" s="0"/>
      <c r="DD10" s="0"/>
      <c r="DE10" s="11" t="n">
        <v>43943</v>
      </c>
      <c r="DF10" s="6" t="n">
        <v>-13489.05</v>
      </c>
      <c r="DG10" s="0" t="s">
        <v>897</v>
      </c>
      <c r="DH10" s="11" t="n">
        <v>43886</v>
      </c>
      <c r="DI10" s="6" t="n">
        <v>11197.12</v>
      </c>
      <c r="DJ10" s="0" t="s">
        <v>894</v>
      </c>
      <c r="DK10" s="11" t="n">
        <v>44182</v>
      </c>
      <c r="DL10" s="6" t="n">
        <v>999.981762</v>
      </c>
      <c r="DM10" s="0" t="s">
        <v>894</v>
      </c>
      <c r="DN10" s="11" t="n">
        <v>44054</v>
      </c>
      <c r="DO10" s="6" t="n">
        <v>6364.24</v>
      </c>
      <c r="DP10" s="0" t="s">
        <v>894</v>
      </c>
      <c r="DQ10" s="11" t="n">
        <v>44041</v>
      </c>
      <c r="DR10" s="6" t="n">
        <v>761.66</v>
      </c>
      <c r="DS10" s="0" t="s">
        <v>894</v>
      </c>
      <c r="DT10" s="11" t="n">
        <v>45118</v>
      </c>
      <c r="DU10" s="6" t="n">
        <v>-87</v>
      </c>
      <c r="DV10" s="0" t="s">
        <v>719</v>
      </c>
      <c r="DW10" s="11" t="n">
        <v>44160</v>
      </c>
      <c r="DX10" s="6" t="n">
        <v>2752.06998</v>
      </c>
      <c r="DY10" s="0" t="s">
        <v>894</v>
      </c>
      <c r="DZ10" s="0"/>
      <c r="EA10" s="8" t="s">
        <f>=-SUM(EA2:EA8)</f>
      </c>
      <c r="EB10" s="0" t="s">
        <v>899</v>
      </c>
      <c r="EC10" s="11" t="n">
        <v>43893</v>
      </c>
      <c r="ED10" s="6" t="n">
        <v>2949.57</v>
      </c>
      <c r="EE10" s="0" t="s">
        <v>894</v>
      </c>
      <c r="EF10" s="11" t="n">
        <v>44047</v>
      </c>
      <c r="EG10" s="6" t="n">
        <v>1518.72</v>
      </c>
      <c r="EH10" s="0" t="s">
        <v>894</v>
      </c>
      <c r="EI10" s="11" t="n">
        <v>45855</v>
      </c>
      <c r="EJ10" s="8" t="s">
        <f>=-Портфель!J48</f>
      </c>
      <c r="EK10" s="0" t="s">
        <v>898</v>
      </c>
      <c r="EL10" s="11" t="n">
        <v>43929</v>
      </c>
      <c r="EM10" s="6" t="n">
        <v>1715.82</v>
      </c>
      <c r="EN10" s="0" t="s">
        <v>894</v>
      </c>
      <c r="EO10" s="11" t="n">
        <v>44182</v>
      </c>
      <c r="EP10" s="6" t="n">
        <v>855.344165</v>
      </c>
      <c r="EQ10" s="0" t="s">
        <v>894</v>
      </c>
      <c r="ER10" s="11" t="n">
        <v>44175</v>
      </c>
      <c r="ES10" s="6" t="n">
        <v>920.44</v>
      </c>
      <c r="ET10" s="0" t="s">
        <v>894</v>
      </c>
      <c r="EU10" s="0"/>
      <c r="EV10" s="0"/>
      <c r="EW10" s="0"/>
      <c r="EX10" s="11" t="n">
        <v>43762</v>
      </c>
      <c r="EY10" s="6" t="n">
        <v>875.53</v>
      </c>
      <c r="EZ10" s="0" t="s">
        <v>894</v>
      </c>
      <c r="FA10" s="0"/>
      <c r="FB10" s="10" t="s">
        <f>=XIRR(FB2:FB9,FA2:FA9)</f>
      </c>
      <c r="FC10" s="0"/>
      <c r="FD10" s="11" t="n">
        <v>43909</v>
      </c>
      <c r="FE10" s="6" t="n">
        <v>190.716357</v>
      </c>
      <c r="FF10" s="0" t="s">
        <v>894</v>
      </c>
      <c r="FG10" s="11" t="n">
        <v>43909</v>
      </c>
      <c r="FH10" s="6" t="n">
        <v>1705.81</v>
      </c>
      <c r="FI10" s="0" t="s">
        <v>894</v>
      </c>
      <c r="FJ10" s="0"/>
      <c r="FK10" s="8" t="s">
        <f>=-SUM(FK2:FK8)</f>
      </c>
      <c r="FL10" s="0" t="s">
        <v>899</v>
      </c>
      <c r="FM10" s="0"/>
      <c r="FN10" s="0"/>
      <c r="FO10" s="0"/>
      <c r="FP10" s="0"/>
      <c r="FQ10" s="10" t="s">
        <f>=XIRR(FQ2:FQ9,FP2:FP9)</f>
      </c>
      <c r="FR10" s="0"/>
      <c r="FS10" s="11" t="n">
        <v>44050</v>
      </c>
      <c r="FT10" s="6" t="n">
        <v>-1037.31</v>
      </c>
      <c r="FU10" s="0" t="s">
        <v>897</v>
      </c>
      <c r="FV10" s="11" t="n">
        <v>44174</v>
      </c>
      <c r="FW10" s="6" t="n">
        <v>401.91</v>
      </c>
      <c r="FX10" s="0" t="s">
        <v>894</v>
      </c>
      <c r="FY10" s="11" t="n">
        <v>44005</v>
      </c>
      <c r="FZ10" s="6" t="n">
        <v>-96.14</v>
      </c>
      <c r="GA10" s="0" t="s">
        <v>897</v>
      </c>
      <c r="GB10" s="0"/>
      <c r="GC10" s="0"/>
      <c r="GD10" s="0"/>
      <c r="GE10" s="0"/>
      <c r="GF10" s="0"/>
      <c r="GG10" s="0"/>
      <c r="GH10" s="0"/>
      <c r="GI10" s="0"/>
      <c r="GJ10" s="0"/>
      <c r="GK10" s="11" t="n">
        <v>45572</v>
      </c>
      <c r="GL10" s="6" t="s">
        <f>=-3301.8</f>
      </c>
      <c r="GM10" s="0" t="s">
        <v>833</v>
      </c>
      <c r="GN10" s="11" t="n">
        <v>45449</v>
      </c>
      <c r="GO10" s="6" t="s">
        <f>=-3666.89</f>
      </c>
      <c r="GP10" s="0" t="s">
        <v>791</v>
      </c>
      <c r="GQ10" s="11" t="n">
        <v>44706</v>
      </c>
      <c r="GR10" s="6" t="s">
        <f>=-849.05</f>
      </c>
      <c r="GS10" s="0" t="s">
        <v>523</v>
      </c>
    </row>
    <row collapsed="false" customFormat="false" customHeight="false" hidden="false" ht="12.1" outlineLevel="0" r="11">
      <c r="A11" s="11" t="n">
        <v>43875</v>
      </c>
      <c r="B11" s="6" t="n">
        <v>3893.053936</v>
      </c>
      <c r="C11" s="0" t="s">
        <v>894</v>
      </c>
      <c r="D11" s="11" t="n">
        <v>43893</v>
      </c>
      <c r="E11" s="6" t="n">
        <v>2705.494646</v>
      </c>
      <c r="F11" s="0" t="s">
        <v>894</v>
      </c>
      <c r="G11" s="11" t="n">
        <v>44008</v>
      </c>
      <c r="H11" s="6" t="n">
        <v>-2069.4</v>
      </c>
      <c r="I11" s="0" t="s">
        <v>360</v>
      </c>
      <c r="J11" s="11" t="n">
        <v>43839</v>
      </c>
      <c r="K11" s="6" t="n">
        <v>-376.39</v>
      </c>
      <c r="L11" s="0" t="s">
        <v>282</v>
      </c>
      <c r="M11" s="11" t="n">
        <v>43867</v>
      </c>
      <c r="N11" s="6" t="n">
        <v>3653.2</v>
      </c>
      <c r="O11" s="0" t="s">
        <v>894</v>
      </c>
      <c r="P11" s="11" t="n">
        <v>43907</v>
      </c>
      <c r="Q11" s="6" t="n">
        <v>409.176624</v>
      </c>
      <c r="R11" s="0" t="s">
        <v>894</v>
      </c>
      <c r="S11" s="11" t="n">
        <v>45855</v>
      </c>
      <c r="T11" s="8" t="s">
        <f>=-Портфель!J8</f>
      </c>
      <c r="U11" s="0" t="s">
        <v>898</v>
      </c>
      <c r="V11" s="11" t="n">
        <v>44046</v>
      </c>
      <c r="W11" s="6" t="n">
        <v>-30824.27678</v>
      </c>
      <c r="X11" s="0" t="s">
        <v>897</v>
      </c>
      <c r="Y11" s="11" t="n">
        <v>44159</v>
      </c>
      <c r="Z11" s="6" t="n">
        <v>28951.82</v>
      </c>
      <c r="AA11" s="0" t="s">
        <v>894</v>
      </c>
      <c r="AB11" s="11" t="n">
        <v>44020</v>
      </c>
      <c r="AC11" s="6" t="n">
        <v>1365.16</v>
      </c>
      <c r="AD11" s="0" t="s">
        <v>894</v>
      </c>
      <c r="AE11" s="0"/>
      <c r="AF11" s="10" t="s">
        <f>=XIRR(AF2:AF10,AE2:AE10)</f>
      </c>
      <c r="AG11" s="0"/>
      <c r="AH11" s="11" t="n">
        <v>43865</v>
      </c>
      <c r="AI11" s="6" t="n">
        <v>3490.09</v>
      </c>
      <c r="AJ11" s="0" t="s">
        <v>894</v>
      </c>
      <c r="AK11" s="11" t="n">
        <v>45280</v>
      </c>
      <c r="AL11" s="6" t="n">
        <v>-567.55</v>
      </c>
      <c r="AM11" s="0" t="s">
        <v>757</v>
      </c>
      <c r="AN11" s="11" t="n">
        <v>43886</v>
      </c>
      <c r="AO11" s="6" t="n">
        <v>2284.97</v>
      </c>
      <c r="AP11" s="0" t="s">
        <v>894</v>
      </c>
      <c r="AQ11" s="11" t="n">
        <v>43923</v>
      </c>
      <c r="AR11" s="6" t="n">
        <v>858.41</v>
      </c>
      <c r="AS11" s="0" t="s">
        <v>894</v>
      </c>
      <c r="AT11" s="11" t="n">
        <v>44160</v>
      </c>
      <c r="AU11" s="6" t="n">
        <v>33738.255146</v>
      </c>
      <c r="AV11" s="0" t="s">
        <v>894</v>
      </c>
      <c r="AW11" s="11" t="n">
        <v>45119</v>
      </c>
      <c r="AX11" s="6" t="n">
        <v>-1362.16</v>
      </c>
      <c r="AY11" s="0" t="s">
        <v>722</v>
      </c>
      <c r="AZ11" s="11" t="n">
        <v>44140</v>
      </c>
      <c r="BA11" s="6" t="n">
        <v>9484.07113</v>
      </c>
      <c r="BB11" s="0" t="s">
        <v>894</v>
      </c>
      <c r="BC11" s="11" t="n">
        <v>43804</v>
      </c>
      <c r="BD11" s="6" t="n">
        <v>891.34</v>
      </c>
      <c r="BE11" s="0" t="s">
        <v>894</v>
      </c>
      <c r="BF11" s="0"/>
      <c r="BG11" s="0"/>
      <c r="BH11" s="0"/>
      <c r="BI11" s="11" t="n">
        <v>45754</v>
      </c>
      <c r="BJ11" s="6" t="n">
        <v>-602.44</v>
      </c>
      <c r="BK11" s="0" t="s">
        <v>866</v>
      </c>
      <c r="BL11" s="11" t="n">
        <v>44041</v>
      </c>
      <c r="BM11" s="6" t="n">
        <v>1886.9</v>
      </c>
      <c r="BN11" s="0" t="s">
        <v>894</v>
      </c>
      <c r="BO11" s="11" t="n">
        <v>43931</v>
      </c>
      <c r="BP11" s="6" t="n">
        <v>3074.97</v>
      </c>
      <c r="BQ11" s="0" t="s">
        <v>894</v>
      </c>
      <c r="BR11" s="11" t="n">
        <v>44036</v>
      </c>
      <c r="BS11" s="6" t="n">
        <v>-7486.42</v>
      </c>
      <c r="BT11" s="0" t="s">
        <v>897</v>
      </c>
      <c r="BU11" s="11" t="n">
        <v>43906</v>
      </c>
      <c r="BV11" s="6" t="n">
        <v>3177.099762</v>
      </c>
      <c r="BW11" s="0" t="s">
        <v>894</v>
      </c>
      <c r="BX11" s="0"/>
      <c r="BY11" s="0"/>
      <c r="BZ11" s="0"/>
      <c r="CA11" s="11" t="n">
        <v>45446</v>
      </c>
      <c r="CB11" s="6" t="n">
        <v>-1702</v>
      </c>
      <c r="CC11" s="0" t="s">
        <v>788</v>
      </c>
      <c r="CD11" s="11" t="n">
        <v>44189</v>
      </c>
      <c r="CE11" s="6" t="n">
        <v>-233.92</v>
      </c>
      <c r="CF11" s="0" t="s">
        <v>487</v>
      </c>
      <c r="CG11" s="11" t="n">
        <v>43955</v>
      </c>
      <c r="CH11" s="6" t="n">
        <v>8952.60753</v>
      </c>
      <c r="CI11" s="0" t="s">
        <v>894</v>
      </c>
      <c r="CJ11" s="11" t="n">
        <v>45475</v>
      </c>
      <c r="CK11" s="6" t="n">
        <v>-1548.62</v>
      </c>
      <c r="CL11" s="0" t="s">
        <v>800</v>
      </c>
      <c r="CM11" s="11" t="n">
        <v>43965</v>
      </c>
      <c r="CN11" s="6" t="n">
        <v>1497.92</v>
      </c>
      <c r="CO11" s="0" t="s">
        <v>894</v>
      </c>
      <c r="CP11" s="11" t="n">
        <v>44547</v>
      </c>
      <c r="CQ11" s="6" t="n">
        <v>-384.9</v>
      </c>
      <c r="CR11" s="0" t="s">
        <v>484</v>
      </c>
      <c r="CS11" s="0"/>
      <c r="CT11" s="0"/>
      <c r="CU11" s="0"/>
      <c r="CV11" s="11" t="n">
        <v>43986</v>
      </c>
      <c r="CW11" s="6" t="n">
        <v>-42927.48</v>
      </c>
      <c r="CX11" s="0" t="s">
        <v>897</v>
      </c>
      <c r="CY11" s="11" t="n">
        <v>44547</v>
      </c>
      <c r="CZ11" s="6" t="n">
        <v>-1159.3</v>
      </c>
      <c r="DA11" s="0" t="s">
        <v>591</v>
      </c>
      <c r="DB11" s="0"/>
      <c r="DC11" s="0"/>
      <c r="DD11" s="0"/>
      <c r="DE11" s="11" t="n">
        <v>44033</v>
      </c>
      <c r="DF11" s="6" t="n">
        <v>3029.44</v>
      </c>
      <c r="DG11" s="0" t="s">
        <v>894</v>
      </c>
      <c r="DH11" s="11" t="n">
        <v>43887</v>
      </c>
      <c r="DI11" s="6" t="n">
        <v>5193.52</v>
      </c>
      <c r="DJ11" s="0" t="s">
        <v>894</v>
      </c>
      <c r="DK11" s="11" t="n">
        <v>44182</v>
      </c>
      <c r="DL11" s="6" t="n">
        <v>999.981762</v>
      </c>
      <c r="DM11" s="0" t="s">
        <v>894</v>
      </c>
      <c r="DN11" s="11" t="n">
        <v>44054</v>
      </c>
      <c r="DO11" s="6" t="n">
        <v>6599.85</v>
      </c>
      <c r="DP11" s="0" t="s">
        <v>894</v>
      </c>
      <c r="DQ11" s="11" t="n">
        <v>44070</v>
      </c>
      <c r="DR11" s="6" t="n">
        <v>743.95</v>
      </c>
      <c r="DS11" s="0" t="s">
        <v>894</v>
      </c>
      <c r="DT11" s="11" t="n">
        <v>45191</v>
      </c>
      <c r="DU11" s="6" t="n">
        <v>-139</v>
      </c>
      <c r="DV11" s="0" t="s">
        <v>737</v>
      </c>
      <c r="DW11" s="11" t="n">
        <v>44168</v>
      </c>
      <c r="DX11" s="6" t="n">
        <v>15330.961525</v>
      </c>
      <c r="DY11" s="0" t="s">
        <v>894</v>
      </c>
      <c r="DZ11" s="0"/>
      <c r="EA11" s="0"/>
      <c r="EB11" s="0"/>
      <c r="EC11" s="11" t="n">
        <v>43895</v>
      </c>
      <c r="ED11" s="6" t="n">
        <v>954.67</v>
      </c>
      <c r="EE11" s="0" t="s">
        <v>894</v>
      </c>
      <c r="EF11" s="11" t="n">
        <v>44047</v>
      </c>
      <c r="EG11" s="6" t="n">
        <v>1518.72</v>
      </c>
      <c r="EH11" s="0" t="s">
        <v>894</v>
      </c>
      <c r="EI11" s="0"/>
      <c r="EJ11" s="10" t="s">
        <f>=XIRR(EJ2:EJ10,EI2:EI10)</f>
      </c>
      <c r="EK11" s="0"/>
      <c r="EL11" s="11" t="n">
        <v>43929</v>
      </c>
      <c r="EM11" s="6" t="n">
        <v>6863.27</v>
      </c>
      <c r="EN11" s="0" t="s">
        <v>894</v>
      </c>
      <c r="EO11" s="11" t="n">
        <v>44182</v>
      </c>
      <c r="EP11" s="6" t="n">
        <v>853.141562</v>
      </c>
      <c r="EQ11" s="0" t="s">
        <v>894</v>
      </c>
      <c r="ER11" s="11" t="n">
        <v>44175</v>
      </c>
      <c r="ES11" s="6" t="n">
        <v>900.43</v>
      </c>
      <c r="ET11" s="0" t="s">
        <v>894</v>
      </c>
      <c r="EU11" s="0"/>
      <c r="EV11" s="0"/>
      <c r="EW11" s="0"/>
      <c r="EX11" s="11" t="n">
        <v>43768</v>
      </c>
      <c r="EY11" s="6" t="n">
        <v>1796.28</v>
      </c>
      <c r="EZ11" s="0" t="s">
        <v>894</v>
      </c>
      <c r="FA11" s="0"/>
      <c r="FB11" s="8" t="s">
        <f>=-SUM(FB2:FB9)</f>
      </c>
      <c r="FC11" s="0" t="s">
        <v>899</v>
      </c>
      <c r="FD11" s="11" t="n">
        <v>43914</v>
      </c>
      <c r="FE11" s="6" t="n">
        <v>1162.267155</v>
      </c>
      <c r="FF11" s="0" t="s">
        <v>894</v>
      </c>
      <c r="FG11" s="11" t="n">
        <v>43923</v>
      </c>
      <c r="FH11" s="6" t="n">
        <v>1752.73</v>
      </c>
      <c r="FI11" s="0" t="s">
        <v>894</v>
      </c>
      <c r="FJ11" s="0"/>
      <c r="FK11" s="0"/>
      <c r="FL11" s="0"/>
      <c r="FM11" s="0"/>
      <c r="FN11" s="0"/>
      <c r="FO11" s="0"/>
      <c r="FP11" s="0"/>
      <c r="FQ11" s="8" t="s">
        <f>=-SUM(FQ2:FQ9)</f>
      </c>
      <c r="FR11" s="0" t="s">
        <v>899</v>
      </c>
      <c r="FS11" s="11" t="n">
        <v>44050</v>
      </c>
      <c r="FT11" s="6" t="n">
        <v>-2074.61</v>
      </c>
      <c r="FU11" s="0" t="s">
        <v>897</v>
      </c>
      <c r="FV11" s="11" t="n">
        <v>44174</v>
      </c>
      <c r="FW11" s="6" t="n">
        <v>1894.72</v>
      </c>
      <c r="FX11" s="0" t="s">
        <v>894</v>
      </c>
      <c r="FY11" s="11" t="n">
        <v>44005</v>
      </c>
      <c r="FZ11" s="6" t="n">
        <v>-96.14</v>
      </c>
      <c r="GA11" s="0" t="s">
        <v>897</v>
      </c>
      <c r="GB11" s="0"/>
      <c r="GC11" s="0"/>
      <c r="GD11" s="0"/>
      <c r="GE11" s="0"/>
      <c r="GF11" s="0"/>
      <c r="GG11" s="0"/>
      <c r="GH11" s="0"/>
      <c r="GI11" s="0"/>
      <c r="GJ11" s="0"/>
      <c r="GK11" s="11" t="n">
        <v>45754</v>
      </c>
      <c r="GL11" s="6" t="s">
        <f>=-2933.1</f>
      </c>
      <c r="GM11" s="0" t="s">
        <v>867</v>
      </c>
      <c r="GN11" s="11" t="n">
        <v>45855</v>
      </c>
      <c r="GO11" s="8" t="s">
        <f>=-Портфель!J69</f>
      </c>
      <c r="GP11" s="0" t="s">
        <v>898</v>
      </c>
      <c r="GQ11" s="11" t="n">
        <v>44888</v>
      </c>
      <c r="GR11" s="6" t="s">
        <f>=-849.05</f>
      </c>
      <c r="GS11" s="0" t="s">
        <v>523</v>
      </c>
    </row>
    <row collapsed="false" customFormat="false" customHeight="false" hidden="false" ht="12.1" outlineLevel="0" r="12">
      <c r="A12" s="11" t="n">
        <v>43893</v>
      </c>
      <c r="B12" s="6" t="n">
        <v>3542.546434</v>
      </c>
      <c r="C12" s="0" t="s">
        <v>894</v>
      </c>
      <c r="D12" s="11" t="n">
        <v>43893</v>
      </c>
      <c r="E12" s="6" t="n">
        <v>2705.494646</v>
      </c>
      <c r="F12" s="0" t="s">
        <v>894</v>
      </c>
      <c r="G12" s="11" t="n">
        <v>44029</v>
      </c>
      <c r="H12" s="6" t="n">
        <v>3161.5</v>
      </c>
      <c r="I12" s="0" t="s">
        <v>894</v>
      </c>
      <c r="J12" s="11" t="n">
        <v>43914</v>
      </c>
      <c r="K12" s="6" t="n">
        <v>2237.991105</v>
      </c>
      <c r="L12" s="0" t="s">
        <v>894</v>
      </c>
      <c r="M12" s="11" t="n">
        <v>43889</v>
      </c>
      <c r="N12" s="6" t="n">
        <v>6507.9</v>
      </c>
      <c r="O12" s="0" t="s">
        <v>894</v>
      </c>
      <c r="P12" s="11" t="n">
        <v>43907</v>
      </c>
      <c r="Q12" s="6" t="n">
        <v>816.870724</v>
      </c>
      <c r="R12" s="0" t="s">
        <v>894</v>
      </c>
      <c r="S12" s="0"/>
      <c r="T12" s="10" t="s">
        <f>=XIRR(T2:T11,S2:S11)</f>
      </c>
      <c r="U12" s="0"/>
      <c r="V12" s="11" t="n">
        <v>44050</v>
      </c>
      <c r="W12" s="6" t="n">
        <v>-15477.842827</v>
      </c>
      <c r="X12" s="0" t="s">
        <v>897</v>
      </c>
      <c r="Y12" s="11" t="n">
        <v>44159</v>
      </c>
      <c r="Z12" s="6" t="n">
        <v>14508.43</v>
      </c>
      <c r="AA12" s="0" t="s">
        <v>894</v>
      </c>
      <c r="AB12" s="11" t="n">
        <v>44056</v>
      </c>
      <c r="AC12" s="6" t="n">
        <v>2733.31</v>
      </c>
      <c r="AD12" s="0" t="s">
        <v>894</v>
      </c>
      <c r="AE12" s="0"/>
      <c r="AF12" s="8" t="s">
        <f>=-SUM(AF2:AF10)</f>
      </c>
      <c r="AG12" s="0" t="s">
        <v>899</v>
      </c>
      <c r="AH12" s="11" t="n">
        <v>43889</v>
      </c>
      <c r="AI12" s="6" t="n">
        <v>3280.97</v>
      </c>
      <c r="AJ12" s="0" t="s">
        <v>894</v>
      </c>
      <c r="AK12" s="11" t="n">
        <v>45456</v>
      </c>
      <c r="AL12" s="6" t="n">
        <v>-931.16</v>
      </c>
      <c r="AM12" s="0" t="s">
        <v>792</v>
      </c>
      <c r="AN12" s="11" t="n">
        <v>43887</v>
      </c>
      <c r="AO12" s="6" t="n">
        <v>2231.94</v>
      </c>
      <c r="AP12" s="0" t="s">
        <v>894</v>
      </c>
      <c r="AQ12" s="11" t="n">
        <v>43923</v>
      </c>
      <c r="AR12" s="6" t="n">
        <v>1714.82</v>
      </c>
      <c r="AS12" s="0" t="s">
        <v>894</v>
      </c>
      <c r="AT12" s="11" t="n">
        <v>44165</v>
      </c>
      <c r="AU12" s="6" t="n">
        <v>-36243.584423</v>
      </c>
      <c r="AV12" s="0" t="s">
        <v>897</v>
      </c>
      <c r="AW12" s="11" t="n">
        <v>45481</v>
      </c>
      <c r="AX12" s="6" t="n">
        <v>-837.68</v>
      </c>
      <c r="AY12" s="0" t="s">
        <v>803</v>
      </c>
      <c r="AZ12" s="11" t="n">
        <v>44140</v>
      </c>
      <c r="BA12" s="6" t="n">
        <v>4722.435418</v>
      </c>
      <c r="BB12" s="0" t="s">
        <v>894</v>
      </c>
      <c r="BC12" s="11" t="n">
        <v>43836</v>
      </c>
      <c r="BD12" s="6" t="n">
        <v>1839.71</v>
      </c>
      <c r="BE12" s="0" t="s">
        <v>894</v>
      </c>
      <c r="BF12" s="0"/>
      <c r="BG12" s="0"/>
      <c r="BH12" s="0"/>
      <c r="BI12" s="11" t="n">
        <v>45855</v>
      </c>
      <c r="BJ12" s="8" t="s">
        <f>=-Портфель!J22</f>
      </c>
      <c r="BK12" s="0" t="s">
        <v>898</v>
      </c>
      <c r="BL12" s="11" t="n">
        <v>44054</v>
      </c>
      <c r="BM12" s="6" t="n">
        <v>1876.9</v>
      </c>
      <c r="BN12" s="0" t="s">
        <v>894</v>
      </c>
      <c r="BO12" s="11" t="n">
        <v>43931</v>
      </c>
      <c r="BP12" s="6" t="n">
        <v>24595.73</v>
      </c>
      <c r="BQ12" s="0" t="s">
        <v>894</v>
      </c>
      <c r="BR12" s="11" t="n">
        <v>44046</v>
      </c>
      <c r="BS12" s="6" t="n">
        <v>4637.22</v>
      </c>
      <c r="BT12" s="0" t="s">
        <v>894</v>
      </c>
      <c r="BU12" s="11" t="n">
        <v>43909</v>
      </c>
      <c r="BV12" s="6" t="n">
        <v>3249.127248</v>
      </c>
      <c r="BW12" s="0" t="s">
        <v>894</v>
      </c>
      <c r="BX12" s="0"/>
      <c r="BY12" s="0"/>
      <c r="BZ12" s="0"/>
      <c r="CA12" s="11" t="n">
        <v>45817</v>
      </c>
      <c r="CB12" s="6" t="n">
        <v>-1846.54</v>
      </c>
      <c r="CC12" s="0" t="s">
        <v>881</v>
      </c>
      <c r="CD12" s="11" t="n">
        <v>44278</v>
      </c>
      <c r="CE12" s="6" t="n">
        <v>-231.29</v>
      </c>
      <c r="CF12" s="0" t="s">
        <v>501</v>
      </c>
      <c r="CG12" s="11" t="n">
        <v>43984</v>
      </c>
      <c r="CH12" s="6" t="n">
        <v>-62.74</v>
      </c>
      <c r="CI12" s="0" t="s">
        <v>343</v>
      </c>
      <c r="CJ12" s="11" t="n">
        <v>45855</v>
      </c>
      <c r="CK12" s="8" t="s">
        <f>=-Портфель!J31</f>
      </c>
      <c r="CL12" s="0" t="s">
        <v>898</v>
      </c>
      <c r="CM12" s="11" t="n">
        <v>43965</v>
      </c>
      <c r="CN12" s="6" t="n">
        <v>1493.11</v>
      </c>
      <c r="CO12" s="0" t="s">
        <v>894</v>
      </c>
      <c r="CP12" s="11" t="n">
        <v>45855</v>
      </c>
      <c r="CQ12" s="8" t="s">
        <f>=-Портфель!J33</f>
      </c>
      <c r="CR12" s="0" t="s">
        <v>898</v>
      </c>
      <c r="CS12" s="0"/>
      <c r="CT12" s="0"/>
      <c r="CU12" s="0"/>
      <c r="CV12" s="11" t="n">
        <v>43993</v>
      </c>
      <c r="CW12" s="6" t="n">
        <v>19909.5</v>
      </c>
      <c r="CX12" s="0" t="s">
        <v>894</v>
      </c>
      <c r="CY12" s="11" t="n">
        <v>45855</v>
      </c>
      <c r="CZ12" s="8" t="s">
        <f>=-Портфель!J36</f>
      </c>
      <c r="DA12" s="0" t="s">
        <v>898</v>
      </c>
      <c r="DB12" s="0"/>
      <c r="DC12" s="0"/>
      <c r="DD12" s="0"/>
      <c r="DE12" s="11" t="n">
        <v>44033</v>
      </c>
      <c r="DF12" s="6" t="n">
        <v>1496.71</v>
      </c>
      <c r="DG12" s="0" t="s">
        <v>894</v>
      </c>
      <c r="DH12" s="11" t="n">
        <v>43909</v>
      </c>
      <c r="DI12" s="6" t="n">
        <v>2336.11</v>
      </c>
      <c r="DJ12" s="0" t="s">
        <v>894</v>
      </c>
      <c r="DK12" s="11" t="n">
        <v>44298</v>
      </c>
      <c r="DL12" s="6" t="n">
        <v>-444.47</v>
      </c>
      <c r="DM12" s="0" t="s">
        <v>508</v>
      </c>
      <c r="DN12" s="11" t="n">
        <v>44054</v>
      </c>
      <c r="DO12" s="6" t="n">
        <v>4399.9</v>
      </c>
      <c r="DP12" s="0" t="s">
        <v>894</v>
      </c>
      <c r="DQ12" s="11" t="n">
        <v>44083</v>
      </c>
      <c r="DR12" s="6" t="n">
        <v>733.35</v>
      </c>
      <c r="DS12" s="0" t="s">
        <v>894</v>
      </c>
      <c r="DT12" s="11" t="n">
        <v>45269</v>
      </c>
      <c r="DU12" s="6" t="n">
        <v>-165</v>
      </c>
      <c r="DV12" s="0" t="s">
        <v>755</v>
      </c>
      <c r="DW12" s="11" t="n">
        <v>44169</v>
      </c>
      <c r="DX12" s="6" t="n">
        <v>-24052.59206</v>
      </c>
      <c r="DY12" s="0" t="s">
        <v>897</v>
      </c>
      <c r="DZ12" s="0"/>
      <c r="EA12" s="0"/>
      <c r="EB12" s="0"/>
      <c r="EC12" s="11" t="n">
        <v>43896</v>
      </c>
      <c r="ED12" s="6" t="n">
        <v>1791.08</v>
      </c>
      <c r="EE12" s="0" t="s">
        <v>894</v>
      </c>
      <c r="EF12" s="11" t="n">
        <v>44053</v>
      </c>
      <c r="EG12" s="6" t="n">
        <v>755.16</v>
      </c>
      <c r="EH12" s="0" t="s">
        <v>894</v>
      </c>
      <c r="EI12" s="0"/>
      <c r="EJ12" s="8" t="s">
        <f>=-SUM(EJ2:EJ10)</f>
      </c>
      <c r="EK12" s="0" t="s">
        <v>899</v>
      </c>
      <c r="EL12" s="11" t="n">
        <v>43978</v>
      </c>
      <c r="EM12" s="6" t="n">
        <v>-11562.47</v>
      </c>
      <c r="EN12" s="0" t="s">
        <v>897</v>
      </c>
      <c r="EO12" s="11" t="n">
        <v>44182</v>
      </c>
      <c r="EP12" s="6" t="n">
        <v>848.736356</v>
      </c>
      <c r="EQ12" s="0" t="s">
        <v>894</v>
      </c>
      <c r="ER12" s="11" t="n">
        <v>44175</v>
      </c>
      <c r="ES12" s="6" t="n">
        <v>899.43</v>
      </c>
      <c r="ET12" s="0" t="s">
        <v>894</v>
      </c>
      <c r="EU12" s="0"/>
      <c r="EV12" s="0"/>
      <c r="EW12" s="0"/>
      <c r="EX12" s="11" t="n">
        <v>43774</v>
      </c>
      <c r="EY12" s="6" t="n">
        <v>9088.77</v>
      </c>
      <c r="EZ12" s="0" t="s">
        <v>894</v>
      </c>
      <c r="FA12" s="0"/>
      <c r="FB12" s="0"/>
      <c r="FC12" s="0"/>
      <c r="FD12" s="11" t="n">
        <v>43928</v>
      </c>
      <c r="FE12" s="6" t="n">
        <v>752.61289</v>
      </c>
      <c r="FF12" s="0" t="s">
        <v>894</v>
      </c>
      <c r="FG12" s="11" t="n">
        <v>43965</v>
      </c>
      <c r="FH12" s="6" t="n">
        <v>8669.14</v>
      </c>
      <c r="FI12" s="0" t="s">
        <v>894</v>
      </c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44055</v>
      </c>
      <c r="FT12" s="6" t="n">
        <v>4814.3</v>
      </c>
      <c r="FU12" s="0" t="s">
        <v>894</v>
      </c>
      <c r="FV12" s="11" t="n">
        <v>44176</v>
      </c>
      <c r="FW12" s="6" t="n">
        <v>22.65</v>
      </c>
      <c r="FX12" s="0" t="s">
        <v>894</v>
      </c>
      <c r="FY12" s="11" t="n">
        <v>44005</v>
      </c>
      <c r="FZ12" s="6" t="n">
        <v>-116.34</v>
      </c>
      <c r="GA12" s="0" t="s">
        <v>897</v>
      </c>
      <c r="GB12" s="0"/>
      <c r="GC12" s="0"/>
      <c r="GD12" s="0"/>
      <c r="GE12" s="0"/>
      <c r="GF12" s="0"/>
      <c r="GG12" s="0"/>
      <c r="GH12" s="0"/>
      <c r="GI12" s="0"/>
      <c r="GJ12" s="0"/>
      <c r="GK12" s="11" t="n">
        <v>45855</v>
      </c>
      <c r="GL12" s="8" t="s">
        <f>=-Портфель!J68</f>
      </c>
      <c r="GM12" s="0" t="s">
        <v>898</v>
      </c>
      <c r="GN12" s="0"/>
      <c r="GO12" s="10" t="s">
        <f>=XIRR(GO2:GO11,GN2:GN11)</f>
      </c>
      <c r="GP12" s="0"/>
      <c r="GQ12" s="11" t="n">
        <v>45070</v>
      </c>
      <c r="GR12" s="6" t="s">
        <f>=-849.05</f>
      </c>
      <c r="GS12" s="0" t="s">
        <v>523</v>
      </c>
    </row>
    <row collapsed="false" customFormat="false" customHeight="false" hidden="false" ht="12.1" outlineLevel="0" r="13">
      <c r="A13" s="11" t="n">
        <v>43893</v>
      </c>
      <c r="B13" s="6" t="n">
        <v>13926.100904</v>
      </c>
      <c r="C13" s="0" t="s">
        <v>894</v>
      </c>
      <c r="D13" s="11" t="n">
        <v>43909</v>
      </c>
      <c r="E13" s="6" t="n">
        <v>2827.543722</v>
      </c>
      <c r="F13" s="0" t="s">
        <v>894</v>
      </c>
      <c r="G13" s="11" t="n">
        <v>44033</v>
      </c>
      <c r="H13" s="6" t="n">
        <v>9589.58</v>
      </c>
      <c r="I13" s="0" t="s">
        <v>894</v>
      </c>
      <c r="J13" s="11" t="n">
        <v>43921</v>
      </c>
      <c r="K13" s="6" t="n">
        <v>2311.76455</v>
      </c>
      <c r="L13" s="0" t="s">
        <v>894</v>
      </c>
      <c r="M13" s="11" t="n">
        <v>43900</v>
      </c>
      <c r="N13" s="6" t="n">
        <v>1110.67</v>
      </c>
      <c r="O13" s="0" t="s">
        <v>894</v>
      </c>
      <c r="P13" s="11" t="n">
        <v>43909</v>
      </c>
      <c r="Q13" s="6" t="n">
        <v>369.850749</v>
      </c>
      <c r="R13" s="0" t="s">
        <v>894</v>
      </c>
      <c r="S13" s="0"/>
      <c r="T13" s="8" t="s">
        <f>=-SUM(T2:T11)</f>
      </c>
      <c r="U13" s="0" t="s">
        <v>899</v>
      </c>
      <c r="V13" s="11" t="n">
        <v>44050</v>
      </c>
      <c r="W13" s="6" t="n">
        <v>-15477.842827</v>
      </c>
      <c r="X13" s="0" t="s">
        <v>897</v>
      </c>
      <c r="Y13" s="11" t="n">
        <v>44354</v>
      </c>
      <c r="Z13" s="6" t="n">
        <v>-1347.6</v>
      </c>
      <c r="AA13" s="0" t="s">
        <v>531</v>
      </c>
      <c r="AB13" s="11" t="n">
        <v>44138</v>
      </c>
      <c r="AC13" s="6" t="n">
        <v>1172.56</v>
      </c>
      <c r="AD13" s="0" t="s">
        <v>894</v>
      </c>
      <c r="AE13" s="0"/>
      <c r="AF13" s="0"/>
      <c r="AG13" s="0"/>
      <c r="AH13" s="11" t="n">
        <v>43928</v>
      </c>
      <c r="AI13" s="6" t="n">
        <v>-15572.56</v>
      </c>
      <c r="AJ13" s="0" t="s">
        <v>897</v>
      </c>
      <c r="AK13" s="11" t="n">
        <v>45855</v>
      </c>
      <c r="AL13" s="8" t="s">
        <f>=-Портфель!J14</f>
      </c>
      <c r="AM13" s="0" t="s">
        <v>898</v>
      </c>
      <c r="AN13" s="11" t="n">
        <v>43889</v>
      </c>
      <c r="AO13" s="6" t="n">
        <v>4154.5</v>
      </c>
      <c r="AP13" s="0" t="s">
        <v>894</v>
      </c>
      <c r="AQ13" s="11" t="n">
        <v>43983</v>
      </c>
      <c r="AR13" s="6" t="n">
        <v>3641.73</v>
      </c>
      <c r="AS13" s="0" t="s">
        <v>894</v>
      </c>
      <c r="AT13" s="11" t="n">
        <v>44165</v>
      </c>
      <c r="AU13" s="6" t="n">
        <v>35550.983536</v>
      </c>
      <c r="AV13" s="0" t="s">
        <v>894</v>
      </c>
      <c r="AW13" s="11" t="n">
        <v>45855</v>
      </c>
      <c r="AX13" s="8" t="s">
        <f>=-Портфель!J18</f>
      </c>
      <c r="AY13" s="0" t="s">
        <v>898</v>
      </c>
      <c r="AZ13" s="11" t="n">
        <v>44144</v>
      </c>
      <c r="BA13" s="6" t="n">
        <v>-24676.84375</v>
      </c>
      <c r="BB13" s="0" t="s">
        <v>897</v>
      </c>
      <c r="BC13" s="11" t="n">
        <v>43853</v>
      </c>
      <c r="BD13" s="6" t="n">
        <v>2460.97</v>
      </c>
      <c r="BE13" s="0" t="s">
        <v>894</v>
      </c>
      <c r="BF13" s="0"/>
      <c r="BG13" s="0"/>
      <c r="BH13" s="0"/>
      <c r="BI13" s="0"/>
      <c r="BJ13" s="10" t="s">
        <f>=XIRR(BJ2:BJ12,BI2:BI12)</f>
      </c>
      <c r="BK13" s="0"/>
      <c r="BL13" s="11" t="n">
        <v>44055</v>
      </c>
      <c r="BM13" s="6" t="n">
        <v>1892.9</v>
      </c>
      <c r="BN13" s="0" t="s">
        <v>894</v>
      </c>
      <c r="BO13" s="11" t="n">
        <v>43931</v>
      </c>
      <c r="BP13" s="6" t="n">
        <v>3074.47</v>
      </c>
      <c r="BQ13" s="0" t="s">
        <v>894</v>
      </c>
      <c r="BR13" s="11" t="n">
        <v>44049</v>
      </c>
      <c r="BS13" s="6" t="n">
        <v>1834.88</v>
      </c>
      <c r="BT13" s="0" t="s">
        <v>894</v>
      </c>
      <c r="BU13" s="11" t="n">
        <v>43994</v>
      </c>
      <c r="BV13" s="6" t="n">
        <v>-76.73</v>
      </c>
      <c r="BW13" s="0" t="s">
        <v>346</v>
      </c>
      <c r="BX13" s="0"/>
      <c r="BY13" s="0"/>
      <c r="BZ13" s="0"/>
      <c r="CA13" s="11" t="n">
        <v>45855</v>
      </c>
      <c r="CB13" s="8" t="s">
        <f>=-Портфель!J28</f>
      </c>
      <c r="CC13" s="0" t="s">
        <v>898</v>
      </c>
      <c r="CD13" s="11" t="n">
        <v>44361</v>
      </c>
      <c r="CE13" s="6" t="n">
        <v>-222.21</v>
      </c>
      <c r="CF13" s="0" t="s">
        <v>534</v>
      </c>
      <c r="CG13" s="11" t="n">
        <v>43985</v>
      </c>
      <c r="CH13" s="6" t="n">
        <v>7660.573255</v>
      </c>
      <c r="CI13" s="0" t="s">
        <v>894</v>
      </c>
      <c r="CJ13" s="0"/>
      <c r="CK13" s="10" t="s">
        <f>=XIRR(CK2:CK12,CJ2:CJ12)</f>
      </c>
      <c r="CL13" s="0"/>
      <c r="CM13" s="11" t="n">
        <v>43976</v>
      </c>
      <c r="CN13" s="6" t="n">
        <v>775.96</v>
      </c>
      <c r="CO13" s="0" t="s">
        <v>894</v>
      </c>
      <c r="CP13" s="0"/>
      <c r="CQ13" s="10" t="s">
        <f>=XIRR(CQ2:CQ12,CP2:CP12)</f>
      </c>
      <c r="CR13" s="0"/>
      <c r="CS13" s="0"/>
      <c r="CT13" s="0"/>
      <c r="CU13" s="0"/>
      <c r="CV13" s="11" t="n">
        <v>43993</v>
      </c>
      <c r="CW13" s="6" t="n">
        <v>-19560.65</v>
      </c>
      <c r="CX13" s="0" t="s">
        <v>897</v>
      </c>
      <c r="CY13" s="0"/>
      <c r="CZ13" s="10" t="s">
        <f>=XIRR(CZ2:CZ12,CY2:CY12)</f>
      </c>
      <c r="DA13" s="0"/>
      <c r="DB13" s="0"/>
      <c r="DC13" s="0"/>
      <c r="DD13" s="0"/>
      <c r="DE13" s="11" t="n">
        <v>44033</v>
      </c>
      <c r="DF13" s="6" t="n">
        <v>1487.71</v>
      </c>
      <c r="DG13" s="0" t="s">
        <v>894</v>
      </c>
      <c r="DH13" s="11" t="n">
        <v>43910</v>
      </c>
      <c r="DI13" s="6" t="n">
        <v>2518.2</v>
      </c>
      <c r="DJ13" s="0" t="s">
        <v>894</v>
      </c>
      <c r="DK13" s="11" t="n">
        <v>44663</v>
      </c>
      <c r="DL13" s="6" t="n">
        <v>-455.96</v>
      </c>
      <c r="DM13" s="0" t="s">
        <v>611</v>
      </c>
      <c r="DN13" s="11" t="n">
        <v>44054</v>
      </c>
      <c r="DO13" s="6" t="n">
        <v>-26200.28</v>
      </c>
      <c r="DP13" s="0" t="s">
        <v>897</v>
      </c>
      <c r="DQ13" s="11" t="n">
        <v>44083</v>
      </c>
      <c r="DR13" s="6" t="n">
        <v>733.35</v>
      </c>
      <c r="DS13" s="0" t="s">
        <v>894</v>
      </c>
      <c r="DT13" s="11" t="n">
        <v>45481</v>
      </c>
      <c r="DU13" s="6" t="n">
        <v>-87</v>
      </c>
      <c r="DV13" s="0" t="s">
        <v>719</v>
      </c>
      <c r="DW13" s="11" t="n">
        <v>44169</v>
      </c>
      <c r="DX13" s="6" t="n">
        <v>-3005.728012</v>
      </c>
      <c r="DY13" s="0" t="s">
        <v>897</v>
      </c>
      <c r="DZ13" s="0"/>
      <c r="EA13" s="0"/>
      <c r="EB13" s="0"/>
      <c r="EC13" s="11" t="n">
        <v>43913</v>
      </c>
      <c r="ED13" s="6" t="n">
        <v>880.42</v>
      </c>
      <c r="EE13" s="0" t="s">
        <v>894</v>
      </c>
      <c r="EF13" s="11" t="n">
        <v>44075</v>
      </c>
      <c r="EG13" s="6" t="n">
        <v>1458.69</v>
      </c>
      <c r="EH13" s="0" t="s">
        <v>894</v>
      </c>
      <c r="EI13" s="0"/>
      <c r="EJ13" s="0"/>
      <c r="EK13" s="0"/>
      <c r="EL13" s="11" t="n">
        <v>43985</v>
      </c>
      <c r="EM13" s="6" t="n">
        <v>-3822.18</v>
      </c>
      <c r="EN13" s="0" t="s">
        <v>897</v>
      </c>
      <c r="EO13" s="11" t="n">
        <v>44182</v>
      </c>
      <c r="EP13" s="6" t="n">
        <v>563.132167</v>
      </c>
      <c r="EQ13" s="0" t="s">
        <v>894</v>
      </c>
      <c r="ER13" s="11" t="n">
        <v>44175</v>
      </c>
      <c r="ES13" s="6" t="n">
        <v>890.43</v>
      </c>
      <c r="ET13" s="0" t="s">
        <v>894</v>
      </c>
      <c r="EU13" s="0"/>
      <c r="EV13" s="0"/>
      <c r="EW13" s="0"/>
      <c r="EX13" s="11" t="n">
        <v>43774</v>
      </c>
      <c r="EY13" s="6" t="n">
        <v>27254.31</v>
      </c>
      <c r="EZ13" s="0" t="s">
        <v>894</v>
      </c>
      <c r="FA13" s="0"/>
      <c r="FB13" s="0"/>
      <c r="FC13" s="0"/>
      <c r="FD13" s="11" t="n">
        <v>43928</v>
      </c>
      <c r="FE13" s="6" t="n">
        <v>752.61289</v>
      </c>
      <c r="FF13" s="0" t="s">
        <v>894</v>
      </c>
      <c r="FG13" s="11" t="n">
        <v>43965</v>
      </c>
      <c r="FH13" s="6" t="n">
        <v>8670.14</v>
      </c>
      <c r="FI13" s="0" t="s">
        <v>894</v>
      </c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45855</v>
      </c>
      <c r="FT13" s="8" t="s">
        <f>=-Портфель!J61</f>
      </c>
      <c r="FU13" s="0" t="s">
        <v>898</v>
      </c>
      <c r="FV13" s="11" t="n">
        <v>45855</v>
      </c>
      <c r="FW13" s="8" t="s">
        <f>=-Портфель!J62</f>
      </c>
      <c r="FX13" s="0" t="s">
        <v>898</v>
      </c>
      <c r="FY13" s="11" t="n">
        <v>44005</v>
      </c>
      <c r="FZ13" s="6" t="n">
        <v>-1057.7</v>
      </c>
      <c r="GA13" s="0" t="s">
        <v>897</v>
      </c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10" t="s">
        <f>=XIRR(GL2:GL12,GK2:GK12)</f>
      </c>
      <c r="GM13" s="0"/>
      <c r="GN13" s="0"/>
      <c r="GO13" s="8" t="s">
        <f>=-SUM(GO2:GO11)</f>
      </c>
      <c r="GP13" s="0" t="s">
        <v>899</v>
      </c>
      <c r="GQ13" s="11" t="n">
        <v>45252</v>
      </c>
      <c r="GR13" s="6" t="s">
        <f>=-849.05</f>
      </c>
      <c r="GS13" s="0" t="s">
        <v>523</v>
      </c>
    </row>
    <row collapsed="false" customFormat="false" customHeight="false" hidden="false" ht="12.1" outlineLevel="0" r="14">
      <c r="A14" s="11" t="n">
        <v>43906</v>
      </c>
      <c r="B14" s="6" t="n">
        <v>5126.83341</v>
      </c>
      <c r="C14" s="0" t="s">
        <v>894</v>
      </c>
      <c r="D14" s="11" t="n">
        <v>43923</v>
      </c>
      <c r="E14" s="6" t="n">
        <v>-730.69</v>
      </c>
      <c r="F14" s="0" t="s">
        <v>316</v>
      </c>
      <c r="G14" s="11" t="n">
        <v>44033</v>
      </c>
      <c r="H14" s="6" t="n">
        <v>9574.57</v>
      </c>
      <c r="I14" s="0" t="s">
        <v>894</v>
      </c>
      <c r="J14" s="11" t="n">
        <v>43924</v>
      </c>
      <c r="K14" s="6" t="n">
        <v>2220.0402</v>
      </c>
      <c r="L14" s="0" t="s">
        <v>894</v>
      </c>
      <c r="M14" s="11" t="n">
        <v>43903</v>
      </c>
      <c r="N14" s="6" t="n">
        <v>936.16</v>
      </c>
      <c r="O14" s="0" t="s">
        <v>894</v>
      </c>
      <c r="P14" s="11" t="n">
        <v>43914</v>
      </c>
      <c r="Q14" s="6" t="n">
        <v>2035.787355</v>
      </c>
      <c r="R14" s="0" t="s">
        <v>894</v>
      </c>
      <c r="S14" s="0"/>
      <c r="T14" s="0"/>
      <c r="U14" s="0"/>
      <c r="V14" s="11" t="n">
        <v>44053</v>
      </c>
      <c r="W14" s="6" t="n">
        <v>15279.802</v>
      </c>
      <c r="X14" s="0" t="s">
        <v>894</v>
      </c>
      <c r="Y14" s="11" t="n">
        <v>44480</v>
      </c>
      <c r="Z14" s="6" t="n">
        <v>-930.92</v>
      </c>
      <c r="AA14" s="0" t="s">
        <v>577</v>
      </c>
      <c r="AB14" s="11" t="n">
        <v>44151</v>
      </c>
      <c r="AC14" s="6" t="n">
        <v>2536.22</v>
      </c>
      <c r="AD14" s="0" t="s">
        <v>894</v>
      </c>
      <c r="AE14" s="0"/>
      <c r="AF14" s="0"/>
      <c r="AG14" s="0"/>
      <c r="AH14" s="11" t="n">
        <v>43928</v>
      </c>
      <c r="AI14" s="6" t="n">
        <v>-3893.14</v>
      </c>
      <c r="AJ14" s="0" t="s">
        <v>897</v>
      </c>
      <c r="AK14" s="0"/>
      <c r="AL14" s="10" t="s">
        <f>=XIRR(AL2:AL13,AK2:AK13)</f>
      </c>
      <c r="AM14" s="0"/>
      <c r="AN14" s="11" t="n">
        <v>43889</v>
      </c>
      <c r="AO14" s="6" t="n">
        <v>4156.1</v>
      </c>
      <c r="AP14" s="0" t="s">
        <v>894</v>
      </c>
      <c r="AQ14" s="11" t="n">
        <v>43983</v>
      </c>
      <c r="AR14" s="6" t="n">
        <v>909.43</v>
      </c>
      <c r="AS14" s="0" t="s">
        <v>894</v>
      </c>
      <c r="AT14" s="11" t="n">
        <v>44166</v>
      </c>
      <c r="AU14" s="6" t="n">
        <v>31356.25885</v>
      </c>
      <c r="AV14" s="0" t="s">
        <v>894</v>
      </c>
      <c r="AW14" s="0"/>
      <c r="AX14" s="10" t="s">
        <f>=XIRR(AX2:AX13,AW2:AW13)</f>
      </c>
      <c r="AY14" s="0"/>
      <c r="AZ14" s="11" t="n">
        <v>44173</v>
      </c>
      <c r="BA14" s="6" t="n">
        <v>9055.603176</v>
      </c>
      <c r="BB14" s="0" t="s">
        <v>894</v>
      </c>
      <c r="BC14" s="11" t="n">
        <v>43861</v>
      </c>
      <c r="BD14" s="6" t="n">
        <v>948.96</v>
      </c>
      <c r="BE14" s="0" t="s">
        <v>894</v>
      </c>
      <c r="BF14" s="0"/>
      <c r="BG14" s="0"/>
      <c r="BH14" s="0"/>
      <c r="BI14" s="0"/>
      <c r="BJ14" s="8" t="s">
        <f>=-SUM(BJ2:BJ12)</f>
      </c>
      <c r="BK14" s="0" t="s">
        <v>899</v>
      </c>
      <c r="BL14" s="11" t="n">
        <v>44055</v>
      </c>
      <c r="BM14" s="6" t="n">
        <v>1890.9</v>
      </c>
      <c r="BN14" s="0" t="s">
        <v>894</v>
      </c>
      <c r="BO14" s="11" t="n">
        <v>43972</v>
      </c>
      <c r="BP14" s="6" t="n">
        <v>-29550.88</v>
      </c>
      <c r="BQ14" s="0" t="s">
        <v>897</v>
      </c>
      <c r="BR14" s="11" t="n">
        <v>44053</v>
      </c>
      <c r="BS14" s="6" t="n">
        <v>1840.88</v>
      </c>
      <c r="BT14" s="0" t="s">
        <v>894</v>
      </c>
      <c r="BU14" s="11" t="n">
        <v>44033</v>
      </c>
      <c r="BV14" s="6" t="n">
        <v>-10181.296944</v>
      </c>
      <c r="BW14" s="0" t="s">
        <v>897</v>
      </c>
      <c r="BX14" s="0"/>
      <c r="BY14" s="0"/>
      <c r="BZ14" s="0"/>
      <c r="CA14" s="0"/>
      <c r="CB14" s="10" t="s">
        <f>=XIRR(CB2:CB13,CA2:CA13)</f>
      </c>
      <c r="CC14" s="0"/>
      <c r="CD14" s="11" t="n">
        <v>44454</v>
      </c>
      <c r="CE14" s="6" t="n">
        <v>-235.6</v>
      </c>
      <c r="CF14" s="0" t="s">
        <v>568</v>
      </c>
      <c r="CG14" s="11" t="n">
        <v>43990</v>
      </c>
      <c r="CH14" s="6" t="n">
        <v>7552.940595</v>
      </c>
      <c r="CI14" s="0" t="s">
        <v>894</v>
      </c>
      <c r="CJ14" s="0"/>
      <c r="CK14" s="8" t="s">
        <f>=-SUM(CK2:CK12)</f>
      </c>
      <c r="CL14" s="0" t="s">
        <v>899</v>
      </c>
      <c r="CM14" s="11" t="n">
        <v>43976</v>
      </c>
      <c r="CN14" s="6" t="n">
        <v>775.96</v>
      </c>
      <c r="CO14" s="0" t="s">
        <v>894</v>
      </c>
      <c r="CP14" s="0"/>
      <c r="CQ14" s="8" t="s">
        <f>=-SUM(CQ2:CQ12)</f>
      </c>
      <c r="CR14" s="0" t="s">
        <v>899</v>
      </c>
      <c r="CS14" s="0"/>
      <c r="CT14" s="0"/>
      <c r="CU14" s="0"/>
      <c r="CV14" s="11" t="n">
        <v>44053</v>
      </c>
      <c r="CW14" s="6" t="n">
        <v>20461.77</v>
      </c>
      <c r="CX14" s="0" t="s">
        <v>894</v>
      </c>
      <c r="CY14" s="0"/>
      <c r="CZ14" s="8" t="s">
        <f>=-SUM(CZ2:CZ12)</f>
      </c>
      <c r="DA14" s="0" t="s">
        <v>899</v>
      </c>
      <c r="DB14" s="0"/>
      <c r="DC14" s="0"/>
      <c r="DD14" s="0"/>
      <c r="DE14" s="11" t="n">
        <v>44043</v>
      </c>
      <c r="DF14" s="6" t="n">
        <v>-7402.46</v>
      </c>
      <c r="DG14" s="0" t="s">
        <v>897</v>
      </c>
      <c r="DH14" s="11" t="n">
        <v>43913</v>
      </c>
      <c r="DI14" s="6" t="n">
        <v>2317.1</v>
      </c>
      <c r="DJ14" s="0" t="s">
        <v>894</v>
      </c>
      <c r="DK14" s="11" t="n">
        <v>45043</v>
      </c>
      <c r="DL14" s="6" t="n">
        <v>-528.95</v>
      </c>
      <c r="DM14" s="0" t="s">
        <v>692</v>
      </c>
      <c r="DN14" s="11" t="n">
        <v>44168</v>
      </c>
      <c r="DO14" s="6" t="n">
        <v>3048.46</v>
      </c>
      <c r="DP14" s="0" t="s">
        <v>894</v>
      </c>
      <c r="DQ14" s="11" t="n">
        <v>44114</v>
      </c>
      <c r="DR14" s="6" t="n">
        <v>-123.8</v>
      </c>
      <c r="DS14" s="0" t="s">
        <v>448</v>
      </c>
      <c r="DT14" s="11" t="n">
        <v>45481</v>
      </c>
      <c r="DU14" s="6" t="n">
        <v>-87</v>
      </c>
      <c r="DV14" s="0" t="s">
        <v>719</v>
      </c>
      <c r="DW14" s="11" t="n">
        <v>44169</v>
      </c>
      <c r="DX14" s="6" t="n">
        <v>-18039.632044</v>
      </c>
      <c r="DY14" s="0" t="s">
        <v>897</v>
      </c>
      <c r="DZ14" s="0"/>
      <c r="EA14" s="0"/>
      <c r="EB14" s="0"/>
      <c r="EC14" s="11" t="n">
        <v>43963</v>
      </c>
      <c r="ED14" s="6" t="n">
        <v>-10211.12</v>
      </c>
      <c r="EE14" s="0" t="s">
        <v>897</v>
      </c>
      <c r="EF14" s="11" t="n">
        <v>44126</v>
      </c>
      <c r="EG14" s="6" t="n">
        <v>1471.3</v>
      </c>
      <c r="EH14" s="0" t="s">
        <v>894</v>
      </c>
      <c r="EI14" s="0"/>
      <c r="EJ14" s="0"/>
      <c r="EK14" s="0"/>
      <c r="EL14" s="11" t="n">
        <v>43985</v>
      </c>
      <c r="EM14" s="6" t="n">
        <v>-11466.52</v>
      </c>
      <c r="EN14" s="0" t="s">
        <v>897</v>
      </c>
      <c r="EO14" s="11" t="n">
        <v>44182</v>
      </c>
      <c r="EP14" s="6" t="n">
        <v>281.933184</v>
      </c>
      <c r="EQ14" s="0" t="s">
        <v>894</v>
      </c>
      <c r="ER14" s="11" t="n">
        <v>44175</v>
      </c>
      <c r="ES14" s="6" t="n">
        <v>786.88</v>
      </c>
      <c r="ET14" s="0" t="s">
        <v>894</v>
      </c>
      <c r="EU14" s="0"/>
      <c r="EV14" s="0"/>
      <c r="EW14" s="0"/>
      <c r="EX14" s="11" t="n">
        <v>43783</v>
      </c>
      <c r="EY14" s="6" t="n">
        <v>3550.66</v>
      </c>
      <c r="EZ14" s="0" t="s">
        <v>894</v>
      </c>
      <c r="FA14" s="0"/>
      <c r="FB14" s="0"/>
      <c r="FC14" s="0"/>
      <c r="FD14" s="11" t="n">
        <v>43928</v>
      </c>
      <c r="FE14" s="6" t="n">
        <v>1003.229162</v>
      </c>
      <c r="FF14" s="0" t="s">
        <v>894</v>
      </c>
      <c r="FG14" s="11" t="n">
        <v>43965</v>
      </c>
      <c r="FH14" s="6" t="n">
        <v>5198.48</v>
      </c>
      <c r="FI14" s="0" t="s">
        <v>894</v>
      </c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10" t="s">
        <f>=XIRR(FT2:FT13,FS2:FS13)</f>
      </c>
      <c r="FU14" s="0"/>
      <c r="FV14" s="0"/>
      <c r="FW14" s="10" t="s">
        <f>=XIRR(FW2:FW13,FV2:FV13)</f>
      </c>
      <c r="FX14" s="0"/>
      <c r="FY14" s="11" t="n">
        <v>44005</v>
      </c>
      <c r="FZ14" s="6" t="n">
        <v>-139.42</v>
      </c>
      <c r="GA14" s="0" t="s">
        <v>897</v>
      </c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8" t="s">
        <f>=-SUM(GL2:GL12)</f>
      </c>
      <c r="GM14" s="0" t="s">
        <v>899</v>
      </c>
      <c r="GN14" s="0"/>
      <c r="GO14" s="0"/>
      <c r="GP14" s="0"/>
      <c r="GQ14" s="11" t="n">
        <v>45434</v>
      </c>
      <c r="GR14" s="6" t="s">
        <f>=-849.05</f>
      </c>
      <c r="GS14" s="0" t="s">
        <v>523</v>
      </c>
    </row>
    <row collapsed="false" customFormat="false" customHeight="false" hidden="false" ht="12.1" outlineLevel="0" r="15">
      <c r="A15" s="11" t="n">
        <v>43909</v>
      </c>
      <c r="B15" s="6" t="n">
        <v>2623.701138</v>
      </c>
      <c r="C15" s="0" t="s">
        <v>894</v>
      </c>
      <c r="D15" s="11" t="n">
        <v>43924</v>
      </c>
      <c r="E15" s="6" t="n">
        <v>3079.76165</v>
      </c>
      <c r="F15" s="0" t="s">
        <v>894</v>
      </c>
      <c r="G15" s="11" t="n">
        <v>44047</v>
      </c>
      <c r="H15" s="6" t="n">
        <v>3176.51</v>
      </c>
      <c r="I15" s="0" t="s">
        <v>894</v>
      </c>
      <c r="J15" s="11" t="n">
        <v>43924</v>
      </c>
      <c r="K15" s="6" t="n">
        <v>21619.740225</v>
      </c>
      <c r="L15" s="0" t="s">
        <v>894</v>
      </c>
      <c r="M15" s="11" t="n">
        <v>43909</v>
      </c>
      <c r="N15" s="6" t="n">
        <v>397.19</v>
      </c>
      <c r="O15" s="0" t="s">
        <v>894</v>
      </c>
      <c r="P15" s="11" t="n">
        <v>43921</v>
      </c>
      <c r="Q15" s="6" t="n">
        <v>1434.94195</v>
      </c>
      <c r="R15" s="0" t="s">
        <v>894</v>
      </c>
      <c r="S15" s="0"/>
      <c r="T15" s="0"/>
      <c r="U15" s="0"/>
      <c r="V15" s="11" t="n">
        <v>44054</v>
      </c>
      <c r="W15" s="6" t="n">
        <v>15128.3015</v>
      </c>
      <c r="X15" s="0" t="s">
        <v>894</v>
      </c>
      <c r="Y15" s="11" t="n">
        <v>45639</v>
      </c>
      <c r="Z15" s="6" t="n">
        <v>-4530</v>
      </c>
      <c r="AA15" s="0" t="s">
        <v>847</v>
      </c>
      <c r="AB15" s="11" t="n">
        <v>44173</v>
      </c>
      <c r="AC15" s="6" t="n">
        <v>6162.94</v>
      </c>
      <c r="AD15" s="0" t="s">
        <v>894</v>
      </c>
      <c r="AE15" s="0"/>
      <c r="AF15" s="0"/>
      <c r="AG15" s="0"/>
      <c r="AH15" s="11" t="n">
        <v>43936</v>
      </c>
      <c r="AI15" s="6" t="n">
        <v>3676.76</v>
      </c>
      <c r="AJ15" s="0" t="s">
        <v>894</v>
      </c>
      <c r="AK15" s="0"/>
      <c r="AL15" s="8" t="s">
        <f>=-SUM(AL2:AL13)</f>
      </c>
      <c r="AM15" s="0" t="s">
        <v>899</v>
      </c>
      <c r="AN15" s="11" t="n">
        <v>43894</v>
      </c>
      <c r="AO15" s="6" t="n">
        <v>4059.23</v>
      </c>
      <c r="AP15" s="0" t="s">
        <v>894</v>
      </c>
      <c r="AQ15" s="11" t="n">
        <v>43998</v>
      </c>
      <c r="AR15" s="6" t="n">
        <v>903.43</v>
      </c>
      <c r="AS15" s="0" t="s">
        <v>894</v>
      </c>
      <c r="AT15" s="11" t="n">
        <v>44167</v>
      </c>
      <c r="AU15" s="6" t="n">
        <v>31305.823857</v>
      </c>
      <c r="AV15" s="0" t="s">
        <v>894</v>
      </c>
      <c r="AW15" s="0"/>
      <c r="AX15" s="8" t="s">
        <f>=-SUM(AX2:AX13)</f>
      </c>
      <c r="AY15" s="0" t="s">
        <v>899</v>
      </c>
      <c r="AZ15" s="11" t="n">
        <v>44173</v>
      </c>
      <c r="BA15" s="6" t="n">
        <v>9033.327996</v>
      </c>
      <c r="BB15" s="0" t="s">
        <v>894</v>
      </c>
      <c r="BC15" s="11" t="n">
        <v>43886</v>
      </c>
      <c r="BD15" s="6" t="n">
        <v>953.17</v>
      </c>
      <c r="BE15" s="0" t="s">
        <v>894</v>
      </c>
      <c r="BF15" s="0"/>
      <c r="BG15" s="0"/>
      <c r="BH15" s="0"/>
      <c r="BI15" s="0"/>
      <c r="BJ15" s="0"/>
      <c r="BK15" s="0"/>
      <c r="BL15" s="11" t="n">
        <v>44055</v>
      </c>
      <c r="BM15" s="6" t="n">
        <v>944.45</v>
      </c>
      <c r="BN15" s="0" t="s">
        <v>894</v>
      </c>
      <c r="BO15" s="11" t="n">
        <v>43972</v>
      </c>
      <c r="BP15" s="6" t="n">
        <v>-3289.43</v>
      </c>
      <c r="BQ15" s="0" t="s">
        <v>897</v>
      </c>
      <c r="BR15" s="11" t="n">
        <v>44055</v>
      </c>
      <c r="BS15" s="6" t="n">
        <v>1826.87</v>
      </c>
      <c r="BT15" s="0" t="s">
        <v>894</v>
      </c>
      <c r="BU15" s="11" t="n">
        <v>44166</v>
      </c>
      <c r="BV15" s="6" t="n">
        <v>7971.271539</v>
      </c>
      <c r="BW15" s="0" t="s">
        <v>894</v>
      </c>
      <c r="BX15" s="0"/>
      <c r="BY15" s="0"/>
      <c r="BZ15" s="0"/>
      <c r="CA15" s="0"/>
      <c r="CB15" s="8" t="s">
        <f>=-SUM(CB2:CB13)</f>
      </c>
      <c r="CC15" s="0" t="s">
        <v>899</v>
      </c>
      <c r="CD15" s="11" t="n">
        <v>44551</v>
      </c>
      <c r="CE15" s="6" t="n">
        <v>-240.71</v>
      </c>
      <c r="CF15" s="0" t="s">
        <v>592</v>
      </c>
      <c r="CG15" s="11" t="n">
        <v>44046</v>
      </c>
      <c r="CH15" s="6" t="n">
        <v>-20256.058207</v>
      </c>
      <c r="CI15" s="0" t="s">
        <v>897</v>
      </c>
      <c r="CJ15" s="0"/>
      <c r="CK15" s="0"/>
      <c r="CL15" s="0"/>
      <c r="CM15" s="11" t="n">
        <v>43983</v>
      </c>
      <c r="CN15" s="6" t="n">
        <v>4276.04</v>
      </c>
      <c r="CO15" s="0" t="s">
        <v>894</v>
      </c>
      <c r="CP15" s="0"/>
      <c r="CQ15" s="0"/>
      <c r="CR15" s="0"/>
      <c r="CS15" s="0"/>
      <c r="CT15" s="0"/>
      <c r="CU15" s="0"/>
      <c r="CV15" s="11" t="n">
        <v>44054</v>
      </c>
      <c r="CW15" s="6" t="n">
        <v>-20490.21</v>
      </c>
      <c r="CX15" s="0" t="s">
        <v>897</v>
      </c>
      <c r="CY15" s="0"/>
      <c r="CZ15" s="0"/>
      <c r="DA15" s="0"/>
      <c r="DB15" s="0"/>
      <c r="DC15" s="0"/>
      <c r="DD15" s="0"/>
      <c r="DE15" s="11" t="n">
        <v>44085</v>
      </c>
      <c r="DF15" s="6" t="n">
        <v>3822.22</v>
      </c>
      <c r="DG15" s="0" t="s">
        <v>894</v>
      </c>
      <c r="DH15" s="11" t="n">
        <v>43936</v>
      </c>
      <c r="DI15" s="6" t="n">
        <v>-26707.23</v>
      </c>
      <c r="DJ15" s="0" t="s">
        <v>897</v>
      </c>
      <c r="DK15" s="11" t="n">
        <v>45393</v>
      </c>
      <c r="DL15" s="6" t="n">
        <v>-453.05</v>
      </c>
      <c r="DM15" s="0" t="s">
        <v>782</v>
      </c>
      <c r="DN15" s="11" t="n">
        <v>44168</v>
      </c>
      <c r="DO15" s="6" t="n">
        <v>2974.42</v>
      </c>
      <c r="DP15" s="0" t="s">
        <v>894</v>
      </c>
      <c r="DQ15" s="11" t="n">
        <v>44132</v>
      </c>
      <c r="DR15" s="6" t="n">
        <v>719.24</v>
      </c>
      <c r="DS15" s="0" t="s">
        <v>894</v>
      </c>
      <c r="DT15" s="11" t="n">
        <v>45571</v>
      </c>
      <c r="DU15" s="6" t="n">
        <v>-87</v>
      </c>
      <c r="DV15" s="0" t="s">
        <v>719</v>
      </c>
      <c r="DW15" s="11" t="n">
        <v>44182</v>
      </c>
      <c r="DX15" s="6" t="n">
        <v>8325.105139</v>
      </c>
      <c r="DY15" s="0" t="s">
        <v>894</v>
      </c>
      <c r="DZ15" s="0"/>
      <c r="EA15" s="0"/>
      <c r="EB15" s="0"/>
      <c r="EC15" s="11" t="n">
        <v>43963</v>
      </c>
      <c r="ED15" s="6" t="n">
        <v>-10259.09</v>
      </c>
      <c r="EE15" s="0" t="s">
        <v>897</v>
      </c>
      <c r="EF15" s="11" t="n">
        <v>44126</v>
      </c>
      <c r="EG15" s="6" t="n">
        <v>1470.7</v>
      </c>
      <c r="EH15" s="0" t="s">
        <v>894</v>
      </c>
      <c r="EI15" s="0"/>
      <c r="EJ15" s="0"/>
      <c r="EK15" s="0"/>
      <c r="EL15" s="11" t="n">
        <v>44055</v>
      </c>
      <c r="EM15" s="6" t="n">
        <v>2188.05</v>
      </c>
      <c r="EN15" s="0" t="s">
        <v>894</v>
      </c>
      <c r="EO15" s="11" t="n">
        <v>44182</v>
      </c>
      <c r="EP15" s="6" t="n">
        <v>279.730581</v>
      </c>
      <c r="EQ15" s="0" t="s">
        <v>894</v>
      </c>
      <c r="ER15" s="11" t="n">
        <v>44175</v>
      </c>
      <c r="ES15" s="6" t="n">
        <v>1615.77</v>
      </c>
      <c r="ET15" s="0" t="s">
        <v>894</v>
      </c>
      <c r="EU15" s="0"/>
      <c r="EV15" s="0"/>
      <c r="EW15" s="0"/>
      <c r="EX15" s="11" t="n">
        <v>43802</v>
      </c>
      <c r="EY15" s="6" t="n">
        <v>-2030.95</v>
      </c>
      <c r="EZ15" s="0" t="s">
        <v>271</v>
      </c>
      <c r="FA15" s="0"/>
      <c r="FB15" s="0"/>
      <c r="FC15" s="0"/>
      <c r="FD15" s="11" t="n">
        <v>43937</v>
      </c>
      <c r="FE15" s="6" t="n">
        <v>-7220.335275</v>
      </c>
      <c r="FF15" s="0" t="s">
        <v>897</v>
      </c>
      <c r="FG15" s="11" t="n">
        <v>43965</v>
      </c>
      <c r="FH15" s="6" t="n">
        <v>3465.66</v>
      </c>
      <c r="FI15" s="0" t="s">
        <v>894</v>
      </c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8" t="s">
        <f>=-SUM(FT2:FT13)</f>
      </c>
      <c r="FU15" s="0" t="s">
        <v>899</v>
      </c>
      <c r="FV15" s="0"/>
      <c r="FW15" s="8" t="s">
        <f>=-SUM(FW2:FW13)</f>
      </c>
      <c r="FX15" s="0" t="s">
        <v>899</v>
      </c>
      <c r="FY15" s="11" t="n">
        <v>44005</v>
      </c>
      <c r="FZ15" s="6" t="n">
        <v>-2094.24</v>
      </c>
      <c r="GA15" s="0" t="s">
        <v>897</v>
      </c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11" t="n">
        <v>45616</v>
      </c>
      <c r="GR15" s="6" t="s">
        <f>=-849.05</f>
      </c>
      <c r="GS15" s="0" t="s">
        <v>523</v>
      </c>
    </row>
    <row collapsed="false" customFormat="false" customHeight="false" hidden="false" ht="12.1" outlineLevel="0" r="16">
      <c r="A16" s="11" t="n">
        <v>43909</v>
      </c>
      <c r="B16" s="6" t="n">
        <v>2549.576562</v>
      </c>
      <c r="C16" s="0" t="s">
        <v>894</v>
      </c>
      <c r="D16" s="11" t="n">
        <v>44014</v>
      </c>
      <c r="E16" s="6" t="n">
        <v>-684.69</v>
      </c>
      <c r="F16" s="0" t="s">
        <v>370</v>
      </c>
      <c r="G16" s="11" t="n">
        <v>44060</v>
      </c>
      <c r="H16" s="6" t="n">
        <v>3282.57</v>
      </c>
      <c r="I16" s="0" t="s">
        <v>894</v>
      </c>
      <c r="J16" s="11" t="n">
        <v>43924</v>
      </c>
      <c r="K16" s="6" t="n">
        <v>2139.1984</v>
      </c>
      <c r="L16" s="0" t="s">
        <v>894</v>
      </c>
      <c r="M16" s="11" t="n">
        <v>43910</v>
      </c>
      <c r="N16" s="6" t="n">
        <v>1373.46</v>
      </c>
      <c r="O16" s="0" t="s">
        <v>894</v>
      </c>
      <c r="P16" s="11" t="n">
        <v>43928</v>
      </c>
      <c r="Q16" s="6" t="n">
        <v>2186.779788</v>
      </c>
      <c r="R16" s="0" t="s">
        <v>894</v>
      </c>
      <c r="S16" s="0"/>
      <c r="T16" s="0"/>
      <c r="U16" s="0"/>
      <c r="V16" s="11" t="n">
        <v>44062</v>
      </c>
      <c r="W16" s="6" t="n">
        <v>-67.56</v>
      </c>
      <c r="X16" s="0" t="s">
        <v>422</v>
      </c>
      <c r="Y16" s="11" t="n">
        <v>45772</v>
      </c>
      <c r="Z16" s="6" t="n">
        <v>-2540</v>
      </c>
      <c r="AA16" s="0" t="s">
        <v>871</v>
      </c>
      <c r="AB16" s="11" t="n">
        <v>44391</v>
      </c>
      <c r="AC16" s="6" t="n">
        <v>-6.1</v>
      </c>
      <c r="AD16" s="0" t="s">
        <v>552</v>
      </c>
      <c r="AE16" s="0"/>
      <c r="AF16" s="0"/>
      <c r="AG16" s="0"/>
      <c r="AH16" s="11" t="n">
        <v>43937</v>
      </c>
      <c r="AI16" s="6" t="n">
        <v>7395.53</v>
      </c>
      <c r="AJ16" s="0" t="s">
        <v>894</v>
      </c>
      <c r="AK16" s="0"/>
      <c r="AL16" s="0"/>
      <c r="AM16" s="0"/>
      <c r="AN16" s="11" t="n">
        <v>43907</v>
      </c>
      <c r="AO16" s="6" t="n">
        <v>1669</v>
      </c>
      <c r="AP16" s="0" t="s">
        <v>894</v>
      </c>
      <c r="AQ16" s="11" t="n">
        <v>43998</v>
      </c>
      <c r="AR16" s="6" t="n">
        <v>8130.89</v>
      </c>
      <c r="AS16" s="0" t="s">
        <v>894</v>
      </c>
      <c r="AT16" s="11" t="n">
        <v>44174</v>
      </c>
      <c r="AU16" s="6" t="n">
        <v>29272.462702</v>
      </c>
      <c r="AV16" s="0" t="s">
        <v>894</v>
      </c>
      <c r="AW16" s="0"/>
      <c r="AX16" s="0"/>
      <c r="AY16" s="0"/>
      <c r="AZ16" s="11" t="n">
        <v>44176</v>
      </c>
      <c r="BA16" s="6" t="n">
        <v>4438.223604</v>
      </c>
      <c r="BB16" s="0" t="s">
        <v>894</v>
      </c>
      <c r="BC16" s="11" t="n">
        <v>43886</v>
      </c>
      <c r="BD16" s="6" t="n">
        <v>476.49</v>
      </c>
      <c r="BE16" s="0" t="s">
        <v>894</v>
      </c>
      <c r="BF16" s="0"/>
      <c r="BG16" s="0"/>
      <c r="BH16" s="0"/>
      <c r="BI16" s="0"/>
      <c r="BJ16" s="0"/>
      <c r="BK16" s="0"/>
      <c r="BL16" s="11" t="n">
        <v>44060</v>
      </c>
      <c r="BM16" s="6" t="n">
        <v>1898.91</v>
      </c>
      <c r="BN16" s="0" t="s">
        <v>894</v>
      </c>
      <c r="BO16" s="11" t="n">
        <v>43972</v>
      </c>
      <c r="BP16" s="6" t="n">
        <v>-3289.43</v>
      </c>
      <c r="BQ16" s="0" t="s">
        <v>897</v>
      </c>
      <c r="BR16" s="11" t="n">
        <v>44060</v>
      </c>
      <c r="BS16" s="6" t="n">
        <v>1827.88</v>
      </c>
      <c r="BT16" s="0" t="s">
        <v>894</v>
      </c>
      <c r="BU16" s="11" t="n">
        <v>44166</v>
      </c>
      <c r="BV16" s="6" t="n">
        <v>7954.507561</v>
      </c>
      <c r="BW16" s="0" t="s">
        <v>894</v>
      </c>
      <c r="BX16" s="0"/>
      <c r="BY16" s="0"/>
      <c r="BZ16" s="0"/>
      <c r="CA16" s="0"/>
      <c r="CB16" s="0"/>
      <c r="CC16" s="0"/>
      <c r="CD16" s="11" t="n">
        <v>44644</v>
      </c>
      <c r="CE16" s="6" t="n">
        <v>-334.24</v>
      </c>
      <c r="CF16" s="0" t="s">
        <v>607</v>
      </c>
      <c r="CG16" s="11" t="n">
        <v>44048</v>
      </c>
      <c r="CH16" s="6" t="n">
        <v>-5218.828272</v>
      </c>
      <c r="CI16" s="0" t="s">
        <v>897</v>
      </c>
      <c r="CJ16" s="0"/>
      <c r="CK16" s="0"/>
      <c r="CL16" s="0"/>
      <c r="CM16" s="11" t="n">
        <v>43993</v>
      </c>
      <c r="CN16" s="6" t="n">
        <v>-35015.27</v>
      </c>
      <c r="CO16" s="0" t="s">
        <v>897</v>
      </c>
      <c r="CP16" s="0"/>
      <c r="CQ16" s="0"/>
      <c r="CR16" s="0"/>
      <c r="CS16" s="0"/>
      <c r="CT16" s="0"/>
      <c r="CU16" s="0"/>
      <c r="CV16" s="11" t="n">
        <v>44088</v>
      </c>
      <c r="CW16" s="6" t="n">
        <v>19499.31</v>
      </c>
      <c r="CX16" s="0" t="s">
        <v>894</v>
      </c>
      <c r="CY16" s="0"/>
      <c r="CZ16" s="0"/>
      <c r="DA16" s="0"/>
      <c r="DB16" s="0"/>
      <c r="DC16" s="0"/>
      <c r="DD16" s="0"/>
      <c r="DE16" s="11" t="n">
        <v>44088</v>
      </c>
      <c r="DF16" s="6" t="n">
        <v>1877.9</v>
      </c>
      <c r="DG16" s="0" t="s">
        <v>894</v>
      </c>
      <c r="DH16" s="11" t="n">
        <v>44055</v>
      </c>
      <c r="DI16" s="6" t="n">
        <v>4296.85</v>
      </c>
      <c r="DJ16" s="0" t="s">
        <v>894</v>
      </c>
      <c r="DK16" s="11" t="n">
        <v>45758</v>
      </c>
      <c r="DL16" s="6" t="n">
        <v>-229.54</v>
      </c>
      <c r="DM16" s="0" t="s">
        <v>870</v>
      </c>
      <c r="DN16" s="11" t="n">
        <v>44173</v>
      </c>
      <c r="DO16" s="6" t="n">
        <v>2921.39</v>
      </c>
      <c r="DP16" s="0" t="s">
        <v>894</v>
      </c>
      <c r="DQ16" s="11" t="n">
        <v>44162</v>
      </c>
      <c r="DR16" s="6" t="n">
        <v>3127.49</v>
      </c>
      <c r="DS16" s="0" t="s">
        <v>894</v>
      </c>
      <c r="DT16" s="11" t="n">
        <v>45628</v>
      </c>
      <c r="DU16" s="6" t="n">
        <v>-174</v>
      </c>
      <c r="DV16" s="0" t="s">
        <v>845</v>
      </c>
      <c r="DW16" s="11" t="n">
        <v>44223</v>
      </c>
      <c r="DX16" s="6" t="n">
        <v>-79.42</v>
      </c>
      <c r="DY16" s="0" t="s">
        <v>492</v>
      </c>
      <c r="DZ16" s="0"/>
      <c r="EA16" s="0"/>
      <c r="EB16" s="0"/>
      <c r="EC16" s="11" t="n">
        <v>43999</v>
      </c>
      <c r="ED16" s="6" t="n">
        <v>2331.11</v>
      </c>
      <c r="EE16" s="0" t="s">
        <v>894</v>
      </c>
      <c r="EF16" s="11" t="n">
        <v>44133</v>
      </c>
      <c r="EG16" s="6" t="n">
        <v>679.33</v>
      </c>
      <c r="EH16" s="0" t="s">
        <v>894</v>
      </c>
      <c r="EI16" s="0"/>
      <c r="EJ16" s="0"/>
      <c r="EK16" s="0"/>
      <c r="EL16" s="11" t="n">
        <v>44055</v>
      </c>
      <c r="EM16" s="6" t="n">
        <v>2187.05</v>
      </c>
      <c r="EN16" s="0" t="s">
        <v>894</v>
      </c>
      <c r="EO16" s="11" t="n">
        <v>44182</v>
      </c>
      <c r="EP16" s="6" t="n">
        <v>558.726961</v>
      </c>
      <c r="EQ16" s="0" t="s">
        <v>894</v>
      </c>
      <c r="ER16" s="11" t="n">
        <v>44175</v>
      </c>
      <c r="ES16" s="6" t="n">
        <v>1629.78</v>
      </c>
      <c r="ET16" s="0" t="s">
        <v>894</v>
      </c>
      <c r="EU16" s="0"/>
      <c r="EV16" s="0"/>
      <c r="EW16" s="0"/>
      <c r="EX16" s="11" t="n">
        <v>43825</v>
      </c>
      <c r="EY16" s="6" t="n">
        <v>-17598.64</v>
      </c>
      <c r="EZ16" s="0" t="s">
        <v>897</v>
      </c>
      <c r="FA16" s="0"/>
      <c r="FB16" s="0"/>
      <c r="FC16" s="0"/>
      <c r="FD16" s="11" t="n">
        <v>44124</v>
      </c>
      <c r="FE16" s="6" t="n">
        <v>332.735907</v>
      </c>
      <c r="FF16" s="0" t="s">
        <v>894</v>
      </c>
      <c r="FG16" s="11" t="n">
        <v>44012</v>
      </c>
      <c r="FH16" s="6" t="n">
        <v>1882</v>
      </c>
      <c r="FI16" s="0" t="s">
        <v>894</v>
      </c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11" t="n">
        <v>45855</v>
      </c>
      <c r="FZ16" s="8" t="s">
        <f>=-Портфель!J63</f>
      </c>
      <c r="GA16" s="0" t="s">
        <v>898</v>
      </c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11" t="n">
        <v>45798</v>
      </c>
      <c r="GR16" s="6" t="s">
        <f>=-849.05</f>
      </c>
      <c r="GS16" s="0" t="s">
        <v>523</v>
      </c>
    </row>
    <row collapsed="false" customFormat="false" customHeight="false" hidden="false" ht="12.1" outlineLevel="0" r="17">
      <c r="A17" s="11" t="n">
        <v>43909</v>
      </c>
      <c r="B17" s="6" t="n">
        <v>2528.729025</v>
      </c>
      <c r="C17" s="0" t="s">
        <v>894</v>
      </c>
      <c r="D17" s="11" t="n">
        <v>44048</v>
      </c>
      <c r="E17" s="6" t="n">
        <v>-3494.384172</v>
      </c>
      <c r="F17" s="0" t="s">
        <v>897</v>
      </c>
      <c r="G17" s="11" t="n">
        <v>44106</v>
      </c>
      <c r="H17" s="6" t="n">
        <v>2901.39</v>
      </c>
      <c r="I17" s="0" t="s">
        <v>894</v>
      </c>
      <c r="J17" s="11" t="n">
        <v>43924</v>
      </c>
      <c r="K17" s="6" t="n">
        <v>2139.1984</v>
      </c>
      <c r="L17" s="0" t="s">
        <v>894</v>
      </c>
      <c r="M17" s="11" t="n">
        <v>43910</v>
      </c>
      <c r="N17" s="6" t="n">
        <v>943.85</v>
      </c>
      <c r="O17" s="0" t="s">
        <v>894</v>
      </c>
      <c r="P17" s="11" t="n">
        <v>43929</v>
      </c>
      <c r="Q17" s="6" t="n">
        <v>2102.93085</v>
      </c>
      <c r="R17" s="0" t="s">
        <v>894</v>
      </c>
      <c r="S17" s="0"/>
      <c r="T17" s="0"/>
      <c r="U17" s="0"/>
      <c r="V17" s="11" t="n">
        <v>44071</v>
      </c>
      <c r="W17" s="6" t="n">
        <v>-17213.107166</v>
      </c>
      <c r="X17" s="0" t="s">
        <v>897</v>
      </c>
      <c r="Y17" s="11" t="n">
        <v>45855</v>
      </c>
      <c r="Z17" s="8" t="s">
        <f>=-Портфель!J10</f>
      </c>
      <c r="AA17" s="0" t="s">
        <v>898</v>
      </c>
      <c r="AB17" s="11" t="n">
        <v>44753</v>
      </c>
      <c r="AC17" s="6" t="n">
        <v>-7244.59</v>
      </c>
      <c r="AD17" s="0" t="s">
        <v>634</v>
      </c>
      <c r="AE17" s="0"/>
      <c r="AF17" s="0"/>
      <c r="AG17" s="0"/>
      <c r="AH17" s="11" t="n">
        <v>43990</v>
      </c>
      <c r="AI17" s="6" t="n">
        <v>6823.26</v>
      </c>
      <c r="AJ17" s="0" t="s">
        <v>894</v>
      </c>
      <c r="AK17" s="0"/>
      <c r="AL17" s="0"/>
      <c r="AM17" s="0"/>
      <c r="AN17" s="11" t="n">
        <v>43907</v>
      </c>
      <c r="AO17" s="6" t="n">
        <v>1666</v>
      </c>
      <c r="AP17" s="0" t="s">
        <v>894</v>
      </c>
      <c r="AQ17" s="11" t="n">
        <v>43998</v>
      </c>
      <c r="AR17" s="6" t="n">
        <v>3609.72</v>
      </c>
      <c r="AS17" s="0" t="s">
        <v>894</v>
      </c>
      <c r="AT17" s="11" t="n">
        <v>44179</v>
      </c>
      <c r="AU17" s="6" t="n">
        <v>28808.351805</v>
      </c>
      <c r="AV17" s="0" t="s">
        <v>894</v>
      </c>
      <c r="AW17" s="0"/>
      <c r="AX17" s="0"/>
      <c r="AY17" s="0"/>
      <c r="AZ17" s="11" t="n">
        <v>44176</v>
      </c>
      <c r="BA17" s="6" t="n">
        <v>4438.223604</v>
      </c>
      <c r="BB17" s="0" t="s">
        <v>894</v>
      </c>
      <c r="BC17" s="11" t="n">
        <v>43900</v>
      </c>
      <c r="BD17" s="6" t="n">
        <v>760.15</v>
      </c>
      <c r="BE17" s="0" t="s">
        <v>894</v>
      </c>
      <c r="BF17" s="0"/>
      <c r="BG17" s="0"/>
      <c r="BH17" s="0"/>
      <c r="BI17" s="0"/>
      <c r="BJ17" s="0"/>
      <c r="BK17" s="0"/>
      <c r="BL17" s="11" t="n">
        <v>44106</v>
      </c>
      <c r="BM17" s="6" t="n">
        <v>1853.89</v>
      </c>
      <c r="BN17" s="0" t="s">
        <v>894</v>
      </c>
      <c r="BO17" s="11" t="n">
        <v>43972</v>
      </c>
      <c r="BP17" s="6" t="n">
        <v>-3289.43</v>
      </c>
      <c r="BQ17" s="0" t="s">
        <v>897</v>
      </c>
      <c r="BR17" s="11" t="n">
        <v>44060</v>
      </c>
      <c r="BS17" s="6" t="n">
        <v>1828.88</v>
      </c>
      <c r="BT17" s="0" t="s">
        <v>894</v>
      </c>
      <c r="BU17" s="11" t="n">
        <v>44267</v>
      </c>
      <c r="BV17" s="6" t="n">
        <v>-110.98</v>
      </c>
      <c r="BW17" s="0" t="s">
        <v>499</v>
      </c>
      <c r="BX17" s="0"/>
      <c r="BY17" s="0"/>
      <c r="BZ17" s="0"/>
      <c r="CA17" s="0"/>
      <c r="CB17" s="0"/>
      <c r="CC17" s="0"/>
      <c r="CD17" s="11" t="n">
        <v>44726</v>
      </c>
      <c r="CE17" s="6" t="n">
        <v>-187.2</v>
      </c>
      <c r="CF17" s="0" t="s">
        <v>624</v>
      </c>
      <c r="CG17" s="11" t="n">
        <v>44048</v>
      </c>
      <c r="CH17" s="6" t="n">
        <v>-5218.828272</v>
      </c>
      <c r="CI17" s="0" t="s">
        <v>897</v>
      </c>
      <c r="CJ17" s="0"/>
      <c r="CK17" s="0"/>
      <c r="CL17" s="0"/>
      <c r="CM17" s="11" t="n">
        <v>44000</v>
      </c>
      <c r="CN17" s="6" t="n">
        <v>8838.23</v>
      </c>
      <c r="CO17" s="0" t="s">
        <v>894</v>
      </c>
      <c r="CP17" s="0"/>
      <c r="CQ17" s="0"/>
      <c r="CR17" s="0"/>
      <c r="CS17" s="0"/>
      <c r="CT17" s="0"/>
      <c r="CU17" s="0"/>
      <c r="CV17" s="11" t="n">
        <v>44123</v>
      </c>
      <c r="CW17" s="6" t="n">
        <v>-19886.5</v>
      </c>
      <c r="CX17" s="0" t="s">
        <v>897</v>
      </c>
      <c r="CY17" s="0"/>
      <c r="CZ17" s="0"/>
      <c r="DA17" s="0"/>
      <c r="DB17" s="0"/>
      <c r="DC17" s="0"/>
      <c r="DD17" s="0"/>
      <c r="DE17" s="11" t="n">
        <v>44091</v>
      </c>
      <c r="DF17" s="6" t="n">
        <v>3641.73</v>
      </c>
      <c r="DG17" s="0" t="s">
        <v>894</v>
      </c>
      <c r="DH17" s="11" t="n">
        <v>44056</v>
      </c>
      <c r="DI17" s="6" t="n">
        <v>4501.35</v>
      </c>
      <c r="DJ17" s="0" t="s">
        <v>894</v>
      </c>
      <c r="DK17" s="11" t="n">
        <v>45855</v>
      </c>
      <c r="DL17" s="8" t="s">
        <f>=-Портфель!J40</f>
      </c>
      <c r="DM17" s="0" t="s">
        <v>898</v>
      </c>
      <c r="DN17" s="11" t="n">
        <v>44181</v>
      </c>
      <c r="DO17" s="6" t="n">
        <v>2887.38</v>
      </c>
      <c r="DP17" s="0" t="s">
        <v>894</v>
      </c>
      <c r="DQ17" s="11" t="n">
        <v>44162</v>
      </c>
      <c r="DR17" s="6" t="n">
        <v>3914.37</v>
      </c>
      <c r="DS17" s="0" t="s">
        <v>894</v>
      </c>
      <c r="DT17" s="11" t="n">
        <v>45855</v>
      </c>
      <c r="DU17" s="8" t="s">
        <f>=-Портфель!J43</f>
      </c>
      <c r="DV17" s="0" t="s">
        <v>898</v>
      </c>
      <c r="DW17" s="11" t="n">
        <v>44322</v>
      </c>
      <c r="DX17" s="6" t="n">
        <v>-78.6</v>
      </c>
      <c r="DY17" s="0" t="s">
        <v>515</v>
      </c>
      <c r="DZ17" s="0"/>
      <c r="EA17" s="0"/>
      <c r="EB17" s="0"/>
      <c r="EC17" s="11" t="n">
        <v>44001</v>
      </c>
      <c r="ED17" s="6" t="n">
        <v>2311.1</v>
      </c>
      <c r="EE17" s="0" t="s">
        <v>894</v>
      </c>
      <c r="EF17" s="11" t="n">
        <v>44133</v>
      </c>
      <c r="EG17" s="6" t="n">
        <v>679.13</v>
      </c>
      <c r="EH17" s="0" t="s">
        <v>894</v>
      </c>
      <c r="EI17" s="0"/>
      <c r="EJ17" s="0"/>
      <c r="EK17" s="0"/>
      <c r="EL17" s="11" t="n">
        <v>44060</v>
      </c>
      <c r="EM17" s="6" t="n">
        <v>2166.03</v>
      </c>
      <c r="EN17" s="0" t="s">
        <v>894</v>
      </c>
      <c r="EO17" s="11" t="n">
        <v>44182</v>
      </c>
      <c r="EP17" s="6" t="n">
        <v>826.710326</v>
      </c>
      <c r="EQ17" s="0" t="s">
        <v>894</v>
      </c>
      <c r="ER17" s="11" t="n">
        <v>44175</v>
      </c>
      <c r="ES17" s="6" t="n">
        <v>1622.77</v>
      </c>
      <c r="ET17" s="0" t="s">
        <v>894</v>
      </c>
      <c r="EU17" s="0"/>
      <c r="EV17" s="0"/>
      <c r="EW17" s="0"/>
      <c r="EX17" s="11" t="n">
        <v>43850</v>
      </c>
      <c r="EY17" s="6" t="n">
        <v>-15942.42</v>
      </c>
      <c r="EZ17" s="0" t="s">
        <v>897</v>
      </c>
      <c r="FA17" s="0"/>
      <c r="FB17" s="0"/>
      <c r="FC17" s="0"/>
      <c r="FD17" s="11" t="n">
        <v>44133</v>
      </c>
      <c r="FE17" s="6" t="n">
        <v>260.57472</v>
      </c>
      <c r="FF17" s="0" t="s">
        <v>894</v>
      </c>
      <c r="FG17" s="11" t="n">
        <v>44064</v>
      </c>
      <c r="FH17" s="6" t="n">
        <v>-6538.67</v>
      </c>
      <c r="FI17" s="0" t="s">
        <v>897</v>
      </c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10" t="s">
        <f>=XIRR(FZ2:FZ16,FY2:FY16)</f>
      </c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11" t="n">
        <v>45855</v>
      </c>
      <c r="GR17" s="8" t="s">
        <f>=-Портфель!J70</f>
      </c>
      <c r="GS17" s="0" t="s">
        <v>898</v>
      </c>
    </row>
    <row collapsed="false" customFormat="false" customHeight="false" hidden="false" ht="12.1" outlineLevel="0" r="18">
      <c r="A18" s="11" t="n">
        <v>43914</v>
      </c>
      <c r="B18" s="6" t="n">
        <v>10995.03111</v>
      </c>
      <c r="C18" s="0" t="s">
        <v>894</v>
      </c>
      <c r="D18" s="11" t="n">
        <v>44048</v>
      </c>
      <c r="E18" s="6" t="n">
        <v>-13979.738106</v>
      </c>
      <c r="F18" s="0" t="s">
        <v>897</v>
      </c>
      <c r="G18" s="11" t="n">
        <v>44151</v>
      </c>
      <c r="H18" s="6" t="n">
        <v>6273</v>
      </c>
      <c r="I18" s="0" t="s">
        <v>894</v>
      </c>
      <c r="J18" s="11" t="n">
        <v>43924</v>
      </c>
      <c r="K18" s="6" t="n">
        <v>2139.1984</v>
      </c>
      <c r="L18" s="0" t="s">
        <v>894</v>
      </c>
      <c r="M18" s="11" t="n">
        <v>43910</v>
      </c>
      <c r="N18" s="6" t="n">
        <v>2384.14</v>
      </c>
      <c r="O18" s="0" t="s">
        <v>894</v>
      </c>
      <c r="P18" s="11" t="n">
        <v>43930</v>
      </c>
      <c r="Q18" s="6" t="n">
        <v>2274.011998</v>
      </c>
      <c r="R18" s="0" t="s">
        <v>894</v>
      </c>
      <c r="S18" s="0"/>
      <c r="T18" s="0"/>
      <c r="U18" s="0"/>
      <c r="V18" s="11" t="n">
        <v>44071</v>
      </c>
      <c r="W18" s="6" t="n">
        <v>-17213.107166</v>
      </c>
      <c r="X18" s="0" t="s">
        <v>897</v>
      </c>
      <c r="Y18" s="0"/>
      <c r="Z18" s="10" t="s">
        <f>=XIRR(Z2:Z17,Y2:Y17)</f>
      </c>
      <c r="AA18" s="0"/>
      <c r="AB18" s="11" t="n">
        <v>45114</v>
      </c>
      <c r="AC18" s="6" t="n">
        <v>-12347.19</v>
      </c>
      <c r="AD18" s="0" t="s">
        <v>714</v>
      </c>
      <c r="AE18" s="0"/>
      <c r="AF18" s="0"/>
      <c r="AG18" s="0"/>
      <c r="AH18" s="11" t="n">
        <v>43997</v>
      </c>
      <c r="AI18" s="6" t="n">
        <v>3516.68</v>
      </c>
      <c r="AJ18" s="0" t="s">
        <v>894</v>
      </c>
      <c r="AK18" s="0"/>
      <c r="AL18" s="0"/>
      <c r="AM18" s="0"/>
      <c r="AN18" s="11" t="n">
        <v>43910</v>
      </c>
      <c r="AO18" s="6" t="n">
        <v>3610.92</v>
      </c>
      <c r="AP18" s="0" t="s">
        <v>894</v>
      </c>
      <c r="AQ18" s="11" t="n">
        <v>44000</v>
      </c>
      <c r="AR18" s="6" t="n">
        <v>5360.56</v>
      </c>
      <c r="AS18" s="0" t="s">
        <v>894</v>
      </c>
      <c r="AT18" s="11" t="n">
        <v>44179</v>
      </c>
      <c r="AU18" s="6" t="n">
        <v>28676.736705</v>
      </c>
      <c r="AV18" s="0" t="s">
        <v>894</v>
      </c>
      <c r="AW18" s="0"/>
      <c r="AX18" s="0"/>
      <c r="AY18" s="0"/>
      <c r="AZ18" s="11" t="n">
        <v>44196</v>
      </c>
      <c r="BA18" s="6" t="n">
        <v>-73.14</v>
      </c>
      <c r="BB18" s="0" t="s">
        <v>489</v>
      </c>
      <c r="BC18" s="11" t="n">
        <v>43900</v>
      </c>
      <c r="BD18" s="6" t="n">
        <v>758.45</v>
      </c>
      <c r="BE18" s="0" t="s">
        <v>894</v>
      </c>
      <c r="BF18" s="0"/>
      <c r="BG18" s="0"/>
      <c r="BH18" s="0"/>
      <c r="BI18" s="0"/>
      <c r="BJ18" s="0"/>
      <c r="BK18" s="0"/>
      <c r="BL18" s="11" t="n">
        <v>44126</v>
      </c>
      <c r="BM18" s="6" t="n">
        <v>914.44</v>
      </c>
      <c r="BN18" s="0" t="s">
        <v>894</v>
      </c>
      <c r="BO18" s="11" t="n">
        <v>43972</v>
      </c>
      <c r="BP18" s="6" t="n">
        <v>-3289.43</v>
      </c>
      <c r="BQ18" s="0" t="s">
        <v>897</v>
      </c>
      <c r="BR18" s="11" t="n">
        <v>44084</v>
      </c>
      <c r="BS18" s="6" t="n">
        <v>1734.82</v>
      </c>
      <c r="BT18" s="0" t="s">
        <v>894</v>
      </c>
      <c r="BU18" s="11" t="n">
        <v>44361</v>
      </c>
      <c r="BV18" s="6" t="n">
        <v>-108.24</v>
      </c>
      <c r="BW18" s="0" t="s">
        <v>533</v>
      </c>
      <c r="BX18" s="0"/>
      <c r="BY18" s="0"/>
      <c r="BZ18" s="0"/>
      <c r="CA18" s="0"/>
      <c r="CB18" s="0"/>
      <c r="CC18" s="0"/>
      <c r="CD18" s="11" t="n">
        <v>44818</v>
      </c>
      <c r="CE18" s="6" t="n">
        <v>-203.03</v>
      </c>
      <c r="CF18" s="0" t="s">
        <v>649</v>
      </c>
      <c r="CG18" s="11" t="n">
        <v>44050</v>
      </c>
      <c r="CH18" s="6" t="n">
        <v>-10133.527978</v>
      </c>
      <c r="CI18" s="0" t="s">
        <v>897</v>
      </c>
      <c r="CJ18" s="0"/>
      <c r="CK18" s="0"/>
      <c r="CL18" s="0"/>
      <c r="CM18" s="11" t="n">
        <v>44022</v>
      </c>
      <c r="CN18" s="6" t="n">
        <v>-2367</v>
      </c>
      <c r="CO18" s="0" t="s">
        <v>383</v>
      </c>
      <c r="CP18" s="0"/>
      <c r="CQ18" s="0"/>
      <c r="CR18" s="0"/>
      <c r="CS18" s="0"/>
      <c r="CT18" s="0"/>
      <c r="CU18" s="0"/>
      <c r="CV18" s="11" t="n">
        <v>44152</v>
      </c>
      <c r="CW18" s="6" t="n">
        <v>20543.8</v>
      </c>
      <c r="CX18" s="0" t="s">
        <v>894</v>
      </c>
      <c r="CY18" s="0"/>
      <c r="CZ18" s="0"/>
      <c r="DA18" s="0"/>
      <c r="DB18" s="0"/>
      <c r="DC18" s="0"/>
      <c r="DD18" s="0"/>
      <c r="DE18" s="11" t="n">
        <v>44091</v>
      </c>
      <c r="DF18" s="6" t="n">
        <v>1817.87</v>
      </c>
      <c r="DG18" s="0" t="s">
        <v>894</v>
      </c>
      <c r="DH18" s="11" t="n">
        <v>44064</v>
      </c>
      <c r="DI18" s="6" t="n">
        <v>-9522.25</v>
      </c>
      <c r="DJ18" s="0" t="s">
        <v>897</v>
      </c>
      <c r="DK18" s="0"/>
      <c r="DL18" s="10" t="s">
        <f>=XIRR(DL2:DL17,DK2:DK17)</f>
      </c>
      <c r="DM18" s="0"/>
      <c r="DN18" s="11" t="n">
        <v>44392</v>
      </c>
      <c r="DO18" s="6" t="n">
        <v>-108</v>
      </c>
      <c r="DP18" s="0" t="s">
        <v>553</v>
      </c>
      <c r="DQ18" s="11" t="n">
        <v>44387</v>
      </c>
      <c r="DR18" s="6" t="n">
        <v>-646</v>
      </c>
      <c r="DS18" s="0" t="s">
        <v>548</v>
      </c>
      <c r="DT18" s="0"/>
      <c r="DU18" s="10" t="s">
        <f>=XIRR(DU2:DU17,DT2:DT17)</f>
      </c>
      <c r="DV18" s="0"/>
      <c r="DW18" s="11" t="n">
        <v>44406</v>
      </c>
      <c r="DX18" s="6" t="n">
        <v>-77.29</v>
      </c>
      <c r="DY18" s="0" t="s">
        <v>557</v>
      </c>
      <c r="DZ18" s="0"/>
      <c r="EA18" s="0"/>
      <c r="EB18" s="0"/>
      <c r="EC18" s="11" t="n">
        <v>44001</v>
      </c>
      <c r="ED18" s="6" t="n">
        <v>1158.56</v>
      </c>
      <c r="EE18" s="0" t="s">
        <v>894</v>
      </c>
      <c r="EF18" s="11" t="n">
        <v>44147</v>
      </c>
      <c r="EG18" s="6" t="n">
        <v>1426.68</v>
      </c>
      <c r="EH18" s="0" t="s">
        <v>894</v>
      </c>
      <c r="EI18" s="0"/>
      <c r="EJ18" s="0"/>
      <c r="EK18" s="0"/>
      <c r="EL18" s="11" t="n">
        <v>44064</v>
      </c>
      <c r="EM18" s="6" t="n">
        <v>-6524.88</v>
      </c>
      <c r="EN18" s="0" t="s">
        <v>897</v>
      </c>
      <c r="EO18" s="11" t="n">
        <v>45855</v>
      </c>
      <c r="EP18" s="8" t="s">
        <f>=-Портфель!J50</f>
      </c>
      <c r="EQ18" s="0" t="s">
        <v>898</v>
      </c>
      <c r="ER18" s="11" t="n">
        <v>44175</v>
      </c>
      <c r="ES18" s="6" t="n">
        <v>1600.76</v>
      </c>
      <c r="ET18" s="0" t="s">
        <v>894</v>
      </c>
      <c r="EU18" s="0"/>
      <c r="EV18" s="0"/>
      <c r="EW18" s="0"/>
      <c r="EX18" s="11" t="n">
        <v>43850</v>
      </c>
      <c r="EY18" s="6" t="n">
        <v>-49820.08</v>
      </c>
      <c r="EZ18" s="0" t="s">
        <v>897</v>
      </c>
      <c r="FA18" s="0"/>
      <c r="FB18" s="0"/>
      <c r="FC18" s="0"/>
      <c r="FD18" s="11" t="n">
        <v>45040</v>
      </c>
      <c r="FE18" s="6" t="n">
        <v>-11.25</v>
      </c>
      <c r="FF18" s="0" t="s">
        <v>691</v>
      </c>
      <c r="FG18" s="11" t="n">
        <v>44064</v>
      </c>
      <c r="FH18" s="6" t="n">
        <v>-47941.49</v>
      </c>
      <c r="FI18" s="0" t="s">
        <v>897</v>
      </c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8" t="s">
        <f>=-SUM(FZ2:FZ16)</f>
      </c>
      <c r="GA18" s="0" t="s">
        <v>899</v>
      </c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10" t="s">
        <f>=XIRR(GR2:GR17,GQ2:GQ17)</f>
      </c>
      <c r="GS18" s="0"/>
    </row>
    <row collapsed="false" customFormat="false" customHeight="false" hidden="false" ht="12.1" outlineLevel="0" r="19">
      <c r="A19" s="11" t="n">
        <v>43914</v>
      </c>
      <c r="B19" s="6" t="n">
        <v>10975.61955</v>
      </c>
      <c r="C19" s="0" t="s">
        <v>894</v>
      </c>
      <c r="D19" s="11" t="n">
        <v>44056</v>
      </c>
      <c r="E19" s="6" t="n">
        <v>12455.825808</v>
      </c>
      <c r="F19" s="0" t="s">
        <v>894</v>
      </c>
      <c r="G19" s="11" t="n">
        <v>44151</v>
      </c>
      <c r="H19" s="6" t="n">
        <v>9409.49</v>
      </c>
      <c r="I19" s="0" t="s">
        <v>894</v>
      </c>
      <c r="J19" s="11" t="n">
        <v>43924</v>
      </c>
      <c r="K19" s="6" t="n">
        <v>2139.1984</v>
      </c>
      <c r="L19" s="0" t="s">
        <v>894</v>
      </c>
      <c r="M19" s="11" t="n">
        <v>43914</v>
      </c>
      <c r="N19" s="6" t="n">
        <v>2044.98</v>
      </c>
      <c r="O19" s="0" t="s">
        <v>894</v>
      </c>
      <c r="P19" s="11" t="n">
        <v>43935</v>
      </c>
      <c r="Q19" s="6" t="n">
        <v>884.499735</v>
      </c>
      <c r="R19" s="0" t="s">
        <v>894</v>
      </c>
      <c r="S19" s="0"/>
      <c r="T19" s="0"/>
      <c r="U19" s="0"/>
      <c r="V19" s="11" t="n">
        <v>44083</v>
      </c>
      <c r="W19" s="6" t="n">
        <v>16058.135655</v>
      </c>
      <c r="X19" s="0" t="s">
        <v>894</v>
      </c>
      <c r="Y19" s="0"/>
      <c r="Z19" s="8" t="s">
        <f>=-SUM(Z2:Z17)</f>
      </c>
      <c r="AA19" s="0" t="s">
        <v>899</v>
      </c>
      <c r="AB19" s="11" t="n">
        <v>45485</v>
      </c>
      <c r="AC19" s="6" t="n">
        <v>-15422.99</v>
      </c>
      <c r="AD19" s="0" t="s">
        <v>811</v>
      </c>
      <c r="AE19" s="0"/>
      <c r="AF19" s="0"/>
      <c r="AG19" s="0"/>
      <c r="AH19" s="11" t="n">
        <v>43997</v>
      </c>
      <c r="AI19" s="6" t="n">
        <v>6997.34</v>
      </c>
      <c r="AJ19" s="0" t="s">
        <v>894</v>
      </c>
      <c r="AK19" s="0"/>
      <c r="AL19" s="0"/>
      <c r="AM19" s="0"/>
      <c r="AN19" s="11" t="n">
        <v>43980</v>
      </c>
      <c r="AO19" s="6" t="n">
        <v>1987.24</v>
      </c>
      <c r="AP19" s="0" t="s">
        <v>894</v>
      </c>
      <c r="AQ19" s="11" t="n">
        <v>44000</v>
      </c>
      <c r="AR19" s="6" t="n">
        <v>893.43</v>
      </c>
      <c r="AS19" s="0" t="s">
        <v>894</v>
      </c>
      <c r="AT19" s="11" t="n">
        <v>45855</v>
      </c>
      <c r="AU19" s="8" t="s">
        <f>=-Портфель!J17</f>
      </c>
      <c r="AV19" s="0" t="s">
        <v>898</v>
      </c>
      <c r="AW19" s="0"/>
      <c r="AX19" s="0"/>
      <c r="AY19" s="0"/>
      <c r="AZ19" s="11" t="n">
        <v>44225</v>
      </c>
      <c r="BA19" s="6" t="n">
        <v>-75.42</v>
      </c>
      <c r="BB19" s="0" t="s">
        <v>493</v>
      </c>
      <c r="BC19" s="11" t="n">
        <v>43907</v>
      </c>
      <c r="BD19" s="6" t="n">
        <v>307.68</v>
      </c>
      <c r="BE19" s="0" t="s">
        <v>894</v>
      </c>
      <c r="BF19" s="0"/>
      <c r="BG19" s="0"/>
      <c r="BH19" s="0"/>
      <c r="BI19" s="0"/>
      <c r="BJ19" s="0"/>
      <c r="BK19" s="0"/>
      <c r="BL19" s="11" t="n">
        <v>44126</v>
      </c>
      <c r="BM19" s="6" t="n">
        <v>914.44</v>
      </c>
      <c r="BN19" s="0" t="s">
        <v>894</v>
      </c>
      <c r="BO19" s="11" t="n">
        <v>43972</v>
      </c>
      <c r="BP19" s="6" t="n">
        <v>-3289.43</v>
      </c>
      <c r="BQ19" s="0" t="s">
        <v>897</v>
      </c>
      <c r="BR19" s="11" t="n">
        <v>44103</v>
      </c>
      <c r="BS19" s="6" t="n">
        <v>1715.82</v>
      </c>
      <c r="BT19" s="0" t="s">
        <v>894</v>
      </c>
      <c r="BU19" s="11" t="n">
        <v>44454</v>
      </c>
      <c r="BV19" s="6" t="n">
        <v>-109.8</v>
      </c>
      <c r="BW19" s="0" t="s">
        <v>569</v>
      </c>
      <c r="BX19" s="0"/>
      <c r="BY19" s="0"/>
      <c r="BZ19" s="0"/>
      <c r="CA19" s="0"/>
      <c r="CB19" s="0"/>
      <c r="CC19" s="0"/>
      <c r="CD19" s="11" t="n">
        <v>44916</v>
      </c>
      <c r="CE19" s="6" t="n">
        <v>-233.23</v>
      </c>
      <c r="CF19" s="0" t="s">
        <v>669</v>
      </c>
      <c r="CG19" s="11" t="n">
        <v>44159</v>
      </c>
      <c r="CH19" s="6" t="n">
        <v>8738.916</v>
      </c>
      <c r="CI19" s="0" t="s">
        <v>894</v>
      </c>
      <c r="CJ19" s="0"/>
      <c r="CK19" s="0"/>
      <c r="CL19" s="0"/>
      <c r="CM19" s="11" t="n">
        <v>44032</v>
      </c>
      <c r="CN19" s="6" t="n">
        <v>1600.76</v>
      </c>
      <c r="CO19" s="0" t="s">
        <v>894</v>
      </c>
      <c r="CP19" s="0"/>
      <c r="CQ19" s="0"/>
      <c r="CR19" s="0"/>
      <c r="CS19" s="0"/>
      <c r="CT19" s="0"/>
      <c r="CU19" s="0"/>
      <c r="CV19" s="11" t="n">
        <v>44189</v>
      </c>
      <c r="CW19" s="6" t="n">
        <v>-542.35</v>
      </c>
      <c r="CX19" s="0" t="s">
        <v>486</v>
      </c>
      <c r="CY19" s="0"/>
      <c r="CZ19" s="0"/>
      <c r="DA19" s="0"/>
      <c r="DB19" s="0"/>
      <c r="DC19" s="0"/>
      <c r="DD19" s="0"/>
      <c r="DE19" s="11" t="n">
        <v>44091</v>
      </c>
      <c r="DF19" s="6" t="n">
        <v>1816.37</v>
      </c>
      <c r="DG19" s="0" t="s">
        <v>894</v>
      </c>
      <c r="DH19" s="11" t="n">
        <v>44159</v>
      </c>
      <c r="DI19" s="6" t="n">
        <v>9716.64</v>
      </c>
      <c r="DJ19" s="0" t="s">
        <v>894</v>
      </c>
      <c r="DK19" s="0"/>
      <c r="DL19" s="8" t="s">
        <f>=-SUM(DL2:DL17)</f>
      </c>
      <c r="DM19" s="0" t="s">
        <v>899</v>
      </c>
      <c r="DN19" s="11" t="n">
        <v>45126</v>
      </c>
      <c r="DO19" s="6" t="n">
        <v>-143</v>
      </c>
      <c r="DP19" s="0" t="s">
        <v>724</v>
      </c>
      <c r="DQ19" s="11" t="n">
        <v>44752</v>
      </c>
      <c r="DR19" s="6" t="n">
        <v>-645.69</v>
      </c>
      <c r="DS19" s="0" t="s">
        <v>632</v>
      </c>
      <c r="DT19" s="0"/>
      <c r="DU19" s="8" t="s">
        <f>=-SUM(DU2:DU17)</f>
      </c>
      <c r="DV19" s="0" t="s">
        <v>899</v>
      </c>
      <c r="DW19" s="11" t="n">
        <v>44504</v>
      </c>
      <c r="DX19" s="6" t="n">
        <v>-75.06</v>
      </c>
      <c r="DY19" s="0" t="s">
        <v>582</v>
      </c>
      <c r="DZ19" s="0"/>
      <c r="EA19" s="0"/>
      <c r="EB19" s="0"/>
      <c r="EC19" s="11" t="n">
        <v>44005</v>
      </c>
      <c r="ED19" s="6" t="n">
        <v>1155.56</v>
      </c>
      <c r="EE19" s="0" t="s">
        <v>894</v>
      </c>
      <c r="EF19" s="11" t="n">
        <v>44379</v>
      </c>
      <c r="EG19" s="6" t="n">
        <v>-783</v>
      </c>
      <c r="EH19" s="0" t="s">
        <v>542</v>
      </c>
      <c r="EI19" s="0"/>
      <c r="EJ19" s="0"/>
      <c r="EK19" s="0"/>
      <c r="EL19" s="11" t="n">
        <v>44106</v>
      </c>
      <c r="EM19" s="6" t="n">
        <v>2160.03</v>
      </c>
      <c r="EN19" s="0" t="s">
        <v>894</v>
      </c>
      <c r="EO19" s="0"/>
      <c r="EP19" s="10" t="s">
        <f>=XIRR(EP2:EP18,EO2:EO18)</f>
      </c>
      <c r="EQ19" s="0"/>
      <c r="ER19" s="11" t="n">
        <v>44313</v>
      </c>
      <c r="ES19" s="6" t="n">
        <v>-324.92</v>
      </c>
      <c r="ET19" s="0" t="s">
        <v>512</v>
      </c>
      <c r="EU19" s="0"/>
      <c r="EV19" s="0"/>
      <c r="EW19" s="0"/>
      <c r="EX19" s="11" t="n">
        <v>43867</v>
      </c>
      <c r="EY19" s="6" t="n">
        <v>4607.76</v>
      </c>
      <c r="EZ19" s="0" t="s">
        <v>894</v>
      </c>
      <c r="FA19" s="0"/>
      <c r="FB19" s="0"/>
      <c r="FC19" s="0"/>
      <c r="FD19" s="11" t="n">
        <v>45131</v>
      </c>
      <c r="FE19" s="6" t="n">
        <v>-4.34</v>
      </c>
      <c r="FF19" s="0" t="s">
        <v>726</v>
      </c>
      <c r="FG19" s="11" t="n">
        <v>44174</v>
      </c>
      <c r="FH19" s="6" t="n">
        <v>-10032</v>
      </c>
      <c r="FI19" s="0" t="s">
        <v>897</v>
      </c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8" t="s">
        <f>=-SUM(GR2:GR17)</f>
      </c>
      <c r="GS19" s="0" t="s">
        <v>899</v>
      </c>
    </row>
    <row collapsed="false" customFormat="false" customHeight="false" hidden="false" ht="12.1" outlineLevel="0" r="20">
      <c r="A20" s="11" t="n">
        <v>43935</v>
      </c>
      <c r="B20" s="6" t="n">
        <v>6370.16268</v>
      </c>
      <c r="C20" s="0" t="s">
        <v>894</v>
      </c>
      <c r="D20" s="11" t="n">
        <v>44061</v>
      </c>
      <c r="E20" s="6" t="n">
        <v>9268.344552</v>
      </c>
      <c r="F20" s="0" t="s">
        <v>894</v>
      </c>
      <c r="G20" s="11" t="n">
        <v>44152</v>
      </c>
      <c r="H20" s="6" t="n">
        <v>15607.45</v>
      </c>
      <c r="I20" s="0" t="s">
        <v>894</v>
      </c>
      <c r="J20" s="11" t="n">
        <v>43924</v>
      </c>
      <c r="K20" s="6" t="n">
        <v>2139.1984</v>
      </c>
      <c r="L20" s="0" t="s">
        <v>894</v>
      </c>
      <c r="M20" s="11" t="n">
        <v>43917</v>
      </c>
      <c r="N20" s="6" t="n">
        <v>1032.49</v>
      </c>
      <c r="O20" s="0" t="s">
        <v>894</v>
      </c>
      <c r="P20" s="11" t="n">
        <v>43937</v>
      </c>
      <c r="Q20" s="6" t="n">
        <v>435.652695</v>
      </c>
      <c r="R20" s="0" t="s">
        <v>894</v>
      </c>
      <c r="S20" s="0"/>
      <c r="T20" s="0"/>
      <c r="U20" s="0"/>
      <c r="V20" s="11" t="n">
        <v>44083</v>
      </c>
      <c r="W20" s="6" t="n">
        <v>16058.135655</v>
      </c>
      <c r="X20" s="0" t="s">
        <v>894</v>
      </c>
      <c r="Y20" s="0"/>
      <c r="Z20" s="0"/>
      <c r="AA20" s="0"/>
      <c r="AB20" s="11" t="n">
        <v>45855</v>
      </c>
      <c r="AC20" s="8" t="s">
        <f>=-Портфель!J11</f>
      </c>
      <c r="AD20" s="0" t="s">
        <v>898</v>
      </c>
      <c r="AE20" s="0"/>
      <c r="AF20" s="0"/>
      <c r="AG20" s="0"/>
      <c r="AH20" s="11" t="n">
        <v>43997</v>
      </c>
      <c r="AI20" s="6" t="n">
        <v>6999.34</v>
      </c>
      <c r="AJ20" s="0" t="s">
        <v>894</v>
      </c>
      <c r="AK20" s="0"/>
      <c r="AL20" s="0"/>
      <c r="AM20" s="0"/>
      <c r="AN20" s="11" t="n">
        <v>43998</v>
      </c>
      <c r="AO20" s="6" t="n">
        <v>3941.49</v>
      </c>
      <c r="AP20" s="0" t="s">
        <v>894</v>
      </c>
      <c r="AQ20" s="11" t="n">
        <v>44000</v>
      </c>
      <c r="AR20" s="6" t="n">
        <v>2680.27</v>
      </c>
      <c r="AS20" s="0" t="s">
        <v>894</v>
      </c>
      <c r="AT20" s="0"/>
      <c r="AU20" s="10" t="s">
        <f>=XIRR(AU2:AU19,AT2:AT19)</f>
      </c>
      <c r="AV20" s="0"/>
      <c r="AW20" s="0"/>
      <c r="AX20" s="0"/>
      <c r="AY20" s="0"/>
      <c r="AZ20" s="11" t="n">
        <v>44253</v>
      </c>
      <c r="BA20" s="6" t="n">
        <v>-72.74</v>
      </c>
      <c r="BB20" s="0" t="s">
        <v>497</v>
      </c>
      <c r="BC20" s="11" t="n">
        <v>43907</v>
      </c>
      <c r="BD20" s="6" t="n">
        <v>307.63</v>
      </c>
      <c r="BE20" s="0" t="s">
        <v>894</v>
      </c>
      <c r="BF20" s="0"/>
      <c r="BG20" s="0"/>
      <c r="BH20" s="0"/>
      <c r="BI20" s="0"/>
      <c r="BJ20" s="0"/>
      <c r="BK20" s="0"/>
      <c r="BL20" s="11" t="n">
        <v>44126</v>
      </c>
      <c r="BM20" s="6" t="n">
        <v>1824.87</v>
      </c>
      <c r="BN20" s="0" t="s">
        <v>894</v>
      </c>
      <c r="BO20" s="11" t="n">
        <v>43972</v>
      </c>
      <c r="BP20" s="6" t="n">
        <v>-13157.71</v>
      </c>
      <c r="BQ20" s="0" t="s">
        <v>897</v>
      </c>
      <c r="BR20" s="11" t="n">
        <v>44109</v>
      </c>
      <c r="BS20" s="6" t="n">
        <v>1691.81</v>
      </c>
      <c r="BT20" s="0" t="s">
        <v>894</v>
      </c>
      <c r="BU20" s="11" t="n">
        <v>44529</v>
      </c>
      <c r="BV20" s="6" t="n">
        <v>-114.14</v>
      </c>
      <c r="BW20" s="0" t="s">
        <v>585</v>
      </c>
      <c r="BX20" s="0"/>
      <c r="BY20" s="0"/>
      <c r="BZ20" s="0"/>
      <c r="CA20" s="0"/>
      <c r="CB20" s="0"/>
      <c r="CC20" s="0"/>
      <c r="CD20" s="11" t="n">
        <v>45008</v>
      </c>
      <c r="CE20" s="6" t="n">
        <v>-260.11</v>
      </c>
      <c r="CF20" s="0" t="s">
        <v>685</v>
      </c>
      <c r="CG20" s="11" t="n">
        <v>44159</v>
      </c>
      <c r="CH20" s="6" t="n">
        <v>4358.4728</v>
      </c>
      <c r="CI20" s="0" t="s">
        <v>894</v>
      </c>
      <c r="CJ20" s="0"/>
      <c r="CK20" s="0"/>
      <c r="CL20" s="0"/>
      <c r="CM20" s="11" t="n">
        <v>44035</v>
      </c>
      <c r="CN20" s="6" t="n">
        <v>797.38</v>
      </c>
      <c r="CO20" s="0" t="s">
        <v>894</v>
      </c>
      <c r="CP20" s="0"/>
      <c r="CQ20" s="0"/>
      <c r="CR20" s="0"/>
      <c r="CS20" s="0"/>
      <c r="CT20" s="0"/>
      <c r="CU20" s="0"/>
      <c r="CV20" s="11" t="n">
        <v>44348</v>
      </c>
      <c r="CW20" s="6" t="n">
        <v>-888.22</v>
      </c>
      <c r="CX20" s="0" t="s">
        <v>526</v>
      </c>
      <c r="CY20" s="0"/>
      <c r="CZ20" s="0"/>
      <c r="DA20" s="0"/>
      <c r="DB20" s="0"/>
      <c r="DC20" s="0"/>
      <c r="DD20" s="0"/>
      <c r="DE20" s="11" t="n">
        <v>44092</v>
      </c>
      <c r="DF20" s="6" t="n">
        <v>1752.83</v>
      </c>
      <c r="DG20" s="0" t="s">
        <v>894</v>
      </c>
      <c r="DH20" s="11" t="n">
        <v>45555</v>
      </c>
      <c r="DI20" s="6" t="n">
        <v>-139</v>
      </c>
      <c r="DJ20" s="0" t="s">
        <v>829</v>
      </c>
      <c r="DK20" s="0"/>
      <c r="DL20" s="0"/>
      <c r="DM20" s="0"/>
      <c r="DN20" s="11" t="n">
        <v>45490</v>
      </c>
      <c r="DO20" s="6" t="n">
        <v>-181</v>
      </c>
      <c r="DP20" s="0" t="s">
        <v>813</v>
      </c>
      <c r="DQ20" s="11" t="n">
        <v>45118</v>
      </c>
      <c r="DR20" s="6" t="n">
        <v>-612.57</v>
      </c>
      <c r="DS20" s="0" t="s">
        <v>718</v>
      </c>
      <c r="DT20" s="0"/>
      <c r="DU20" s="0"/>
      <c r="DV20" s="0"/>
      <c r="DW20" s="11" t="n">
        <v>44588</v>
      </c>
      <c r="DX20" s="6" t="n">
        <v>-85.26</v>
      </c>
      <c r="DY20" s="0" t="s">
        <v>599</v>
      </c>
      <c r="DZ20" s="0"/>
      <c r="EA20" s="0"/>
      <c r="EB20" s="0"/>
      <c r="EC20" s="11" t="n">
        <v>44007</v>
      </c>
      <c r="ED20" s="6" t="n">
        <v>1151.05</v>
      </c>
      <c r="EE20" s="0" t="s">
        <v>894</v>
      </c>
      <c r="EF20" s="11" t="n">
        <v>44753</v>
      </c>
      <c r="EG20" s="6" t="n">
        <v>-1260.3</v>
      </c>
      <c r="EH20" s="0" t="s">
        <v>635</v>
      </c>
      <c r="EI20" s="0"/>
      <c r="EJ20" s="0"/>
      <c r="EK20" s="0"/>
      <c r="EL20" s="11" t="n">
        <v>44362</v>
      </c>
      <c r="EM20" s="6" t="n">
        <v>-225</v>
      </c>
      <c r="EN20" s="0" t="s">
        <v>535</v>
      </c>
      <c r="EO20" s="0"/>
      <c r="EP20" s="8" t="s">
        <f>=-SUM(EP2:EP18)</f>
      </c>
      <c r="EQ20" s="0" t="s">
        <v>899</v>
      </c>
      <c r="ER20" s="11" t="n">
        <v>44369</v>
      </c>
      <c r="ES20" s="6" t="n">
        <v>-225.2</v>
      </c>
      <c r="ET20" s="0" t="s">
        <v>537</v>
      </c>
      <c r="EU20" s="0"/>
      <c r="EV20" s="0"/>
      <c r="EW20" s="0"/>
      <c r="EX20" s="11" t="n">
        <v>43878</v>
      </c>
      <c r="EY20" s="6" t="n">
        <v>1851.12</v>
      </c>
      <c r="EZ20" s="0" t="s">
        <v>894</v>
      </c>
      <c r="FA20" s="0"/>
      <c r="FB20" s="0"/>
      <c r="FC20" s="0"/>
      <c r="FD20" s="11" t="n">
        <v>45222</v>
      </c>
      <c r="FE20" s="6" t="n">
        <v>-4.22</v>
      </c>
      <c r="FF20" s="0" t="s">
        <v>745</v>
      </c>
      <c r="FG20" s="11" t="n">
        <v>44328</v>
      </c>
      <c r="FH20" s="6" t="n">
        <v>651</v>
      </c>
      <c r="FI20" s="0" t="s">
        <v>519</v>
      </c>
    </row>
    <row collapsed="false" customFormat="false" customHeight="false" hidden="false" ht="12.1" outlineLevel="0" r="21">
      <c r="A21" s="11" t="n">
        <v>43963</v>
      </c>
      <c r="B21" s="6" t="n">
        <v>-2371.31</v>
      </c>
      <c r="C21" s="0" t="s">
        <v>327</v>
      </c>
      <c r="D21" s="11" t="n">
        <v>44061</v>
      </c>
      <c r="E21" s="6" t="n">
        <v>3090.17786</v>
      </c>
      <c r="F21" s="0" t="s">
        <v>894</v>
      </c>
      <c r="G21" s="11" t="n">
        <v>44152</v>
      </c>
      <c r="H21" s="6" t="n">
        <v>6239.99</v>
      </c>
      <c r="I21" s="0" t="s">
        <v>894</v>
      </c>
      <c r="J21" s="11" t="n">
        <v>43924</v>
      </c>
      <c r="K21" s="6" t="n">
        <v>2139.1984</v>
      </c>
      <c r="L21" s="0" t="s">
        <v>894</v>
      </c>
      <c r="M21" s="11" t="n">
        <v>43920</v>
      </c>
      <c r="N21" s="6" t="n">
        <v>2449.16</v>
      </c>
      <c r="O21" s="0" t="s">
        <v>894</v>
      </c>
      <c r="P21" s="11" t="n">
        <v>43937</v>
      </c>
      <c r="Q21" s="6" t="n">
        <v>435.652695</v>
      </c>
      <c r="R21" s="0" t="s">
        <v>894</v>
      </c>
      <c r="S21" s="0"/>
      <c r="T21" s="0"/>
      <c r="U21" s="0"/>
      <c r="V21" s="11" t="n">
        <v>44083</v>
      </c>
      <c r="W21" s="6" t="n">
        <v>-16172.082405</v>
      </c>
      <c r="X21" s="0" t="s">
        <v>897</v>
      </c>
      <c r="Y21" s="0"/>
      <c r="Z21" s="0"/>
      <c r="AA21" s="0"/>
      <c r="AB21" s="0"/>
      <c r="AC21" s="10" t="s">
        <f>=XIRR(AC2:AC20,AB2:AB20)</f>
      </c>
      <c r="AD21" s="0"/>
      <c r="AE21" s="0"/>
      <c r="AF21" s="0"/>
      <c r="AG21" s="0"/>
      <c r="AH21" s="11" t="n">
        <v>43997</v>
      </c>
      <c r="AI21" s="6" t="n">
        <v>6987.34</v>
      </c>
      <c r="AJ21" s="0" t="s">
        <v>894</v>
      </c>
      <c r="AK21" s="0"/>
      <c r="AL21" s="0"/>
      <c r="AM21" s="0"/>
      <c r="AN21" s="11" t="n">
        <v>43998</v>
      </c>
      <c r="AO21" s="6" t="n">
        <v>3938.69</v>
      </c>
      <c r="AP21" s="0" t="s">
        <v>894</v>
      </c>
      <c r="AQ21" s="11" t="n">
        <v>44005</v>
      </c>
      <c r="AR21" s="6" t="n">
        <v>900.43</v>
      </c>
      <c r="AS21" s="0" t="s">
        <v>894</v>
      </c>
      <c r="AT21" s="0"/>
      <c r="AU21" s="8" t="s">
        <f>=-SUM(AU2:AU19)</f>
      </c>
      <c r="AV21" s="0" t="s">
        <v>899</v>
      </c>
      <c r="AW21" s="0"/>
      <c r="AX21" s="0"/>
      <c r="AY21" s="0"/>
      <c r="AZ21" s="11" t="n">
        <v>44286</v>
      </c>
      <c r="BA21" s="6" t="n">
        <v>-74.95</v>
      </c>
      <c r="BB21" s="0" t="s">
        <v>502</v>
      </c>
      <c r="BC21" s="11" t="n">
        <v>43908</v>
      </c>
      <c r="BD21" s="6" t="n">
        <v>2901.74</v>
      </c>
      <c r="BE21" s="0" t="s">
        <v>894</v>
      </c>
      <c r="BF21" s="0"/>
      <c r="BG21" s="0"/>
      <c r="BH21" s="0"/>
      <c r="BI21" s="0"/>
      <c r="BJ21" s="0"/>
      <c r="BK21" s="0"/>
      <c r="BL21" s="11" t="n">
        <v>44148</v>
      </c>
      <c r="BM21" s="6" t="n">
        <v>904.43</v>
      </c>
      <c r="BN21" s="0" t="s">
        <v>894</v>
      </c>
      <c r="BO21" s="11" t="n">
        <v>43997</v>
      </c>
      <c r="BP21" s="6" t="n">
        <v>3200.03</v>
      </c>
      <c r="BQ21" s="0" t="s">
        <v>894</v>
      </c>
      <c r="BR21" s="11" t="n">
        <v>44118</v>
      </c>
      <c r="BS21" s="6" t="n">
        <v>819.39</v>
      </c>
      <c r="BT21" s="0" t="s">
        <v>894</v>
      </c>
      <c r="BU21" s="11" t="n">
        <v>44634</v>
      </c>
      <c r="BV21" s="6" t="n">
        <v>-184.47</v>
      </c>
      <c r="BW21" s="0" t="s">
        <v>606</v>
      </c>
      <c r="BX21" s="0"/>
      <c r="BY21" s="0"/>
      <c r="BZ21" s="0"/>
      <c r="CA21" s="0"/>
      <c r="CB21" s="0"/>
      <c r="CC21" s="0"/>
      <c r="CD21" s="11" t="n">
        <v>45091</v>
      </c>
      <c r="CE21" s="6" t="n">
        <v>-282.7</v>
      </c>
      <c r="CF21" s="0" t="s">
        <v>704</v>
      </c>
      <c r="CG21" s="11" t="n">
        <v>44159</v>
      </c>
      <c r="CH21" s="6" t="n">
        <v>4358.4728</v>
      </c>
      <c r="CI21" s="0" t="s">
        <v>894</v>
      </c>
      <c r="CJ21" s="0"/>
      <c r="CK21" s="0"/>
      <c r="CL21" s="0"/>
      <c r="CM21" s="11" t="n">
        <v>44036</v>
      </c>
      <c r="CN21" s="6" t="n">
        <v>789.78</v>
      </c>
      <c r="CO21" s="0" t="s">
        <v>894</v>
      </c>
      <c r="CP21" s="0"/>
      <c r="CQ21" s="0"/>
      <c r="CR21" s="0"/>
      <c r="CS21" s="0"/>
      <c r="CT21" s="0"/>
      <c r="CU21" s="0"/>
      <c r="CV21" s="11" t="n">
        <v>44575</v>
      </c>
      <c r="CW21" s="6" t="n">
        <v>-1325.17</v>
      </c>
      <c r="CX21" s="0" t="s">
        <v>598</v>
      </c>
      <c r="CY21" s="0"/>
      <c r="CZ21" s="0"/>
      <c r="DA21" s="0"/>
      <c r="DB21" s="0"/>
      <c r="DC21" s="0"/>
      <c r="DD21" s="0"/>
      <c r="DE21" s="11" t="n">
        <v>44096</v>
      </c>
      <c r="DF21" s="6" t="n">
        <v>1639.78</v>
      </c>
      <c r="DG21" s="0" t="s">
        <v>894</v>
      </c>
      <c r="DH21" s="11" t="n">
        <v>45855</v>
      </c>
      <c r="DI21" s="8" t="s">
        <f>=-Портфель!J39</f>
      </c>
      <c r="DJ21" s="0" t="s">
        <v>898</v>
      </c>
      <c r="DK21" s="0"/>
      <c r="DL21" s="0"/>
      <c r="DM21" s="0"/>
      <c r="DN21" s="11" t="n">
        <v>45855</v>
      </c>
      <c r="DO21" s="8" t="s">
        <f>=-Портфель!J41</f>
      </c>
      <c r="DP21" s="0" t="s">
        <v>898</v>
      </c>
      <c r="DQ21" s="11" t="n">
        <v>45855</v>
      </c>
      <c r="DR21" s="8" t="s">
        <f>=-Портфель!J42</f>
      </c>
      <c r="DS21" s="0" t="s">
        <v>898</v>
      </c>
      <c r="DT21" s="0"/>
      <c r="DU21" s="0"/>
      <c r="DV21" s="0"/>
      <c r="DW21" s="11" t="n">
        <v>44693</v>
      </c>
      <c r="DX21" s="6" t="n">
        <v>-74.35</v>
      </c>
      <c r="DY21" s="0" t="s">
        <v>615</v>
      </c>
      <c r="DZ21" s="0"/>
      <c r="EA21" s="0"/>
      <c r="EB21" s="0"/>
      <c r="EC21" s="11" t="n">
        <v>44008</v>
      </c>
      <c r="ED21" s="6" t="n">
        <v>1145.55</v>
      </c>
      <c r="EE21" s="0" t="s">
        <v>894</v>
      </c>
      <c r="EF21" s="11" t="n">
        <v>45117</v>
      </c>
      <c r="EG21" s="6" t="n">
        <v>-758.14</v>
      </c>
      <c r="EH21" s="0" t="s">
        <v>715</v>
      </c>
      <c r="EI21" s="0"/>
      <c r="EJ21" s="0"/>
      <c r="EK21" s="0"/>
      <c r="EL21" s="11" t="n">
        <v>44739</v>
      </c>
      <c r="EM21" s="6" t="n">
        <v>-242.2</v>
      </c>
      <c r="EN21" s="0" t="s">
        <v>626</v>
      </c>
      <c r="EO21" s="0"/>
      <c r="EP21" s="0"/>
      <c r="EQ21" s="0"/>
      <c r="ER21" s="11" t="n">
        <v>44446</v>
      </c>
      <c r="ES21" s="6" t="n">
        <v>-310</v>
      </c>
      <c r="ET21" s="0" t="s">
        <v>565</v>
      </c>
      <c r="EU21" s="0"/>
      <c r="EV21" s="0"/>
      <c r="EW21" s="0"/>
      <c r="EX21" s="11" t="n">
        <v>43886</v>
      </c>
      <c r="EY21" s="6" t="n">
        <v>897.74</v>
      </c>
      <c r="EZ21" s="0" t="s">
        <v>894</v>
      </c>
      <c r="FA21" s="0"/>
      <c r="FB21" s="0"/>
      <c r="FC21" s="0"/>
      <c r="FD21" s="11" t="n">
        <v>45320</v>
      </c>
      <c r="FE21" s="6" t="n">
        <v>-4.12</v>
      </c>
      <c r="FF21" s="0" t="s">
        <v>767</v>
      </c>
      <c r="FG21" s="11" t="n">
        <v>45057</v>
      </c>
      <c r="FH21" s="6" t="n">
        <v>870</v>
      </c>
      <c r="FI21" s="0" t="s">
        <v>695</v>
      </c>
    </row>
    <row collapsed="false" customFormat="false" customHeight="false" hidden="false" ht="12.1" outlineLevel="0" r="22">
      <c r="A22" s="11" t="n">
        <v>44025</v>
      </c>
      <c r="B22" s="6" t="n">
        <v>3060.744506</v>
      </c>
      <c r="C22" s="0" t="s">
        <v>894</v>
      </c>
      <c r="D22" s="11" t="n">
        <v>44062</v>
      </c>
      <c r="E22" s="6" t="n">
        <v>30929.60052</v>
      </c>
      <c r="F22" s="0" t="s">
        <v>894</v>
      </c>
      <c r="G22" s="11" t="n">
        <v>44194</v>
      </c>
      <c r="H22" s="6" t="n">
        <v>-1479</v>
      </c>
      <c r="I22" s="0" t="s">
        <v>488</v>
      </c>
      <c r="J22" s="11" t="n">
        <v>43924</v>
      </c>
      <c r="K22" s="6" t="n">
        <v>2139.1984</v>
      </c>
      <c r="L22" s="0" t="s">
        <v>894</v>
      </c>
      <c r="M22" s="11" t="n">
        <v>43930</v>
      </c>
      <c r="N22" s="6" t="n">
        <v>5688.72</v>
      </c>
      <c r="O22" s="0" t="s">
        <v>894</v>
      </c>
      <c r="P22" s="11" t="n">
        <v>43951</v>
      </c>
      <c r="Q22" s="6" t="n">
        <v>-662.467706</v>
      </c>
      <c r="R22" s="0" t="s">
        <v>897</v>
      </c>
      <c r="S22" s="0"/>
      <c r="T22" s="0"/>
      <c r="U22" s="0"/>
      <c r="V22" s="11" t="n">
        <v>44083</v>
      </c>
      <c r="W22" s="6" t="n">
        <v>-16172.082405</v>
      </c>
      <c r="X22" s="0" t="s">
        <v>897</v>
      </c>
      <c r="Y22" s="0"/>
      <c r="Z22" s="0"/>
      <c r="AA22" s="0"/>
      <c r="AB22" s="0"/>
      <c r="AC22" s="8" t="s">
        <f>=-SUM(AC2:AC20)</f>
      </c>
      <c r="AD22" s="0" t="s">
        <v>899</v>
      </c>
      <c r="AE22" s="0"/>
      <c r="AF22" s="0"/>
      <c r="AG22" s="0"/>
      <c r="AH22" s="11" t="n">
        <v>44032</v>
      </c>
      <c r="AI22" s="6" t="n">
        <v>-1013</v>
      </c>
      <c r="AJ22" s="0" t="s">
        <v>395</v>
      </c>
      <c r="AK22" s="0"/>
      <c r="AL22" s="0"/>
      <c r="AM22" s="0"/>
      <c r="AN22" s="11" t="n">
        <v>44000</v>
      </c>
      <c r="AO22" s="6" t="n">
        <v>3866.64</v>
      </c>
      <c r="AP22" s="0" t="s">
        <v>894</v>
      </c>
      <c r="AQ22" s="11" t="n">
        <v>44022</v>
      </c>
      <c r="AR22" s="6" t="n">
        <v>-1860.5</v>
      </c>
      <c r="AS22" s="0" t="s">
        <v>385</v>
      </c>
      <c r="AT22" s="0"/>
      <c r="AU22" s="0"/>
      <c r="AV22" s="0"/>
      <c r="AW22" s="0"/>
      <c r="AX22" s="0"/>
      <c r="AY22" s="0"/>
      <c r="AZ22" s="11" t="n">
        <v>44316</v>
      </c>
      <c r="BA22" s="6" t="n">
        <v>-73.64</v>
      </c>
      <c r="BB22" s="0" t="s">
        <v>514</v>
      </c>
      <c r="BC22" s="11" t="n">
        <v>43908</v>
      </c>
      <c r="BD22" s="6" t="n">
        <v>5723.43</v>
      </c>
      <c r="BE22" s="0" t="s">
        <v>894</v>
      </c>
      <c r="BF22" s="0"/>
      <c r="BG22" s="0"/>
      <c r="BH22" s="0"/>
      <c r="BI22" s="0"/>
      <c r="BJ22" s="0"/>
      <c r="BK22" s="0"/>
      <c r="BL22" s="11" t="n">
        <v>44148</v>
      </c>
      <c r="BM22" s="6" t="n">
        <v>903.43</v>
      </c>
      <c r="BN22" s="0" t="s">
        <v>894</v>
      </c>
      <c r="BO22" s="11" t="n">
        <v>44020</v>
      </c>
      <c r="BP22" s="6" t="n">
        <v>3223.05</v>
      </c>
      <c r="BQ22" s="0" t="s">
        <v>894</v>
      </c>
      <c r="BR22" s="11" t="n">
        <v>44138</v>
      </c>
      <c r="BS22" s="6" t="n">
        <v>1589.76</v>
      </c>
      <c r="BT22" s="0" t="s">
        <v>894</v>
      </c>
      <c r="BU22" s="11" t="n">
        <v>44726</v>
      </c>
      <c r="BV22" s="6" t="n">
        <v>-91.29</v>
      </c>
      <c r="BW22" s="0" t="s">
        <v>625</v>
      </c>
      <c r="BX22" s="0"/>
      <c r="BY22" s="0"/>
      <c r="BZ22" s="0"/>
      <c r="CA22" s="0"/>
      <c r="CB22" s="0"/>
      <c r="CC22" s="0"/>
      <c r="CD22" s="11" t="n">
        <v>45183</v>
      </c>
      <c r="CE22" s="6" t="n">
        <v>-338.81</v>
      </c>
      <c r="CF22" s="0" t="s">
        <v>736</v>
      </c>
      <c r="CG22" s="11" t="n">
        <v>44174</v>
      </c>
      <c r="CH22" s="6" t="n">
        <v>-106.07</v>
      </c>
      <c r="CI22" s="0" t="s">
        <v>481</v>
      </c>
      <c r="CJ22" s="0"/>
      <c r="CK22" s="0"/>
      <c r="CL22" s="0"/>
      <c r="CM22" s="11" t="n">
        <v>44036</v>
      </c>
      <c r="CN22" s="6" t="n">
        <v>1579.16</v>
      </c>
      <c r="CO22" s="0" t="s">
        <v>894</v>
      </c>
      <c r="CP22" s="0"/>
      <c r="CQ22" s="0"/>
      <c r="CR22" s="0"/>
      <c r="CS22" s="0"/>
      <c r="CT22" s="0"/>
      <c r="CU22" s="0"/>
      <c r="CV22" s="11" t="n">
        <v>44726</v>
      </c>
      <c r="CW22" s="6" t="n">
        <v>-1014.22</v>
      </c>
      <c r="CX22" s="0" t="s">
        <v>623</v>
      </c>
      <c r="CY22" s="0"/>
      <c r="CZ22" s="0"/>
      <c r="DA22" s="0"/>
      <c r="DB22" s="0"/>
      <c r="DC22" s="0"/>
      <c r="DD22" s="0"/>
      <c r="DE22" s="11" t="n">
        <v>44106</v>
      </c>
      <c r="DF22" s="6" t="n">
        <v>1702.51</v>
      </c>
      <c r="DG22" s="0" t="s">
        <v>894</v>
      </c>
      <c r="DH22" s="0"/>
      <c r="DI22" s="10" t="s">
        <f>=XIRR(DI2:DI21,DH2:DH21)</f>
      </c>
      <c r="DJ22" s="0"/>
      <c r="DK22" s="0"/>
      <c r="DL22" s="0"/>
      <c r="DM22" s="0"/>
      <c r="DN22" s="0"/>
      <c r="DO22" s="10" t="s">
        <f>=XIRR(DO2:DO21,DN2:DN21)</f>
      </c>
      <c r="DP22" s="0"/>
      <c r="DQ22" s="0"/>
      <c r="DR22" s="10" t="s">
        <f>=XIRR(DR2:DR21,DQ2:DQ21)</f>
      </c>
      <c r="DS22" s="0"/>
      <c r="DT22" s="0"/>
      <c r="DU22" s="0"/>
      <c r="DV22" s="0"/>
      <c r="DW22" s="11" t="n">
        <v>44770</v>
      </c>
      <c r="DX22" s="6" t="n">
        <v>-65.04</v>
      </c>
      <c r="DY22" s="0" t="s">
        <v>641</v>
      </c>
      <c r="DZ22" s="0"/>
      <c r="EA22" s="0"/>
      <c r="EB22" s="0"/>
      <c r="EC22" s="11" t="n">
        <v>44008</v>
      </c>
      <c r="ED22" s="6" t="n">
        <v>2261.08</v>
      </c>
      <c r="EE22" s="0" t="s">
        <v>894</v>
      </c>
      <c r="EF22" s="11" t="n">
        <v>45855</v>
      </c>
      <c r="EG22" s="8" t="s">
        <f>=-Портфель!J47</f>
      </c>
      <c r="EH22" s="0" t="s">
        <v>898</v>
      </c>
      <c r="EI22" s="0"/>
      <c r="EJ22" s="0"/>
      <c r="EK22" s="0"/>
      <c r="EL22" s="11" t="n">
        <v>44934</v>
      </c>
      <c r="EM22" s="6" t="n">
        <v>-262.5</v>
      </c>
      <c r="EN22" s="0" t="s">
        <v>674</v>
      </c>
      <c r="EO22" s="0"/>
      <c r="EP22" s="0"/>
      <c r="EQ22" s="0"/>
      <c r="ER22" s="11" t="n">
        <v>44536</v>
      </c>
      <c r="ES22" s="6" t="n">
        <v>-312.04</v>
      </c>
      <c r="ET22" s="0" t="s">
        <v>587</v>
      </c>
      <c r="EU22" s="0"/>
      <c r="EV22" s="0"/>
      <c r="EW22" s="0"/>
      <c r="EX22" s="11" t="n">
        <v>43886</v>
      </c>
      <c r="EY22" s="6" t="n">
        <v>8975.39</v>
      </c>
      <c r="EZ22" s="0" t="s">
        <v>894</v>
      </c>
      <c r="FA22" s="0"/>
      <c r="FB22" s="0"/>
      <c r="FC22" s="0"/>
      <c r="FD22" s="11" t="n">
        <v>45404</v>
      </c>
      <c r="FE22" s="6" t="n">
        <v>-5.23</v>
      </c>
      <c r="FF22" s="0" t="s">
        <v>783</v>
      </c>
      <c r="FG22" s="11" t="n">
        <v>45484</v>
      </c>
      <c r="FH22" s="6" t="n">
        <v>1159</v>
      </c>
      <c r="FI22" s="0" t="s">
        <v>810</v>
      </c>
    </row>
    <row collapsed="false" customFormat="false" customHeight="false" hidden="false" ht="12.1" outlineLevel="0" r="23">
      <c r="A23" s="11" t="n">
        <v>44047</v>
      </c>
      <c r="B23" s="6" t="n">
        <v>12853.910138</v>
      </c>
      <c r="C23" s="0" t="s">
        <v>894</v>
      </c>
      <c r="D23" s="11" t="n">
        <v>44062</v>
      </c>
      <c r="E23" s="6" t="n">
        <v>30929.60052</v>
      </c>
      <c r="F23" s="0" t="s">
        <v>894</v>
      </c>
      <c r="G23" s="11" t="n">
        <v>44372</v>
      </c>
      <c r="H23" s="6" t="n">
        <v>-2958</v>
      </c>
      <c r="I23" s="0" t="s">
        <v>538</v>
      </c>
      <c r="J23" s="11" t="n">
        <v>43924</v>
      </c>
      <c r="K23" s="6" t="n">
        <v>2139.1984</v>
      </c>
      <c r="L23" s="0" t="s">
        <v>894</v>
      </c>
      <c r="M23" s="11" t="n">
        <v>43935</v>
      </c>
      <c r="N23" s="6" t="n">
        <v>4884.83</v>
      </c>
      <c r="O23" s="0" t="s">
        <v>894</v>
      </c>
      <c r="P23" s="11" t="n">
        <v>43951</v>
      </c>
      <c r="Q23" s="6" t="n">
        <v>-1332.304352</v>
      </c>
      <c r="R23" s="0" t="s">
        <v>897</v>
      </c>
      <c r="S23" s="0"/>
      <c r="T23" s="0"/>
      <c r="U23" s="0"/>
      <c r="V23" s="11" t="n">
        <v>44089</v>
      </c>
      <c r="W23" s="6" t="n">
        <v>31081.3568</v>
      </c>
      <c r="X23" s="0" t="s">
        <v>894</v>
      </c>
      <c r="Y23" s="0"/>
      <c r="Z23" s="0"/>
      <c r="AA23" s="0"/>
      <c r="AB23" s="0"/>
      <c r="AC23" s="0"/>
      <c r="AD23" s="0"/>
      <c r="AE23" s="0"/>
      <c r="AF23" s="0"/>
      <c r="AG23" s="0"/>
      <c r="AH23" s="11" t="n">
        <v>44162</v>
      </c>
      <c r="AI23" s="6" t="n">
        <v>-20105.39</v>
      </c>
      <c r="AJ23" s="0" t="s">
        <v>897</v>
      </c>
      <c r="AK23" s="0"/>
      <c r="AL23" s="0"/>
      <c r="AM23" s="0"/>
      <c r="AN23" s="11" t="n">
        <v>44000</v>
      </c>
      <c r="AO23" s="6" t="n">
        <v>9629.59</v>
      </c>
      <c r="AP23" s="0" t="s">
        <v>894</v>
      </c>
      <c r="AQ23" s="11" t="n">
        <v>44036</v>
      </c>
      <c r="AR23" s="6" t="n">
        <v>1738.83</v>
      </c>
      <c r="AS23" s="0" t="s">
        <v>894</v>
      </c>
      <c r="AT23" s="0"/>
      <c r="AU23" s="0"/>
      <c r="AV23" s="0"/>
      <c r="AW23" s="0"/>
      <c r="AX23" s="0"/>
      <c r="AY23" s="0"/>
      <c r="AZ23" s="11" t="n">
        <v>44344</v>
      </c>
      <c r="BA23" s="6" t="n">
        <v>-72.72</v>
      </c>
      <c r="BB23" s="0" t="s">
        <v>525</v>
      </c>
      <c r="BC23" s="11" t="n">
        <v>43908</v>
      </c>
      <c r="BD23" s="6" t="n">
        <v>2801.68</v>
      </c>
      <c r="BE23" s="0" t="s">
        <v>894</v>
      </c>
      <c r="BF23" s="0"/>
      <c r="BG23" s="0"/>
      <c r="BH23" s="0"/>
      <c r="BI23" s="0"/>
      <c r="BJ23" s="0"/>
      <c r="BK23" s="0"/>
      <c r="BL23" s="11" t="n">
        <v>44153</v>
      </c>
      <c r="BM23" s="6" t="n">
        <v>4522.16</v>
      </c>
      <c r="BN23" s="0" t="s">
        <v>894</v>
      </c>
      <c r="BO23" s="11" t="n">
        <v>44020</v>
      </c>
      <c r="BP23" s="6" t="n">
        <v>3196.53</v>
      </c>
      <c r="BQ23" s="0" t="s">
        <v>894</v>
      </c>
      <c r="BR23" s="11" t="n">
        <v>44173</v>
      </c>
      <c r="BS23" s="6" t="n">
        <v>1636.78</v>
      </c>
      <c r="BT23" s="0" t="s">
        <v>894</v>
      </c>
      <c r="BU23" s="11" t="n">
        <v>44819</v>
      </c>
      <c r="BV23" s="6" t="n">
        <v>-94.44</v>
      </c>
      <c r="BW23" s="0" t="s">
        <v>650</v>
      </c>
      <c r="BX23" s="0"/>
      <c r="BY23" s="0"/>
      <c r="BZ23" s="0"/>
      <c r="CA23" s="0"/>
      <c r="CB23" s="0"/>
      <c r="CC23" s="0"/>
      <c r="CD23" s="11" t="n">
        <v>45280</v>
      </c>
      <c r="CE23" s="6" t="n">
        <v>-318.01</v>
      </c>
      <c r="CF23" s="0" t="s">
        <v>756</v>
      </c>
      <c r="CG23" s="11" t="n">
        <v>44258</v>
      </c>
      <c r="CH23" s="6" t="n">
        <v>-147.66</v>
      </c>
      <c r="CI23" s="0" t="s">
        <v>498</v>
      </c>
      <c r="CJ23" s="0"/>
      <c r="CK23" s="0"/>
      <c r="CL23" s="0"/>
      <c r="CM23" s="11" t="n">
        <v>44036</v>
      </c>
      <c r="CN23" s="6" t="n">
        <v>789.38</v>
      </c>
      <c r="CO23" s="0" t="s">
        <v>894</v>
      </c>
      <c r="CP23" s="0"/>
      <c r="CQ23" s="0"/>
      <c r="CR23" s="0"/>
      <c r="CS23" s="0"/>
      <c r="CT23" s="0"/>
      <c r="CU23" s="0"/>
      <c r="CV23" s="11" t="n">
        <v>45286</v>
      </c>
      <c r="CW23" s="6" t="n">
        <v>-796.33</v>
      </c>
      <c r="CX23" s="0" t="s">
        <v>758</v>
      </c>
      <c r="CY23" s="0"/>
      <c r="CZ23" s="0"/>
      <c r="DA23" s="0"/>
      <c r="DB23" s="0"/>
      <c r="DC23" s="0"/>
      <c r="DD23" s="0"/>
      <c r="DE23" s="11" t="n">
        <v>44109</v>
      </c>
      <c r="DF23" s="6" t="n">
        <v>3436.05</v>
      </c>
      <c r="DG23" s="0" t="s">
        <v>894</v>
      </c>
      <c r="DH23" s="0"/>
      <c r="DI23" s="8" t="s">
        <f>=-SUM(DI2:DI21)</f>
      </c>
      <c r="DJ23" s="0" t="s">
        <v>899</v>
      </c>
      <c r="DK23" s="0"/>
      <c r="DL23" s="0"/>
      <c r="DM23" s="0"/>
      <c r="DN23" s="0"/>
      <c r="DO23" s="8" t="s">
        <f>=-SUM(DO2:DO21)</f>
      </c>
      <c r="DP23" s="0" t="s">
        <v>899</v>
      </c>
      <c r="DQ23" s="0"/>
      <c r="DR23" s="8" t="s">
        <f>=-SUM(DR2:DR21)</f>
      </c>
      <c r="DS23" s="0" t="s">
        <v>899</v>
      </c>
      <c r="DT23" s="0"/>
      <c r="DU23" s="0"/>
      <c r="DV23" s="0"/>
      <c r="DW23" s="11" t="n">
        <v>44868</v>
      </c>
      <c r="DX23" s="6" t="n">
        <v>-66.55</v>
      </c>
      <c r="DY23" s="0" t="s">
        <v>661</v>
      </c>
      <c r="DZ23" s="0"/>
      <c r="EA23" s="0"/>
      <c r="EB23" s="0"/>
      <c r="EC23" s="11" t="n">
        <v>44047</v>
      </c>
      <c r="ED23" s="6" t="n">
        <v>-12459.04</v>
      </c>
      <c r="EE23" s="0" t="s">
        <v>897</v>
      </c>
      <c r="EF23" s="0"/>
      <c r="EG23" s="10" t="s">
        <f>=XIRR(EG2:EG22,EF2:EF22)</f>
      </c>
      <c r="EH23" s="0"/>
      <c r="EI23" s="0"/>
      <c r="EJ23" s="0"/>
      <c r="EK23" s="0"/>
      <c r="EL23" s="11" t="n">
        <v>45100</v>
      </c>
      <c r="EM23" s="6" t="n">
        <v>-17.4</v>
      </c>
      <c r="EN23" s="0" t="s">
        <v>707</v>
      </c>
      <c r="EO23" s="0"/>
      <c r="EP23" s="0"/>
      <c r="EQ23" s="0"/>
      <c r="ER23" s="11" t="n">
        <v>45855</v>
      </c>
      <c r="ES23" s="8" t="s">
        <f>=-Портфель!J51</f>
      </c>
      <c r="ET23" s="0" t="s">
        <v>898</v>
      </c>
      <c r="EU23" s="0"/>
      <c r="EV23" s="0"/>
      <c r="EW23" s="0"/>
      <c r="EX23" s="11" t="n">
        <v>43887</v>
      </c>
      <c r="EY23" s="6" t="n">
        <v>885.13</v>
      </c>
      <c r="EZ23" s="0" t="s">
        <v>894</v>
      </c>
      <c r="FA23" s="0"/>
      <c r="FB23" s="0"/>
      <c r="FC23" s="0"/>
      <c r="FD23" s="11" t="n">
        <v>45496</v>
      </c>
      <c r="FE23" s="6" t="n">
        <v>-4.04</v>
      </c>
      <c r="FF23" s="0" t="s">
        <v>816</v>
      </c>
      <c r="FG23" s="11" t="n">
        <v>45855</v>
      </c>
      <c r="FH23" s="8" t="s">
        <f>=-Портфель!J56</f>
      </c>
      <c r="FI23" s="0" t="s">
        <v>898</v>
      </c>
    </row>
    <row collapsed="false" customFormat="false" customHeight="false" hidden="false" ht="12.1" outlineLevel="0" r="24">
      <c r="A24" s="11" t="n">
        <v>44055</v>
      </c>
      <c r="B24" s="6" t="n">
        <v>-2634.94</v>
      </c>
      <c r="C24" s="0" t="s">
        <v>417</v>
      </c>
      <c r="D24" s="11" t="n">
        <v>44062</v>
      </c>
      <c r="E24" s="6" t="n">
        <v>15446.442235</v>
      </c>
      <c r="F24" s="0" t="s">
        <v>894</v>
      </c>
      <c r="G24" s="11" t="n">
        <v>44558</v>
      </c>
      <c r="H24" s="6" t="n">
        <v>-11832</v>
      </c>
      <c r="I24" s="0" t="s">
        <v>593</v>
      </c>
      <c r="J24" s="11" t="n">
        <v>43924</v>
      </c>
      <c r="K24" s="6" t="n">
        <v>2139.1984</v>
      </c>
      <c r="L24" s="0" t="s">
        <v>894</v>
      </c>
      <c r="M24" s="11" t="n">
        <v>43937</v>
      </c>
      <c r="N24" s="6" t="n">
        <v>978.07</v>
      </c>
      <c r="O24" s="0" t="s">
        <v>894</v>
      </c>
      <c r="P24" s="11" t="n">
        <v>43957</v>
      </c>
      <c r="Q24" s="6" t="n">
        <v>-586.9</v>
      </c>
      <c r="R24" s="0" t="s">
        <v>326</v>
      </c>
      <c r="S24" s="0"/>
      <c r="T24" s="0"/>
      <c r="U24" s="0"/>
      <c r="V24" s="11" t="n">
        <v>44091</v>
      </c>
      <c r="W24" s="6" t="n">
        <v>15210.3434</v>
      </c>
      <c r="X24" s="0" t="s">
        <v>894</v>
      </c>
      <c r="Y24" s="0"/>
      <c r="Z24" s="0"/>
      <c r="AA24" s="0"/>
      <c r="AB24" s="0"/>
      <c r="AC24" s="0"/>
      <c r="AD24" s="0"/>
      <c r="AE24" s="0"/>
      <c r="AF24" s="0"/>
      <c r="AG24" s="0"/>
      <c r="AH24" s="11" t="n">
        <v>44179</v>
      </c>
      <c r="AI24" s="6" t="n">
        <v>8029.83</v>
      </c>
      <c r="AJ24" s="0" t="s">
        <v>894</v>
      </c>
      <c r="AK24" s="0"/>
      <c r="AL24" s="0"/>
      <c r="AM24" s="0"/>
      <c r="AN24" s="11" t="n">
        <v>44001</v>
      </c>
      <c r="AO24" s="6" t="n">
        <v>9792.18</v>
      </c>
      <c r="AP24" s="0" t="s">
        <v>894</v>
      </c>
      <c r="AQ24" s="11" t="n">
        <v>44060</v>
      </c>
      <c r="AR24" s="6" t="n">
        <v>1746.83</v>
      </c>
      <c r="AS24" s="0" t="s">
        <v>894</v>
      </c>
      <c r="AT24" s="0"/>
      <c r="AU24" s="0"/>
      <c r="AV24" s="0"/>
      <c r="AW24" s="0"/>
      <c r="AX24" s="0"/>
      <c r="AY24" s="0"/>
      <c r="AZ24" s="11" t="n">
        <v>44377</v>
      </c>
      <c r="BA24" s="6" t="n">
        <v>-72.08</v>
      </c>
      <c r="BB24" s="0" t="s">
        <v>540</v>
      </c>
      <c r="BC24" s="11" t="n">
        <v>43908</v>
      </c>
      <c r="BD24" s="6" t="n">
        <v>4187.51</v>
      </c>
      <c r="BE24" s="0" t="s">
        <v>894</v>
      </c>
      <c r="BF24" s="0"/>
      <c r="BG24" s="0"/>
      <c r="BH24" s="0"/>
      <c r="BI24" s="0"/>
      <c r="BJ24" s="0"/>
      <c r="BK24" s="0"/>
      <c r="BL24" s="11" t="n">
        <v>44162</v>
      </c>
      <c r="BM24" s="6" t="n">
        <v>1805.86</v>
      </c>
      <c r="BN24" s="0" t="s">
        <v>894</v>
      </c>
      <c r="BO24" s="11" t="n">
        <v>44020</v>
      </c>
      <c r="BP24" s="6" t="n">
        <v>3190</v>
      </c>
      <c r="BQ24" s="0" t="s">
        <v>894</v>
      </c>
      <c r="BR24" s="11" t="n">
        <v>44389</v>
      </c>
      <c r="BS24" s="6" t="n">
        <v>-136</v>
      </c>
      <c r="BT24" s="0" t="s">
        <v>551</v>
      </c>
      <c r="BU24" s="11" t="n">
        <v>44895</v>
      </c>
      <c r="BV24" s="6" t="n">
        <v>-96.5</v>
      </c>
      <c r="BW24" s="0" t="s">
        <v>665</v>
      </c>
      <c r="BX24" s="0"/>
      <c r="BY24" s="0"/>
      <c r="BZ24" s="0"/>
      <c r="CA24" s="0"/>
      <c r="CB24" s="0"/>
      <c r="CC24" s="0"/>
      <c r="CD24" s="11" t="n">
        <v>45457</v>
      </c>
      <c r="CE24" s="6" t="n">
        <v>-311.37</v>
      </c>
      <c r="CF24" s="0" t="s">
        <v>795</v>
      </c>
      <c r="CG24" s="11" t="n">
        <v>44349</v>
      </c>
      <c r="CH24" s="6" t="n">
        <v>-145.02</v>
      </c>
      <c r="CI24" s="0" t="s">
        <v>529</v>
      </c>
      <c r="CJ24" s="0"/>
      <c r="CK24" s="0"/>
      <c r="CL24" s="0"/>
      <c r="CM24" s="11" t="n">
        <v>44036</v>
      </c>
      <c r="CN24" s="6" t="n">
        <v>789.98</v>
      </c>
      <c r="CO24" s="0" t="s">
        <v>894</v>
      </c>
      <c r="CP24" s="0"/>
      <c r="CQ24" s="0"/>
      <c r="CR24" s="0"/>
      <c r="CS24" s="0"/>
      <c r="CT24" s="0"/>
      <c r="CU24" s="0"/>
      <c r="CV24" s="11" t="n">
        <v>45855</v>
      </c>
      <c r="CW24" s="8" t="s">
        <f>=-Портфель!J35</f>
      </c>
      <c r="CX24" s="0" t="s">
        <v>898</v>
      </c>
      <c r="CY24" s="0"/>
      <c r="CZ24" s="0"/>
      <c r="DA24" s="0"/>
      <c r="DB24" s="0"/>
      <c r="DC24" s="0"/>
      <c r="DD24" s="0"/>
      <c r="DE24" s="11" t="n">
        <v>44109</v>
      </c>
      <c r="DF24" s="6" t="n">
        <v>3435.65</v>
      </c>
      <c r="DG24" s="0" t="s">
        <v>894</v>
      </c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11" t="n">
        <v>44952</v>
      </c>
      <c r="DX24" s="6" t="n">
        <v>-76.54</v>
      </c>
      <c r="DY24" s="0" t="s">
        <v>678</v>
      </c>
      <c r="DZ24" s="0"/>
      <c r="EA24" s="0"/>
      <c r="EB24" s="0"/>
      <c r="EC24" s="11" t="n">
        <v>44148</v>
      </c>
      <c r="ED24" s="6" t="n">
        <v>2680.67</v>
      </c>
      <c r="EE24" s="0" t="s">
        <v>894</v>
      </c>
      <c r="EF24" s="0"/>
      <c r="EG24" s="8" t="s">
        <f>=-SUM(EG2:EG22)</f>
      </c>
      <c r="EH24" s="0" t="s">
        <v>899</v>
      </c>
      <c r="EI24" s="0"/>
      <c r="EJ24" s="0"/>
      <c r="EK24" s="0"/>
      <c r="EL24" s="11" t="n">
        <v>45471</v>
      </c>
      <c r="EM24" s="6" t="n">
        <v>-338.3</v>
      </c>
      <c r="EN24" s="0" t="s">
        <v>798</v>
      </c>
      <c r="EO24" s="0"/>
      <c r="EP24" s="0"/>
      <c r="EQ24" s="0"/>
      <c r="ER24" s="0"/>
      <c r="ES24" s="10" t="s">
        <f>=XIRR(ES2:ES23,ER2:ER23)</f>
      </c>
      <c r="ET24" s="0"/>
      <c r="EU24" s="0"/>
      <c r="EV24" s="0"/>
      <c r="EW24" s="0"/>
      <c r="EX24" s="11" t="n">
        <v>43889</v>
      </c>
      <c r="EY24" s="6" t="n">
        <v>834.71</v>
      </c>
      <c r="EZ24" s="0" t="s">
        <v>894</v>
      </c>
      <c r="FA24" s="0"/>
      <c r="FB24" s="0"/>
      <c r="FC24" s="0"/>
      <c r="FD24" s="11" t="n">
        <v>45587</v>
      </c>
      <c r="FE24" s="6" t="n">
        <v>-4.23</v>
      </c>
      <c r="FF24" s="0" t="s">
        <v>837</v>
      </c>
      <c r="FG24" s="0"/>
      <c r="FH24" s="10" t="s">
        <f>=XIRR(FH2:FH23,FG2:FG23)</f>
      </c>
      <c r="FI24" s="0"/>
    </row>
    <row collapsed="false" customFormat="false" customHeight="false" hidden="false" ht="12.1" outlineLevel="0" r="25">
      <c r="A25" s="11" t="n">
        <v>44061</v>
      </c>
      <c r="B25" s="6" t="n">
        <v>3117.905548</v>
      </c>
      <c r="C25" s="0" t="s">
        <v>894</v>
      </c>
      <c r="D25" s="11" t="n">
        <v>44062</v>
      </c>
      <c r="E25" s="6" t="n">
        <v>3088.554126</v>
      </c>
      <c r="F25" s="0" t="s">
        <v>894</v>
      </c>
      <c r="G25" s="11" t="n">
        <v>44750</v>
      </c>
      <c r="H25" s="6" t="n">
        <v>-4733</v>
      </c>
      <c r="I25" s="0" t="s">
        <v>630</v>
      </c>
      <c r="J25" s="11" t="n">
        <v>43924</v>
      </c>
      <c r="K25" s="6" t="n">
        <v>2139.1984</v>
      </c>
      <c r="L25" s="0" t="s">
        <v>894</v>
      </c>
      <c r="M25" s="11" t="n">
        <v>43941</v>
      </c>
      <c r="N25" s="6" t="n">
        <v>991.47</v>
      </c>
      <c r="O25" s="0" t="s">
        <v>894</v>
      </c>
      <c r="P25" s="11" t="n">
        <v>44049</v>
      </c>
      <c r="Q25" s="6" t="n">
        <v>-591.37</v>
      </c>
      <c r="R25" s="0" t="s">
        <v>414</v>
      </c>
      <c r="S25" s="0"/>
      <c r="T25" s="0"/>
      <c r="U25" s="0"/>
      <c r="V25" s="11" t="n">
        <v>44141</v>
      </c>
      <c r="W25" s="6" t="n">
        <v>-52144.144817</v>
      </c>
      <c r="X25" s="0" t="s">
        <v>897</v>
      </c>
      <c r="Y25" s="0"/>
      <c r="Z25" s="0"/>
      <c r="AA25" s="0"/>
      <c r="AB25" s="0"/>
      <c r="AC25" s="0"/>
      <c r="AD25" s="0"/>
      <c r="AE25" s="0"/>
      <c r="AF25" s="0"/>
      <c r="AG25" s="0"/>
      <c r="AH25" s="11" t="n">
        <v>44179</v>
      </c>
      <c r="AI25" s="6" t="n">
        <v>4014.42</v>
      </c>
      <c r="AJ25" s="0" t="s">
        <v>894</v>
      </c>
      <c r="AK25" s="0"/>
      <c r="AL25" s="0"/>
      <c r="AM25" s="0"/>
      <c r="AN25" s="11" t="n">
        <v>44001</v>
      </c>
      <c r="AO25" s="6" t="n">
        <v>19569.34</v>
      </c>
      <c r="AP25" s="0" t="s">
        <v>894</v>
      </c>
      <c r="AQ25" s="11" t="n">
        <v>44106</v>
      </c>
      <c r="AR25" s="6" t="n">
        <v>1616.77</v>
      </c>
      <c r="AS25" s="0" t="s">
        <v>894</v>
      </c>
      <c r="AT25" s="0"/>
      <c r="AU25" s="0"/>
      <c r="AV25" s="0"/>
      <c r="AW25" s="0"/>
      <c r="AX25" s="0"/>
      <c r="AY25" s="0"/>
      <c r="AZ25" s="11" t="n">
        <v>44407</v>
      </c>
      <c r="BA25" s="6" t="n">
        <v>-72.9</v>
      </c>
      <c r="BB25" s="0" t="s">
        <v>558</v>
      </c>
      <c r="BC25" s="11" t="n">
        <v>43909</v>
      </c>
      <c r="BD25" s="6" t="n">
        <v>2065.64</v>
      </c>
      <c r="BE25" s="0" t="s">
        <v>894</v>
      </c>
      <c r="BF25" s="0"/>
      <c r="BG25" s="0"/>
      <c r="BH25" s="0"/>
      <c r="BI25" s="0"/>
      <c r="BJ25" s="0"/>
      <c r="BK25" s="0"/>
      <c r="BL25" s="11" t="n">
        <v>45855</v>
      </c>
      <c r="BM25" s="8" t="s">
        <f>=-Портфель!J23</f>
      </c>
      <c r="BN25" s="0" t="s">
        <v>898</v>
      </c>
      <c r="BO25" s="11" t="n">
        <v>44020</v>
      </c>
      <c r="BP25" s="6" t="n">
        <v>3185</v>
      </c>
      <c r="BQ25" s="0" t="s">
        <v>894</v>
      </c>
      <c r="BR25" s="11" t="n">
        <v>44754</v>
      </c>
      <c r="BS25" s="6" t="n">
        <v>-1221</v>
      </c>
      <c r="BT25" s="0" t="s">
        <v>639</v>
      </c>
      <c r="BU25" s="11" t="n">
        <v>45019</v>
      </c>
      <c r="BV25" s="6" t="n">
        <v>-128.36</v>
      </c>
      <c r="BW25" s="0" t="s">
        <v>687</v>
      </c>
      <c r="BX25" s="0"/>
      <c r="BY25" s="0"/>
      <c r="BZ25" s="0"/>
      <c r="CA25" s="0"/>
      <c r="CB25" s="0"/>
      <c r="CC25" s="0"/>
      <c r="CD25" s="11" t="n">
        <v>45551</v>
      </c>
      <c r="CE25" s="6" t="n">
        <v>-333.73</v>
      </c>
      <c r="CF25" s="0" t="s">
        <v>827</v>
      </c>
      <c r="CG25" s="11" t="n">
        <v>44446</v>
      </c>
      <c r="CH25" s="6" t="n">
        <v>-144.45</v>
      </c>
      <c r="CI25" s="0" t="s">
        <v>564</v>
      </c>
      <c r="CJ25" s="0"/>
      <c r="CK25" s="0"/>
      <c r="CL25" s="0"/>
      <c r="CM25" s="11" t="n">
        <v>44105</v>
      </c>
      <c r="CN25" s="6" t="n">
        <v>1532.74</v>
      </c>
      <c r="CO25" s="0" t="s">
        <v>894</v>
      </c>
      <c r="CP25" s="0"/>
      <c r="CQ25" s="0"/>
      <c r="CR25" s="0"/>
      <c r="CS25" s="0"/>
      <c r="CT25" s="0"/>
      <c r="CU25" s="0"/>
      <c r="CV25" s="0"/>
      <c r="CW25" s="10" t="s">
        <f>=XIRR(CW2:CW24,CV2:CV24)</f>
      </c>
      <c r="CX25" s="0"/>
      <c r="CY25" s="0"/>
      <c r="CZ25" s="0"/>
      <c r="DA25" s="0"/>
      <c r="DB25" s="0"/>
      <c r="DC25" s="0"/>
      <c r="DD25" s="0"/>
      <c r="DE25" s="11" t="n">
        <v>44109</v>
      </c>
      <c r="DF25" s="6" t="n">
        <v>3434.45</v>
      </c>
      <c r="DG25" s="0" t="s">
        <v>894</v>
      </c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11" t="n">
        <v>45057</v>
      </c>
      <c r="DX25" s="6" t="n">
        <v>-85.13</v>
      </c>
      <c r="DY25" s="0" t="s">
        <v>696</v>
      </c>
      <c r="DZ25" s="0"/>
      <c r="EA25" s="0"/>
      <c r="EB25" s="0"/>
      <c r="EC25" s="11" t="n">
        <v>44330</v>
      </c>
      <c r="ED25" s="6" t="n">
        <v>-246.5</v>
      </c>
      <c r="EE25" s="0" t="s">
        <v>521</v>
      </c>
      <c r="EF25" s="0"/>
      <c r="EG25" s="0"/>
      <c r="EH25" s="0"/>
      <c r="EI25" s="0"/>
      <c r="EJ25" s="0"/>
      <c r="EK25" s="0"/>
      <c r="EL25" s="11" t="n">
        <v>45839</v>
      </c>
      <c r="EM25" s="6" t="n">
        <v>-437.15</v>
      </c>
      <c r="EN25" s="0" t="s">
        <v>887</v>
      </c>
      <c r="EO25" s="0"/>
      <c r="EP25" s="0"/>
      <c r="EQ25" s="0"/>
      <c r="ER25" s="0"/>
      <c r="ES25" s="8" t="s">
        <f>=-SUM(ES2:ES23)</f>
      </c>
      <c r="ET25" s="0" t="s">
        <v>899</v>
      </c>
      <c r="EU25" s="0"/>
      <c r="EV25" s="0"/>
      <c r="EW25" s="0"/>
      <c r="EX25" s="11" t="n">
        <v>43893</v>
      </c>
      <c r="EY25" s="6" t="n">
        <v>1661.4</v>
      </c>
      <c r="EZ25" s="0" t="s">
        <v>894</v>
      </c>
      <c r="FA25" s="0"/>
      <c r="FB25" s="0"/>
      <c r="FC25" s="0"/>
      <c r="FD25" s="11" t="n">
        <v>45782</v>
      </c>
      <c r="FE25" s="6" t="n">
        <v>-5.05</v>
      </c>
      <c r="FF25" s="0" t="s">
        <v>873</v>
      </c>
      <c r="FG25" s="0"/>
      <c r="FH25" s="8" t="s">
        <f>=-SUM(FH2:FH23)</f>
      </c>
      <c r="FI25" s="0" t="s">
        <v>899</v>
      </c>
    </row>
    <row collapsed="false" customFormat="false" customHeight="false" hidden="false" ht="12.1" outlineLevel="0" r="26">
      <c r="A26" s="11" t="n">
        <v>44061</v>
      </c>
      <c r="B26" s="6" t="n">
        <v>9351.527616</v>
      </c>
      <c r="C26" s="0" t="s">
        <v>894</v>
      </c>
      <c r="D26" s="11" t="n">
        <v>44062</v>
      </c>
      <c r="E26" s="6" t="n">
        <v>3088.554126</v>
      </c>
      <c r="F26" s="0" t="s">
        <v>894</v>
      </c>
      <c r="G26" s="11" t="n">
        <v>44925</v>
      </c>
      <c r="H26" s="6" t="n">
        <v>-20641.2</v>
      </c>
      <c r="I26" s="0" t="s">
        <v>670</v>
      </c>
      <c r="J26" s="11" t="n">
        <v>43929</v>
      </c>
      <c r="K26" s="6" t="n">
        <v>-1271.42</v>
      </c>
      <c r="L26" s="0" t="s">
        <v>319</v>
      </c>
      <c r="M26" s="11" t="n">
        <v>43941</v>
      </c>
      <c r="N26" s="6" t="n">
        <v>8923.26</v>
      </c>
      <c r="O26" s="0" t="s">
        <v>894</v>
      </c>
      <c r="P26" s="11" t="n">
        <v>44062</v>
      </c>
      <c r="Q26" s="6" t="n">
        <v>4304.589702</v>
      </c>
      <c r="R26" s="0" t="s">
        <v>894</v>
      </c>
      <c r="S26" s="0"/>
      <c r="T26" s="0"/>
      <c r="U26" s="0"/>
      <c r="V26" s="11" t="n">
        <v>44166</v>
      </c>
      <c r="W26" s="6" t="n">
        <v>32747.669024</v>
      </c>
      <c r="X26" s="0" t="s">
        <v>894</v>
      </c>
      <c r="Y26" s="0"/>
      <c r="Z26" s="0"/>
      <c r="AA26" s="0"/>
      <c r="AB26" s="0"/>
      <c r="AC26" s="0"/>
      <c r="AD26" s="0"/>
      <c r="AE26" s="0"/>
      <c r="AF26" s="0"/>
      <c r="AG26" s="0"/>
      <c r="AH26" s="11" t="n">
        <v>44179</v>
      </c>
      <c r="AI26" s="6" t="n">
        <v>4014.42</v>
      </c>
      <c r="AJ26" s="0" t="s">
        <v>894</v>
      </c>
      <c r="AK26" s="0"/>
      <c r="AL26" s="0"/>
      <c r="AM26" s="0"/>
      <c r="AN26" s="11" t="n">
        <v>44004</v>
      </c>
      <c r="AO26" s="6" t="n">
        <v>1937.92</v>
      </c>
      <c r="AP26" s="0" t="s">
        <v>894</v>
      </c>
      <c r="AQ26" s="11" t="n">
        <v>44109</v>
      </c>
      <c r="AR26" s="6" t="n">
        <v>1606.77</v>
      </c>
      <c r="AS26" s="0" t="s">
        <v>894</v>
      </c>
      <c r="AT26" s="0"/>
      <c r="AU26" s="0"/>
      <c r="AV26" s="0"/>
      <c r="AW26" s="0"/>
      <c r="AX26" s="0"/>
      <c r="AY26" s="0"/>
      <c r="AZ26" s="11" t="n">
        <v>44439</v>
      </c>
      <c r="BA26" s="6" t="n">
        <v>-73.06</v>
      </c>
      <c r="BB26" s="0" t="s">
        <v>562</v>
      </c>
      <c r="BC26" s="11" t="n">
        <v>43920</v>
      </c>
      <c r="BD26" s="6" t="n">
        <v>2219.36</v>
      </c>
      <c r="BE26" s="0" t="s">
        <v>894</v>
      </c>
      <c r="BF26" s="0"/>
      <c r="BG26" s="0"/>
      <c r="BH26" s="0"/>
      <c r="BI26" s="0"/>
      <c r="BJ26" s="0"/>
      <c r="BK26" s="0"/>
      <c r="BL26" s="0"/>
      <c r="BM26" s="10" t="s">
        <f>=XIRR(BM2:BM25,BL2:BL25)</f>
      </c>
      <c r="BN26" s="0"/>
      <c r="BO26" s="11" t="n">
        <v>44021</v>
      </c>
      <c r="BP26" s="6" t="n">
        <v>-178.7</v>
      </c>
      <c r="BQ26" s="0" t="s">
        <v>380</v>
      </c>
      <c r="BR26" s="11" t="n">
        <v>45119</v>
      </c>
      <c r="BS26" s="6" t="n">
        <v>-1804.8</v>
      </c>
      <c r="BT26" s="0" t="s">
        <v>723</v>
      </c>
      <c r="BU26" s="11" t="n">
        <v>45092</v>
      </c>
      <c r="BV26" s="6" t="n">
        <v>-139.98</v>
      </c>
      <c r="BW26" s="0" t="s">
        <v>705</v>
      </c>
      <c r="BX26" s="0"/>
      <c r="BY26" s="0"/>
      <c r="BZ26" s="0"/>
      <c r="CA26" s="0"/>
      <c r="CB26" s="0"/>
      <c r="CC26" s="0"/>
      <c r="CD26" s="11" t="n">
        <v>45652</v>
      </c>
      <c r="CE26" s="6" t="n">
        <v>-365.58</v>
      </c>
      <c r="CF26" s="0" t="s">
        <v>850</v>
      </c>
      <c r="CG26" s="11" t="n">
        <v>44538</v>
      </c>
      <c r="CH26" s="6" t="n">
        <v>-146.8</v>
      </c>
      <c r="CI26" s="0" t="s">
        <v>589</v>
      </c>
      <c r="CJ26" s="0"/>
      <c r="CK26" s="0"/>
      <c r="CL26" s="0"/>
      <c r="CM26" s="11" t="n">
        <v>44165</v>
      </c>
      <c r="CN26" s="6" t="n">
        <v>-15764.46</v>
      </c>
      <c r="CO26" s="0" t="s">
        <v>897</v>
      </c>
      <c r="CP26" s="0"/>
      <c r="CQ26" s="0"/>
      <c r="CR26" s="0"/>
      <c r="CS26" s="0"/>
      <c r="CT26" s="0"/>
      <c r="CU26" s="0"/>
      <c r="CV26" s="0"/>
      <c r="CW26" s="8" t="s">
        <f>=-SUM(CW2:CW24)</f>
      </c>
      <c r="CX26" s="0" t="s">
        <v>899</v>
      </c>
      <c r="CY26" s="0"/>
      <c r="CZ26" s="0"/>
      <c r="DA26" s="0"/>
      <c r="DB26" s="0"/>
      <c r="DC26" s="0"/>
      <c r="DD26" s="0"/>
      <c r="DE26" s="11" t="n">
        <v>44110</v>
      </c>
      <c r="DF26" s="6" t="n">
        <v>1690.81</v>
      </c>
      <c r="DG26" s="0" t="s">
        <v>894</v>
      </c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11" t="n">
        <v>45134</v>
      </c>
      <c r="DX26" s="6" t="n">
        <v>-99.95</v>
      </c>
      <c r="DY26" s="0" t="s">
        <v>727</v>
      </c>
      <c r="DZ26" s="0"/>
      <c r="EA26" s="0"/>
      <c r="EB26" s="0"/>
      <c r="EC26" s="11" t="n">
        <v>45093</v>
      </c>
      <c r="ED26" s="6" t="n">
        <v>-126.2</v>
      </c>
      <c r="EE26" s="0" t="s">
        <v>706</v>
      </c>
      <c r="EF26" s="0"/>
      <c r="EG26" s="0"/>
      <c r="EH26" s="0"/>
      <c r="EI26" s="0"/>
      <c r="EJ26" s="0"/>
      <c r="EK26" s="0"/>
      <c r="EL26" s="11" t="n">
        <v>45855</v>
      </c>
      <c r="EM26" s="8" t="s">
        <f>=-Портфель!J49</f>
      </c>
      <c r="EN26" s="0" t="s">
        <v>898</v>
      </c>
      <c r="EO26" s="0"/>
      <c r="EP26" s="0"/>
      <c r="EQ26" s="0"/>
      <c r="ER26" s="0"/>
      <c r="ES26" s="0"/>
      <c r="ET26" s="0"/>
      <c r="EU26" s="0"/>
      <c r="EV26" s="0"/>
      <c r="EW26" s="0"/>
      <c r="EX26" s="11" t="n">
        <v>43893</v>
      </c>
      <c r="EY26" s="6" t="n">
        <v>1647.38</v>
      </c>
      <c r="EZ26" s="0" t="s">
        <v>894</v>
      </c>
      <c r="FA26" s="0"/>
      <c r="FB26" s="0"/>
      <c r="FC26" s="0"/>
      <c r="FD26" s="11" t="n">
        <v>45855</v>
      </c>
      <c r="FE26" s="8" t="s">
        <f>=-Портфель!J55</f>
      </c>
      <c r="FF26" s="0" t="s">
        <v>898</v>
      </c>
    </row>
    <row collapsed="false" customFormat="false" customHeight="false" hidden="false" ht="12.1" outlineLevel="0" r="27">
      <c r="A27" s="11" t="n">
        <v>44075</v>
      </c>
      <c r="B27" s="6" t="n">
        <v>14760.78</v>
      </c>
      <c r="C27" s="0" t="s">
        <v>894</v>
      </c>
      <c r="D27" s="11" t="n">
        <v>44062</v>
      </c>
      <c r="E27" s="6" t="n">
        <v>3088.554126</v>
      </c>
      <c r="F27" s="0" t="s">
        <v>894</v>
      </c>
      <c r="G27" s="11" t="n">
        <v>45117</v>
      </c>
      <c r="H27" s="6" t="n">
        <v>-3597.4</v>
      </c>
      <c r="I27" s="0" t="s">
        <v>716</v>
      </c>
      <c r="J27" s="11" t="n">
        <v>44021</v>
      </c>
      <c r="K27" s="6" t="n">
        <v>-1200.36</v>
      </c>
      <c r="L27" s="0" t="s">
        <v>378</v>
      </c>
      <c r="M27" s="11" t="n">
        <v>43969</v>
      </c>
      <c r="N27" s="6" t="n">
        <v>510.24</v>
      </c>
      <c r="O27" s="0" t="s">
        <v>894</v>
      </c>
      <c r="P27" s="11" t="n">
        <v>44062</v>
      </c>
      <c r="Q27" s="6" t="n">
        <v>956.820263</v>
      </c>
      <c r="R27" s="0" t="s">
        <v>894</v>
      </c>
      <c r="S27" s="0"/>
      <c r="T27" s="0"/>
      <c r="U27" s="0"/>
      <c r="V27" s="11" t="n">
        <v>44244</v>
      </c>
      <c r="W27" s="6" t="n">
        <v>-74.02</v>
      </c>
      <c r="X27" s="0" t="s">
        <v>496</v>
      </c>
      <c r="Y27" s="0"/>
      <c r="Z27" s="0"/>
      <c r="AA27" s="0"/>
      <c r="AB27" s="0"/>
      <c r="AC27" s="0"/>
      <c r="AD27" s="0"/>
      <c r="AE27" s="0"/>
      <c r="AF27" s="0"/>
      <c r="AG27" s="0"/>
      <c r="AH27" s="11" t="n">
        <v>44179</v>
      </c>
      <c r="AI27" s="6" t="n">
        <v>8027.83</v>
      </c>
      <c r="AJ27" s="0" t="s">
        <v>894</v>
      </c>
      <c r="AK27" s="0"/>
      <c r="AL27" s="0"/>
      <c r="AM27" s="0"/>
      <c r="AN27" s="11" t="n">
        <v>44004</v>
      </c>
      <c r="AO27" s="6" t="n">
        <v>1937.92</v>
      </c>
      <c r="AP27" s="0" t="s">
        <v>894</v>
      </c>
      <c r="AQ27" s="11" t="n">
        <v>44117</v>
      </c>
      <c r="AR27" s="6" t="n">
        <v>780.36</v>
      </c>
      <c r="AS27" s="0" t="s">
        <v>894</v>
      </c>
      <c r="AT27" s="0"/>
      <c r="AU27" s="0"/>
      <c r="AV27" s="0"/>
      <c r="AW27" s="0"/>
      <c r="AX27" s="0"/>
      <c r="AY27" s="0"/>
      <c r="AZ27" s="11" t="n">
        <v>44469</v>
      </c>
      <c r="BA27" s="6" t="n">
        <v>-72.47</v>
      </c>
      <c r="BB27" s="0" t="s">
        <v>572</v>
      </c>
      <c r="BC27" s="11" t="n">
        <v>44109</v>
      </c>
      <c r="BD27" s="6" t="n">
        <v>-638.78</v>
      </c>
      <c r="BE27" s="0" t="s">
        <v>445</v>
      </c>
      <c r="BF27" s="0"/>
      <c r="BG27" s="0"/>
      <c r="BH27" s="0"/>
      <c r="BI27" s="0"/>
      <c r="BJ27" s="0"/>
      <c r="BK27" s="0"/>
      <c r="BL27" s="0"/>
      <c r="BM27" s="8" t="s">
        <f>=-SUM(BM2:BM25)</f>
      </c>
      <c r="BN27" s="0" t="s">
        <v>899</v>
      </c>
      <c r="BO27" s="11" t="n">
        <v>44025</v>
      </c>
      <c r="BP27" s="6" t="n">
        <v>3168.01</v>
      </c>
      <c r="BQ27" s="0" t="s">
        <v>894</v>
      </c>
      <c r="BR27" s="11" t="n">
        <v>45483</v>
      </c>
      <c r="BS27" s="6" t="n">
        <v>-1746.2</v>
      </c>
      <c r="BT27" s="0" t="s">
        <v>808</v>
      </c>
      <c r="BU27" s="11" t="n">
        <v>45183</v>
      </c>
      <c r="BV27" s="6" t="n">
        <v>-159.33</v>
      </c>
      <c r="BW27" s="0" t="s">
        <v>735</v>
      </c>
      <c r="BX27" s="0"/>
      <c r="BY27" s="0"/>
      <c r="BZ27" s="0"/>
      <c r="CA27" s="0"/>
      <c r="CB27" s="0"/>
      <c r="CC27" s="0"/>
      <c r="CD27" s="11" t="n">
        <v>45741</v>
      </c>
      <c r="CE27" s="6" t="n">
        <v>-307.82</v>
      </c>
      <c r="CF27" s="0" t="s">
        <v>863</v>
      </c>
      <c r="CG27" s="11" t="n">
        <v>44629</v>
      </c>
      <c r="CH27" s="6" t="n">
        <v>-209.51</v>
      </c>
      <c r="CI27" s="0" t="s">
        <v>605</v>
      </c>
      <c r="CJ27" s="0"/>
      <c r="CK27" s="0"/>
      <c r="CL27" s="0"/>
      <c r="CM27" s="11" t="n">
        <v>44165</v>
      </c>
      <c r="CN27" s="6" t="n">
        <v>-15788.46</v>
      </c>
      <c r="CO27" s="0" t="s">
        <v>897</v>
      </c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11" t="n">
        <v>44110</v>
      </c>
      <c r="DF27" s="6" t="n">
        <v>3367.8</v>
      </c>
      <c r="DG27" s="0" t="s">
        <v>894</v>
      </c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45239</v>
      </c>
      <c r="DX27" s="6" t="n">
        <v>-102.34</v>
      </c>
      <c r="DY27" s="0" t="s">
        <v>748</v>
      </c>
      <c r="DZ27" s="0"/>
      <c r="EA27" s="0"/>
      <c r="EB27" s="0"/>
      <c r="EC27" s="11" t="n">
        <v>45457</v>
      </c>
      <c r="ED27" s="6" t="n">
        <v>-452.5</v>
      </c>
      <c r="EE27" s="0" t="s">
        <v>793</v>
      </c>
      <c r="EF27" s="0"/>
      <c r="EG27" s="0"/>
      <c r="EH27" s="0"/>
      <c r="EI27" s="0"/>
      <c r="EJ27" s="0"/>
      <c r="EK27" s="0"/>
      <c r="EL27" s="0"/>
      <c r="EM27" s="10" t="s">
        <f>=XIRR(EM2:EM26,EL2:EL26)</f>
      </c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11" t="n">
        <v>43896</v>
      </c>
      <c r="EY27" s="6" t="n">
        <v>1600.96</v>
      </c>
      <c r="EZ27" s="0" t="s">
        <v>894</v>
      </c>
      <c r="FA27" s="0"/>
      <c r="FB27" s="0"/>
      <c r="FC27" s="0"/>
      <c r="FD27" s="0"/>
      <c r="FE27" s="10" t="s">
        <f>=XIRR(FE2:FE26,FD2:FD26)</f>
      </c>
      <c r="FF27" s="0"/>
    </row>
    <row collapsed="false" customFormat="false" customHeight="false" hidden="false" ht="12.1" outlineLevel="0" r="28">
      <c r="A28" s="11" t="n">
        <v>44075</v>
      </c>
      <c r="B28" s="6" t="n">
        <v>2952.156</v>
      </c>
      <c r="C28" s="0" t="s">
        <v>894</v>
      </c>
      <c r="D28" s="11" t="n">
        <v>44062</v>
      </c>
      <c r="E28" s="6" t="n">
        <v>3088.554126</v>
      </c>
      <c r="F28" s="0" t="s">
        <v>894</v>
      </c>
      <c r="G28" s="11" t="n">
        <v>45287</v>
      </c>
      <c r="H28" s="6" t="n">
        <v>-24533.6</v>
      </c>
      <c r="I28" s="0" t="s">
        <v>759</v>
      </c>
      <c r="J28" s="11" t="n">
        <v>44039</v>
      </c>
      <c r="K28" s="6" t="n">
        <v>8535.126054</v>
      </c>
      <c r="L28" s="0" t="s">
        <v>894</v>
      </c>
      <c r="M28" s="11" t="n">
        <v>43980</v>
      </c>
      <c r="N28" s="6" t="n">
        <v>2082.2</v>
      </c>
      <c r="O28" s="0" t="s">
        <v>894</v>
      </c>
      <c r="P28" s="11" t="n">
        <v>44062</v>
      </c>
      <c r="Q28" s="6" t="n">
        <v>4304.589702</v>
      </c>
      <c r="R28" s="0" t="s">
        <v>894</v>
      </c>
      <c r="S28" s="0"/>
      <c r="T28" s="0"/>
      <c r="U28" s="0"/>
      <c r="V28" s="11" t="n">
        <v>44335</v>
      </c>
      <c r="W28" s="6" t="n">
        <v>-74.44</v>
      </c>
      <c r="X28" s="0" t="s">
        <v>522</v>
      </c>
      <c r="Y28" s="0"/>
      <c r="Z28" s="0"/>
      <c r="AA28" s="0"/>
      <c r="AB28" s="0"/>
      <c r="AC28" s="0"/>
      <c r="AD28" s="0"/>
      <c r="AE28" s="0"/>
      <c r="AF28" s="0"/>
      <c r="AG28" s="0"/>
      <c r="AH28" s="11" t="n">
        <v>44179</v>
      </c>
      <c r="AI28" s="6" t="n">
        <v>8003.82</v>
      </c>
      <c r="AJ28" s="0" t="s">
        <v>894</v>
      </c>
      <c r="AK28" s="0"/>
      <c r="AL28" s="0"/>
      <c r="AM28" s="0"/>
      <c r="AN28" s="11" t="n">
        <v>44004</v>
      </c>
      <c r="AO28" s="6" t="n">
        <v>1935.92</v>
      </c>
      <c r="AP28" s="0" t="s">
        <v>894</v>
      </c>
      <c r="AQ28" s="11" t="n">
        <v>44123</v>
      </c>
      <c r="AR28" s="6" t="n">
        <v>768.36</v>
      </c>
      <c r="AS28" s="0" t="s">
        <v>894</v>
      </c>
      <c r="AT28" s="0"/>
      <c r="AU28" s="0"/>
      <c r="AV28" s="0"/>
      <c r="AW28" s="0"/>
      <c r="AX28" s="0"/>
      <c r="AY28" s="0"/>
      <c r="AZ28" s="11" t="n">
        <v>44498</v>
      </c>
      <c r="BA28" s="6" t="n">
        <v>-70.24</v>
      </c>
      <c r="BB28" s="0" t="s">
        <v>580</v>
      </c>
      <c r="BC28" s="11" t="n">
        <v>44116</v>
      </c>
      <c r="BD28" s="6" t="n">
        <v>996.48</v>
      </c>
      <c r="BE28" s="0" t="s">
        <v>894</v>
      </c>
      <c r="BF28" s="0"/>
      <c r="BG28" s="0"/>
      <c r="BH28" s="0"/>
      <c r="BI28" s="0"/>
      <c r="BJ28" s="0"/>
      <c r="BK28" s="0"/>
      <c r="BL28" s="0"/>
      <c r="BM28" s="0"/>
      <c r="BN28" s="0"/>
      <c r="BO28" s="11" t="n">
        <v>44082</v>
      </c>
      <c r="BP28" s="6" t="n">
        <v>-20078.4</v>
      </c>
      <c r="BQ28" s="0" t="s">
        <v>897</v>
      </c>
      <c r="BR28" s="11" t="n">
        <v>45855</v>
      </c>
      <c r="BS28" s="8" t="s">
        <f>=-Портфель!J25</f>
      </c>
      <c r="BT28" s="0" t="s">
        <v>898</v>
      </c>
      <c r="BU28" s="11" t="n">
        <v>45260</v>
      </c>
      <c r="BV28" s="6" t="n">
        <v>-147.55</v>
      </c>
      <c r="BW28" s="0" t="s">
        <v>752</v>
      </c>
      <c r="BX28" s="0"/>
      <c r="BY28" s="0"/>
      <c r="BZ28" s="0"/>
      <c r="CA28" s="0"/>
      <c r="CB28" s="0"/>
      <c r="CC28" s="0"/>
      <c r="CD28" s="11" t="n">
        <v>45824</v>
      </c>
      <c r="CE28" s="6" t="n">
        <v>-289.94</v>
      </c>
      <c r="CF28" s="0" t="s">
        <v>884</v>
      </c>
      <c r="CG28" s="11" t="n">
        <v>44713</v>
      </c>
      <c r="CH28" s="6" t="n">
        <v>-121.98</v>
      </c>
      <c r="CI28" s="0" t="s">
        <v>619</v>
      </c>
      <c r="CJ28" s="0"/>
      <c r="CK28" s="0"/>
      <c r="CL28" s="0"/>
      <c r="CM28" s="11" t="n">
        <v>44165</v>
      </c>
      <c r="CN28" s="6" t="n">
        <v>2368.13</v>
      </c>
      <c r="CO28" s="0" t="s">
        <v>894</v>
      </c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11" t="n">
        <v>44146</v>
      </c>
      <c r="DF28" s="6" t="n">
        <v>1666.8</v>
      </c>
      <c r="DG28" s="0" t="s">
        <v>894</v>
      </c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45316</v>
      </c>
      <c r="DX28" s="6" t="n">
        <v>-99.76</v>
      </c>
      <c r="DY28" s="0" t="s">
        <v>766</v>
      </c>
      <c r="DZ28" s="0"/>
      <c r="EA28" s="0"/>
      <c r="EB28" s="0"/>
      <c r="EC28" s="11" t="n">
        <v>45855</v>
      </c>
      <c r="ED28" s="8" t="s">
        <f>=-Портфель!J46</f>
      </c>
      <c r="EE28" s="0" t="s">
        <v>898</v>
      </c>
      <c r="EF28" s="0"/>
      <c r="EG28" s="0"/>
      <c r="EH28" s="0"/>
      <c r="EI28" s="0"/>
      <c r="EJ28" s="0"/>
      <c r="EK28" s="0"/>
      <c r="EL28" s="0"/>
      <c r="EM28" s="8" t="s">
        <f>=-SUM(EM2:EM26)</f>
      </c>
      <c r="EN28" s="0" t="s">
        <v>899</v>
      </c>
      <c r="EO28" s="0"/>
      <c r="EP28" s="0"/>
      <c r="EQ28" s="0"/>
      <c r="ER28" s="0"/>
      <c r="ES28" s="0"/>
      <c r="ET28" s="0"/>
      <c r="EU28" s="0"/>
      <c r="EV28" s="0"/>
      <c r="EW28" s="0"/>
      <c r="EX28" s="11" t="n">
        <v>43998</v>
      </c>
      <c r="EY28" s="6" t="n">
        <v>-593.76</v>
      </c>
      <c r="EZ28" s="0" t="s">
        <v>349</v>
      </c>
      <c r="FA28" s="0"/>
      <c r="FB28" s="0"/>
      <c r="FC28" s="0"/>
      <c r="FD28" s="0"/>
      <c r="FE28" s="8" t="s">
        <f>=-SUM(FE2:FE26)</f>
      </c>
      <c r="FF28" s="0" t="s">
        <v>899</v>
      </c>
    </row>
    <row collapsed="false" customFormat="false" customHeight="false" hidden="false" ht="12.1" outlineLevel="0" r="29">
      <c r="A29" s="11" t="n">
        <v>44075</v>
      </c>
      <c r="B29" s="6" t="n">
        <v>11805.671844</v>
      </c>
      <c r="C29" s="0" t="s">
        <v>894</v>
      </c>
      <c r="D29" s="11" t="n">
        <v>44062</v>
      </c>
      <c r="E29" s="6" t="n">
        <v>3088.554126</v>
      </c>
      <c r="F29" s="0" t="s">
        <v>894</v>
      </c>
      <c r="G29" s="11" t="n">
        <v>45481</v>
      </c>
      <c r="H29" s="6" t="n">
        <v>-5765.6</v>
      </c>
      <c r="I29" s="0" t="s">
        <v>802</v>
      </c>
      <c r="J29" s="11" t="n">
        <v>44039</v>
      </c>
      <c r="K29" s="6" t="n">
        <v>6401.523534</v>
      </c>
      <c r="L29" s="0" t="s">
        <v>894</v>
      </c>
      <c r="M29" s="11" t="n">
        <v>43980</v>
      </c>
      <c r="N29" s="6" t="n">
        <v>1561.35</v>
      </c>
      <c r="O29" s="0" t="s">
        <v>894</v>
      </c>
      <c r="P29" s="11" t="n">
        <v>44075</v>
      </c>
      <c r="Q29" s="6" t="n">
        <v>2363.200878</v>
      </c>
      <c r="R29" s="0" t="s">
        <v>894</v>
      </c>
      <c r="S29" s="0"/>
      <c r="T29" s="0"/>
      <c r="U29" s="0"/>
      <c r="V29" s="11" t="n">
        <v>44427</v>
      </c>
      <c r="W29" s="6" t="n">
        <v>-74.2</v>
      </c>
      <c r="X29" s="0" t="s">
        <v>561</v>
      </c>
      <c r="Y29" s="0"/>
      <c r="Z29" s="0"/>
      <c r="AA29" s="0"/>
      <c r="AB29" s="0"/>
      <c r="AC29" s="0"/>
      <c r="AD29" s="0"/>
      <c r="AE29" s="0"/>
      <c r="AF29" s="0"/>
      <c r="AG29" s="0"/>
      <c r="AH29" s="11" t="n">
        <v>44397</v>
      </c>
      <c r="AI29" s="6" t="n">
        <v>-8770</v>
      </c>
      <c r="AJ29" s="0" t="s">
        <v>556</v>
      </c>
      <c r="AK29" s="0"/>
      <c r="AL29" s="0"/>
      <c r="AM29" s="0"/>
      <c r="AN29" s="11" t="n">
        <v>44028</v>
      </c>
      <c r="AO29" s="6" t="n">
        <v>-6762.4</v>
      </c>
      <c r="AP29" s="0" t="s">
        <v>393</v>
      </c>
      <c r="AQ29" s="11" t="n">
        <v>44173</v>
      </c>
      <c r="AR29" s="6" t="n">
        <v>4051.93</v>
      </c>
      <c r="AS29" s="0" t="s">
        <v>894</v>
      </c>
      <c r="AT29" s="0"/>
      <c r="AU29" s="0"/>
      <c r="AV29" s="0"/>
      <c r="AW29" s="0"/>
      <c r="AX29" s="0"/>
      <c r="AY29" s="0"/>
      <c r="AZ29" s="11" t="n">
        <v>44529</v>
      </c>
      <c r="BA29" s="6" t="n">
        <v>-78.31</v>
      </c>
      <c r="BB29" s="0" t="s">
        <v>586</v>
      </c>
      <c r="BC29" s="11" t="n">
        <v>44123</v>
      </c>
      <c r="BD29" s="6" t="n">
        <v>635.31</v>
      </c>
      <c r="BE29" s="0" t="s">
        <v>894</v>
      </c>
      <c r="BF29" s="0"/>
      <c r="BG29" s="0"/>
      <c r="BH29" s="0"/>
      <c r="BI29" s="0"/>
      <c r="BJ29" s="0"/>
      <c r="BK29" s="0"/>
      <c r="BL29" s="0"/>
      <c r="BM29" s="0"/>
      <c r="BN29" s="0"/>
      <c r="BO29" s="11" t="n">
        <v>44089</v>
      </c>
      <c r="BP29" s="6" t="n">
        <v>3357.6</v>
      </c>
      <c r="BQ29" s="0" t="s">
        <v>894</v>
      </c>
      <c r="BR29" s="0"/>
      <c r="BS29" s="10" t="s">
        <f>=XIRR(BS2:BS28,BR2:BR28)</f>
      </c>
      <c r="BT29" s="0"/>
      <c r="BU29" s="11" t="n">
        <v>45365</v>
      </c>
      <c r="BV29" s="6" t="n">
        <v>-160.2</v>
      </c>
      <c r="BW29" s="0" t="s">
        <v>776</v>
      </c>
      <c r="BX29" s="0"/>
      <c r="BY29" s="0"/>
      <c r="BZ29" s="0"/>
      <c r="CA29" s="0"/>
      <c r="CB29" s="0"/>
      <c r="CC29" s="0"/>
      <c r="CD29" s="11" t="n">
        <v>45855</v>
      </c>
      <c r="CE29" s="8" t="s">
        <f>=-Портфель!J29</f>
      </c>
      <c r="CF29" s="0" t="s">
        <v>898</v>
      </c>
      <c r="CG29" s="11" t="n">
        <v>44811</v>
      </c>
      <c r="CH29" s="6" t="n">
        <v>-120.49</v>
      </c>
      <c r="CI29" s="0" t="s">
        <v>646</v>
      </c>
      <c r="CJ29" s="0"/>
      <c r="CK29" s="0"/>
      <c r="CL29" s="0"/>
      <c r="CM29" s="11" t="n">
        <v>44165</v>
      </c>
      <c r="CN29" s="6" t="n">
        <v>15707.5</v>
      </c>
      <c r="CO29" s="0" t="s">
        <v>894</v>
      </c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11" t="n">
        <v>44159</v>
      </c>
      <c r="DF29" s="6" t="n">
        <v>4793.89</v>
      </c>
      <c r="DG29" s="0" t="s">
        <v>894</v>
      </c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45499</v>
      </c>
      <c r="DX29" s="6" t="n">
        <v>-96.51</v>
      </c>
      <c r="DY29" s="0" t="s">
        <v>817</v>
      </c>
      <c r="DZ29" s="0"/>
      <c r="EA29" s="0"/>
      <c r="EB29" s="0"/>
      <c r="EC29" s="0"/>
      <c r="ED29" s="10" t="s">
        <f>=XIRR(ED2:ED28,EC2:EC28)</f>
      </c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11" t="n">
        <v>43998</v>
      </c>
      <c r="EY29" s="6" t="n">
        <v>-619.1</v>
      </c>
      <c r="EZ29" s="0" t="s">
        <v>350</v>
      </c>
    </row>
    <row collapsed="false" customFormat="false" customHeight="false" hidden="false" ht="12.1" outlineLevel="0" r="30">
      <c r="A30" s="11" t="n">
        <v>44075</v>
      </c>
      <c r="B30" s="6" t="n">
        <v>5892.503376</v>
      </c>
      <c r="C30" s="0" t="s">
        <v>894</v>
      </c>
      <c r="D30" s="11" t="n">
        <v>44062</v>
      </c>
      <c r="E30" s="6" t="n">
        <v>3086.351163</v>
      </c>
      <c r="F30" s="0" t="s">
        <v>894</v>
      </c>
      <c r="G30" s="11" t="n">
        <v>45579</v>
      </c>
      <c r="H30" s="6" t="n">
        <v>-15369.4</v>
      </c>
      <c r="I30" s="0" t="s">
        <v>836</v>
      </c>
      <c r="J30" s="11" t="n">
        <v>44075</v>
      </c>
      <c r="K30" s="6" t="n">
        <v>8801.853114</v>
      </c>
      <c r="L30" s="0" t="s">
        <v>894</v>
      </c>
      <c r="M30" s="11" t="n">
        <v>43980</v>
      </c>
      <c r="N30" s="6" t="n">
        <v>5192.48</v>
      </c>
      <c r="O30" s="0" t="s">
        <v>894</v>
      </c>
      <c r="P30" s="11" t="n">
        <v>44075</v>
      </c>
      <c r="Q30" s="6" t="n">
        <v>930.667179</v>
      </c>
      <c r="R30" s="0" t="s">
        <v>894</v>
      </c>
      <c r="S30" s="0"/>
      <c r="T30" s="0"/>
      <c r="U30" s="0"/>
      <c r="V30" s="11" t="n">
        <v>44518</v>
      </c>
      <c r="W30" s="6" t="n">
        <v>-81.56</v>
      </c>
      <c r="X30" s="0" t="s">
        <v>584</v>
      </c>
      <c r="Y30" s="0"/>
      <c r="Z30" s="0"/>
      <c r="AA30" s="0"/>
      <c r="AB30" s="0"/>
      <c r="AC30" s="0"/>
      <c r="AD30" s="0"/>
      <c r="AE30" s="0"/>
      <c r="AF30" s="0"/>
      <c r="AG30" s="0"/>
      <c r="AH30" s="11" t="n">
        <v>44762</v>
      </c>
      <c r="AI30" s="6" t="n">
        <v>-6173</v>
      </c>
      <c r="AJ30" s="0" t="s">
        <v>640</v>
      </c>
      <c r="AK30" s="0"/>
      <c r="AL30" s="0"/>
      <c r="AM30" s="0"/>
      <c r="AN30" s="11" t="n">
        <v>44032</v>
      </c>
      <c r="AO30" s="6" t="n">
        <v>3725.78</v>
      </c>
      <c r="AP30" s="0" t="s">
        <v>894</v>
      </c>
      <c r="AQ30" s="11" t="n">
        <v>44322</v>
      </c>
      <c r="AR30" s="6" t="n">
        <v>-1812.2</v>
      </c>
      <c r="AS30" s="0" t="s">
        <v>516</v>
      </c>
      <c r="AT30" s="0"/>
      <c r="AU30" s="0"/>
      <c r="AV30" s="0"/>
      <c r="AW30" s="0"/>
      <c r="AX30" s="0"/>
      <c r="AY30" s="0"/>
      <c r="AZ30" s="11" t="n">
        <v>44560</v>
      </c>
      <c r="BA30" s="6" t="n">
        <v>-76.52</v>
      </c>
      <c r="BB30" s="0" t="s">
        <v>594</v>
      </c>
      <c r="BC30" s="11" t="n">
        <v>44124</v>
      </c>
      <c r="BD30" s="6" t="n">
        <v>999.48</v>
      </c>
      <c r="BE30" s="0" t="s">
        <v>894</v>
      </c>
      <c r="BF30" s="0"/>
      <c r="BG30" s="0"/>
      <c r="BH30" s="0"/>
      <c r="BI30" s="0"/>
      <c r="BJ30" s="0"/>
      <c r="BK30" s="0"/>
      <c r="BL30" s="0"/>
      <c r="BM30" s="0"/>
      <c r="BN30" s="0"/>
      <c r="BO30" s="11" t="n">
        <v>44089</v>
      </c>
      <c r="BP30" s="6" t="n">
        <v>3357.6</v>
      </c>
      <c r="BQ30" s="0" t="s">
        <v>894</v>
      </c>
      <c r="BR30" s="0"/>
      <c r="BS30" s="8" t="s">
        <f>=-SUM(BS2:BS28)</f>
      </c>
      <c r="BT30" s="0" t="s">
        <v>899</v>
      </c>
      <c r="BU30" s="11" t="n">
        <v>45457</v>
      </c>
      <c r="BV30" s="6" t="n">
        <v>-154.36</v>
      </c>
      <c r="BW30" s="0" t="s">
        <v>794</v>
      </c>
      <c r="BX30" s="0"/>
      <c r="BY30" s="0"/>
      <c r="BZ30" s="0"/>
      <c r="CA30" s="0"/>
      <c r="CB30" s="0"/>
      <c r="CC30" s="0"/>
      <c r="CD30" s="0"/>
      <c r="CE30" s="10" t="s">
        <f>=XIRR(CE2:CE29,CD2:CD29)</f>
      </c>
      <c r="CF30" s="0"/>
      <c r="CG30" s="11" t="n">
        <v>44902</v>
      </c>
      <c r="CH30" s="6" t="n">
        <v>-124.56</v>
      </c>
      <c r="CI30" s="0" t="s">
        <v>667</v>
      </c>
      <c r="CJ30" s="0"/>
      <c r="CK30" s="0"/>
      <c r="CL30" s="0"/>
      <c r="CM30" s="11" t="n">
        <v>44165</v>
      </c>
      <c r="CN30" s="6" t="n">
        <v>2359.13</v>
      </c>
      <c r="CO30" s="0" t="s">
        <v>894</v>
      </c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11" t="n">
        <v>44159</v>
      </c>
      <c r="DF30" s="6" t="n">
        <v>3191.52</v>
      </c>
      <c r="DG30" s="0" t="s">
        <v>894</v>
      </c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45604</v>
      </c>
      <c r="DX30" s="6" t="n">
        <v>-110.82</v>
      </c>
      <c r="DY30" s="0" t="s">
        <v>840</v>
      </c>
      <c r="DZ30" s="0"/>
      <c r="EA30" s="0"/>
      <c r="EB30" s="0"/>
      <c r="EC30" s="0"/>
      <c r="ED30" s="8" t="s">
        <f>=-SUM(ED2:ED28)</f>
      </c>
      <c r="EE30" s="0" t="s">
        <v>899</v>
      </c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11" t="n">
        <v>44000</v>
      </c>
      <c r="EY30" s="6" t="n">
        <v>1763.24</v>
      </c>
      <c r="EZ30" s="0" t="s">
        <v>894</v>
      </c>
    </row>
    <row collapsed="false" customFormat="false" customHeight="false" hidden="false" ht="12.1" outlineLevel="0" r="31">
      <c r="A31" s="11" t="n">
        <v>44075</v>
      </c>
      <c r="B31" s="6" t="n">
        <v>8683.028835</v>
      </c>
      <c r="C31" s="0" t="s">
        <v>894</v>
      </c>
      <c r="D31" s="11" t="n">
        <v>44062</v>
      </c>
      <c r="E31" s="6" t="n">
        <v>21599.317894</v>
      </c>
      <c r="F31" s="0" t="s">
        <v>894</v>
      </c>
      <c r="G31" s="11" t="n">
        <v>45855</v>
      </c>
      <c r="H31" s="8" t="s">
        <f>=-Портфель!J4</f>
      </c>
      <c r="I31" s="0" t="s">
        <v>898</v>
      </c>
      <c r="J31" s="11" t="n">
        <v>44075</v>
      </c>
      <c r="K31" s="6" t="n">
        <v>2200.832298</v>
      </c>
      <c r="L31" s="0" t="s">
        <v>894</v>
      </c>
      <c r="M31" s="11" t="n">
        <v>43983</v>
      </c>
      <c r="N31" s="6" t="n">
        <v>523.75</v>
      </c>
      <c r="O31" s="0" t="s">
        <v>894</v>
      </c>
      <c r="P31" s="11" t="n">
        <v>44088</v>
      </c>
      <c r="Q31" s="6" t="n">
        <v>1331.537088</v>
      </c>
      <c r="R31" s="0" t="s">
        <v>894</v>
      </c>
      <c r="S31" s="0"/>
      <c r="T31" s="0"/>
      <c r="U31" s="0"/>
      <c r="V31" s="11" t="n">
        <v>44608</v>
      </c>
      <c r="W31" s="6" t="n">
        <v>-85.31</v>
      </c>
      <c r="X31" s="0" t="s">
        <v>603</v>
      </c>
      <c r="Y31" s="0"/>
      <c r="Z31" s="0"/>
      <c r="AA31" s="0"/>
      <c r="AB31" s="0"/>
      <c r="AC31" s="0"/>
      <c r="AD31" s="0"/>
      <c r="AE31" s="0"/>
      <c r="AF31" s="0"/>
      <c r="AG31" s="0"/>
      <c r="AH31" s="11" t="n">
        <v>45127</v>
      </c>
      <c r="AI31" s="6" t="n">
        <v>-1044</v>
      </c>
      <c r="AJ31" s="0" t="s">
        <v>725</v>
      </c>
      <c r="AK31" s="0"/>
      <c r="AL31" s="0"/>
      <c r="AM31" s="0"/>
      <c r="AN31" s="11" t="n">
        <v>44036</v>
      </c>
      <c r="AO31" s="6" t="n">
        <v>1855.69</v>
      </c>
      <c r="AP31" s="0" t="s">
        <v>894</v>
      </c>
      <c r="AQ31" s="11" t="n">
        <v>44459</v>
      </c>
      <c r="AR31" s="6" t="n">
        <v>-3098.9</v>
      </c>
      <c r="AS31" s="0" t="s">
        <v>570</v>
      </c>
      <c r="AT31" s="0"/>
      <c r="AU31" s="0"/>
      <c r="AV31" s="0"/>
      <c r="AW31" s="0"/>
      <c r="AX31" s="0"/>
      <c r="AY31" s="0"/>
      <c r="AZ31" s="11" t="n">
        <v>44592</v>
      </c>
      <c r="BA31" s="6" t="n">
        <v>-80.85</v>
      </c>
      <c r="BB31" s="0" t="s">
        <v>600</v>
      </c>
      <c r="BC31" s="11" t="n">
        <v>44133</v>
      </c>
      <c r="BD31" s="6" t="n">
        <v>322.45</v>
      </c>
      <c r="BE31" s="0" t="s">
        <v>894</v>
      </c>
      <c r="BF31" s="0"/>
      <c r="BG31" s="0"/>
      <c r="BH31" s="0"/>
      <c r="BI31" s="0"/>
      <c r="BJ31" s="0"/>
      <c r="BK31" s="0"/>
      <c r="BL31" s="0"/>
      <c r="BM31" s="0"/>
      <c r="BN31" s="0"/>
      <c r="BO31" s="11" t="n">
        <v>44116</v>
      </c>
      <c r="BP31" s="6" t="n">
        <v>-155.6</v>
      </c>
      <c r="BQ31" s="0" t="s">
        <v>449</v>
      </c>
      <c r="BR31" s="0"/>
      <c r="BS31" s="0"/>
      <c r="BT31" s="0"/>
      <c r="BU31" s="11" t="n">
        <v>45548</v>
      </c>
      <c r="BV31" s="6" t="n">
        <v>-159.44</v>
      </c>
      <c r="BW31" s="0" t="s">
        <v>826</v>
      </c>
      <c r="BX31" s="0"/>
      <c r="BY31" s="0"/>
      <c r="BZ31" s="0"/>
      <c r="CA31" s="0"/>
      <c r="CB31" s="0"/>
      <c r="CC31" s="0"/>
      <c r="CD31" s="0"/>
      <c r="CE31" s="8" t="s">
        <f>=-SUM(CE2:CE29)</f>
      </c>
      <c r="CF31" s="0" t="s">
        <v>899</v>
      </c>
      <c r="CG31" s="11" t="n">
        <v>44993</v>
      </c>
      <c r="CH31" s="6" t="n">
        <v>-108.66</v>
      </c>
      <c r="CI31" s="0" t="s">
        <v>684</v>
      </c>
      <c r="CJ31" s="0"/>
      <c r="CK31" s="0"/>
      <c r="CL31" s="0"/>
      <c r="CM31" s="11" t="n">
        <v>44313</v>
      </c>
      <c r="CN31" s="6" t="n">
        <v>-164.8</v>
      </c>
      <c r="CO31" s="0" t="s">
        <v>513</v>
      </c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11" t="n">
        <v>44159</v>
      </c>
      <c r="DF31" s="6" t="n">
        <v>3189.52</v>
      </c>
      <c r="DG31" s="0" t="s">
        <v>894</v>
      </c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45681</v>
      </c>
      <c r="DX31" s="6" t="n">
        <v>-114.95</v>
      </c>
      <c r="DY31" s="0" t="s">
        <v>855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11" t="n">
        <v>44000</v>
      </c>
      <c r="EY31" s="6" t="n">
        <v>1760.83</v>
      </c>
      <c r="EZ31" s="0" t="s">
        <v>894</v>
      </c>
    </row>
    <row collapsed="false" customFormat="false" customHeight="false" hidden="false" ht="12.1" outlineLevel="0" r="32">
      <c r="A32" s="11" t="n">
        <v>44084</v>
      </c>
      <c r="B32" s="6" t="n">
        <v>8703.317433</v>
      </c>
      <c r="C32" s="0" t="s">
        <v>894</v>
      </c>
      <c r="D32" s="11" t="n">
        <v>44062</v>
      </c>
      <c r="E32" s="6" t="n">
        <v>6171.233684</v>
      </c>
      <c r="F32" s="0" t="s">
        <v>894</v>
      </c>
      <c r="G32" s="0"/>
      <c r="H32" s="10" t="s">
        <f>=XIRR(H2:H31,G2:G31)</f>
      </c>
      <c r="I32" s="0"/>
      <c r="J32" s="11" t="n">
        <v>44075</v>
      </c>
      <c r="K32" s="6" t="n">
        <v>2198.618181</v>
      </c>
      <c r="L32" s="0" t="s">
        <v>894</v>
      </c>
      <c r="M32" s="11" t="n">
        <v>43983</v>
      </c>
      <c r="N32" s="6" t="n">
        <v>1047.5</v>
      </c>
      <c r="O32" s="0" t="s">
        <v>894</v>
      </c>
      <c r="P32" s="11" t="n">
        <v>44098</v>
      </c>
      <c r="Q32" s="6" t="n">
        <v>840.663045</v>
      </c>
      <c r="R32" s="0" t="s">
        <v>894</v>
      </c>
      <c r="S32" s="0"/>
      <c r="T32" s="0"/>
      <c r="U32" s="0"/>
      <c r="V32" s="11" t="n">
        <v>44699</v>
      </c>
      <c r="W32" s="6" t="n">
        <v>-71.17</v>
      </c>
      <c r="X32" s="0" t="s">
        <v>617</v>
      </c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45491</v>
      </c>
      <c r="AI32" s="6" t="n">
        <v>-16038</v>
      </c>
      <c r="AJ32" s="0" t="s">
        <v>814</v>
      </c>
      <c r="AK32" s="0"/>
      <c r="AL32" s="0"/>
      <c r="AM32" s="0"/>
      <c r="AN32" s="11" t="n">
        <v>44036</v>
      </c>
      <c r="AO32" s="6" t="n">
        <v>1850.89</v>
      </c>
      <c r="AP32" s="0" t="s">
        <v>894</v>
      </c>
      <c r="AQ32" s="11" t="n">
        <v>44753</v>
      </c>
      <c r="AR32" s="6" t="n">
        <v>-2143.94</v>
      </c>
      <c r="AS32" s="0" t="s">
        <v>636</v>
      </c>
      <c r="AT32" s="0"/>
      <c r="AU32" s="0"/>
      <c r="AV32" s="0"/>
      <c r="AW32" s="0"/>
      <c r="AX32" s="0"/>
      <c r="AY32" s="0"/>
      <c r="AZ32" s="11" t="n">
        <v>44620</v>
      </c>
      <c r="BA32" s="6" t="n">
        <v>-87.06</v>
      </c>
      <c r="BB32" s="0" t="s">
        <v>604</v>
      </c>
      <c r="BC32" s="11" t="n">
        <v>44140</v>
      </c>
      <c r="BD32" s="6" t="n">
        <v>11023.96</v>
      </c>
      <c r="BE32" s="0" t="s">
        <v>894</v>
      </c>
      <c r="BF32" s="0"/>
      <c r="BG32" s="0"/>
      <c r="BH32" s="0"/>
      <c r="BI32" s="0"/>
      <c r="BJ32" s="0"/>
      <c r="BK32" s="0"/>
      <c r="BL32" s="0"/>
      <c r="BM32" s="0"/>
      <c r="BN32" s="0"/>
      <c r="BO32" s="11" t="n">
        <v>44118</v>
      </c>
      <c r="BP32" s="6" t="n">
        <v>3300.58</v>
      </c>
      <c r="BQ32" s="0" t="s">
        <v>894</v>
      </c>
      <c r="BR32" s="0"/>
      <c r="BS32" s="0"/>
      <c r="BT32" s="0"/>
      <c r="BU32" s="11" t="n">
        <v>45625</v>
      </c>
      <c r="BV32" s="6" t="n">
        <v>-191.76</v>
      </c>
      <c r="BW32" s="0" t="s">
        <v>844</v>
      </c>
      <c r="BX32" s="0"/>
      <c r="BY32" s="0"/>
      <c r="BZ32" s="0"/>
      <c r="CA32" s="0"/>
      <c r="CB32" s="0"/>
      <c r="CC32" s="0"/>
      <c r="CD32" s="0"/>
      <c r="CE32" s="0"/>
      <c r="CF32" s="0"/>
      <c r="CG32" s="11" t="n">
        <v>45077</v>
      </c>
      <c r="CH32" s="6" t="n">
        <v>-116.19</v>
      </c>
      <c r="CI32" s="0" t="s">
        <v>701</v>
      </c>
      <c r="CJ32" s="0"/>
      <c r="CK32" s="0"/>
      <c r="CL32" s="0"/>
      <c r="CM32" s="11" t="n">
        <v>44459</v>
      </c>
      <c r="CN32" s="6" t="n">
        <v>-2157.88</v>
      </c>
      <c r="CO32" s="0" t="s">
        <v>571</v>
      </c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11" t="n">
        <v>44159</v>
      </c>
      <c r="DF32" s="6" t="n">
        <v>3181.52</v>
      </c>
      <c r="DG32" s="0" t="s">
        <v>894</v>
      </c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45786</v>
      </c>
      <c r="DX32" s="6" t="n">
        <v>-93.8</v>
      </c>
      <c r="DY32" s="0" t="s">
        <v>874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11" t="n">
        <v>44007</v>
      </c>
      <c r="EY32" s="6" t="n">
        <v>1720.82</v>
      </c>
      <c r="EZ32" s="0" t="s">
        <v>894</v>
      </c>
    </row>
    <row collapsed="false" customFormat="false" customHeight="false" hidden="false" ht="12.1" outlineLevel="0" r="33">
      <c r="A33" s="11" t="n">
        <v>44084</v>
      </c>
      <c r="B33" s="6" t="n">
        <v>5738.818872</v>
      </c>
      <c r="C33" s="0" t="s">
        <v>894</v>
      </c>
      <c r="D33" s="11" t="n">
        <v>44098</v>
      </c>
      <c r="E33" s="6" t="n">
        <v>5828.90253</v>
      </c>
      <c r="F33" s="0" t="s">
        <v>894</v>
      </c>
      <c r="G33" s="0"/>
      <c r="H33" s="8" t="s">
        <f>=-SUM(H2:H31)</f>
      </c>
      <c r="I33" s="0" t="s">
        <v>899</v>
      </c>
      <c r="J33" s="11" t="n">
        <v>44075</v>
      </c>
      <c r="K33" s="6" t="n">
        <v>8792.258607</v>
      </c>
      <c r="L33" s="0" t="s">
        <v>894</v>
      </c>
      <c r="M33" s="11" t="n">
        <v>44012</v>
      </c>
      <c r="N33" s="6" t="n">
        <v>-122</v>
      </c>
      <c r="O33" s="0" t="s">
        <v>366</v>
      </c>
      <c r="P33" s="11" t="n">
        <v>44106</v>
      </c>
      <c r="Q33" s="6" t="n">
        <v>410.342994</v>
      </c>
      <c r="R33" s="0" t="s">
        <v>894</v>
      </c>
      <c r="S33" s="0"/>
      <c r="T33" s="0"/>
      <c r="U33" s="0"/>
      <c r="V33" s="11" t="n">
        <v>44790</v>
      </c>
      <c r="W33" s="6" t="n">
        <v>-68.8</v>
      </c>
      <c r="X33" s="0" t="s">
        <v>644</v>
      </c>
      <c r="Y33" s="0"/>
      <c r="Z33" s="0"/>
      <c r="AA33" s="0"/>
      <c r="AB33" s="0"/>
      <c r="AC33" s="0"/>
      <c r="AD33" s="0"/>
      <c r="AE33" s="0"/>
      <c r="AF33" s="0"/>
      <c r="AG33" s="0"/>
      <c r="AH33" s="11" t="n">
        <v>45855</v>
      </c>
      <c r="AI33" s="8" t="s">
        <f>=-Портфель!J13</f>
      </c>
      <c r="AJ33" s="0" t="s">
        <v>898</v>
      </c>
      <c r="AK33" s="0"/>
      <c r="AL33" s="0"/>
      <c r="AM33" s="0"/>
      <c r="AN33" s="11" t="n">
        <v>44036</v>
      </c>
      <c r="AO33" s="6" t="n">
        <v>3701.77</v>
      </c>
      <c r="AP33" s="0" t="s">
        <v>894</v>
      </c>
      <c r="AQ33" s="11" t="n">
        <v>45118</v>
      </c>
      <c r="AR33" s="6" t="n">
        <v>-4909</v>
      </c>
      <c r="AS33" s="0" t="s">
        <v>721</v>
      </c>
      <c r="AT33" s="0"/>
      <c r="AU33" s="0"/>
      <c r="AV33" s="0"/>
      <c r="AW33" s="0"/>
      <c r="AX33" s="0"/>
      <c r="AY33" s="0"/>
      <c r="AZ33" s="11" t="n">
        <v>44651</v>
      </c>
      <c r="BA33" s="6" t="n">
        <v>-87.62</v>
      </c>
      <c r="BB33" s="0" t="s">
        <v>608</v>
      </c>
      <c r="BC33" s="11" t="n">
        <v>44146</v>
      </c>
      <c r="BD33" s="6" t="n">
        <v>1734.82</v>
      </c>
      <c r="BE33" s="0" t="s">
        <v>894</v>
      </c>
      <c r="BF33" s="0"/>
      <c r="BG33" s="0"/>
      <c r="BH33" s="0"/>
      <c r="BI33" s="0"/>
      <c r="BJ33" s="0"/>
      <c r="BK33" s="0"/>
      <c r="BL33" s="0"/>
      <c r="BM33" s="0"/>
      <c r="BN33" s="0"/>
      <c r="BO33" s="11" t="n">
        <v>44120</v>
      </c>
      <c r="BP33" s="6" t="n">
        <v>3193.53</v>
      </c>
      <c r="BQ33" s="0" t="s">
        <v>894</v>
      </c>
      <c r="BR33" s="0"/>
      <c r="BS33" s="0"/>
      <c r="BT33" s="0"/>
      <c r="BU33" s="11" t="n">
        <v>45730</v>
      </c>
      <c r="BV33" s="6" t="n">
        <v>-159.38</v>
      </c>
      <c r="BW33" s="0" t="s">
        <v>862</v>
      </c>
      <c r="BX33" s="0"/>
      <c r="BY33" s="0"/>
      <c r="BZ33" s="0"/>
      <c r="CA33" s="0"/>
      <c r="CB33" s="0"/>
      <c r="CC33" s="0"/>
      <c r="CD33" s="0"/>
      <c r="CE33" s="0"/>
      <c r="CF33" s="0"/>
      <c r="CG33" s="11" t="n">
        <v>45175</v>
      </c>
      <c r="CH33" s="6" t="n">
        <v>-140.46</v>
      </c>
      <c r="CI33" s="0" t="s">
        <v>733</v>
      </c>
      <c r="CJ33" s="0"/>
      <c r="CK33" s="0"/>
      <c r="CL33" s="0"/>
      <c r="CM33" s="11" t="n">
        <v>44753</v>
      </c>
      <c r="CN33" s="6" t="n">
        <v>-168.44</v>
      </c>
      <c r="CO33" s="0" t="s">
        <v>637</v>
      </c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11" t="n">
        <v>44159</v>
      </c>
      <c r="DF33" s="6" t="n">
        <v>1583.76</v>
      </c>
      <c r="DG33" s="0" t="s">
        <v>894</v>
      </c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45855</v>
      </c>
      <c r="DX33" s="8" t="s">
        <f>=-Портфель!J44</f>
      </c>
      <c r="DY33" s="0" t="s">
        <v>898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11" t="n">
        <v>44007</v>
      </c>
      <c r="EY33" s="6" t="n">
        <v>860.21</v>
      </c>
      <c r="EZ33" s="0" t="s">
        <v>894</v>
      </c>
    </row>
    <row collapsed="false" customFormat="false" customHeight="false" hidden="false" ht="12.1" outlineLevel="0" r="34">
      <c r="A34" s="11" t="n">
        <v>44088</v>
      </c>
      <c r="B34" s="6" t="n">
        <v>5559.803904</v>
      </c>
      <c r="C34" s="0" t="s">
        <v>894</v>
      </c>
      <c r="D34" s="11" t="n">
        <v>44099</v>
      </c>
      <c r="E34" s="6" t="n">
        <v>5899.48632</v>
      </c>
      <c r="F34" s="0" t="s">
        <v>894</v>
      </c>
      <c r="G34" s="0"/>
      <c r="H34" s="0"/>
      <c r="I34" s="0"/>
      <c r="J34" s="11" t="n">
        <v>44084</v>
      </c>
      <c r="K34" s="6" t="n">
        <v>8858.502885</v>
      </c>
      <c r="L34" s="0" t="s">
        <v>894</v>
      </c>
      <c r="M34" s="11" t="n">
        <v>44077</v>
      </c>
      <c r="N34" s="6" t="n">
        <v>1039.49</v>
      </c>
      <c r="O34" s="0" t="s">
        <v>894</v>
      </c>
      <c r="P34" s="11" t="n">
        <v>44106</v>
      </c>
      <c r="Q34" s="6" t="n">
        <v>410.342994</v>
      </c>
      <c r="R34" s="0" t="s">
        <v>894</v>
      </c>
      <c r="S34" s="0"/>
      <c r="T34" s="0"/>
      <c r="U34" s="0"/>
      <c r="V34" s="11" t="n">
        <v>44881</v>
      </c>
      <c r="W34" s="6" t="n">
        <v>-73.58</v>
      </c>
      <c r="X34" s="0" t="s">
        <v>663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10" t="s">
        <f>=XIRR(AI2:AI33,AH2:AH33)</f>
      </c>
      <c r="AJ34" s="0"/>
      <c r="AK34" s="0"/>
      <c r="AL34" s="0"/>
      <c r="AM34" s="0"/>
      <c r="AN34" s="11" t="n">
        <v>44040</v>
      </c>
      <c r="AO34" s="6" t="n">
        <v>1848.89</v>
      </c>
      <c r="AP34" s="0" t="s">
        <v>894</v>
      </c>
      <c r="AQ34" s="11" t="n">
        <v>45482</v>
      </c>
      <c r="AR34" s="6" t="n">
        <v>-3355.4</v>
      </c>
      <c r="AS34" s="0" t="s">
        <v>807</v>
      </c>
      <c r="AT34" s="0"/>
      <c r="AU34" s="0"/>
      <c r="AV34" s="0"/>
      <c r="AW34" s="0"/>
      <c r="AX34" s="0"/>
      <c r="AY34" s="0"/>
      <c r="AZ34" s="11" t="n">
        <v>44680</v>
      </c>
      <c r="BA34" s="6" t="n">
        <v>-75.33</v>
      </c>
      <c r="BB34" s="0" t="s">
        <v>613</v>
      </c>
      <c r="BC34" s="11" t="n">
        <v>44146</v>
      </c>
      <c r="BD34" s="6" t="n">
        <v>1733.32</v>
      </c>
      <c r="BE34" s="0" t="s">
        <v>894</v>
      </c>
      <c r="BF34" s="0"/>
      <c r="BG34" s="0"/>
      <c r="BH34" s="0"/>
      <c r="BI34" s="0"/>
      <c r="BJ34" s="0"/>
      <c r="BK34" s="0"/>
      <c r="BL34" s="0"/>
      <c r="BM34" s="0"/>
      <c r="BN34" s="0"/>
      <c r="BO34" s="11" t="n">
        <v>44123</v>
      </c>
      <c r="BP34" s="6" t="n">
        <v>3179.52</v>
      </c>
      <c r="BQ34" s="0" t="s">
        <v>894</v>
      </c>
      <c r="BR34" s="0"/>
      <c r="BS34" s="0"/>
      <c r="BT34" s="0"/>
      <c r="BU34" s="11" t="n">
        <v>45821</v>
      </c>
      <c r="BV34" s="6" t="n">
        <v>-145.37</v>
      </c>
      <c r="BW34" s="0" t="s">
        <v>882</v>
      </c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45259</v>
      </c>
      <c r="CH34" s="6" t="n">
        <v>-127.6</v>
      </c>
      <c r="CI34" s="0" t="s">
        <v>751</v>
      </c>
      <c r="CJ34" s="0"/>
      <c r="CK34" s="0"/>
      <c r="CL34" s="0"/>
      <c r="CM34" s="11" t="n">
        <v>45118</v>
      </c>
      <c r="CN34" s="6" t="n">
        <v>-337.4</v>
      </c>
      <c r="CO34" s="0" t="s">
        <v>717</v>
      </c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11" t="n">
        <v>44182</v>
      </c>
      <c r="DF34" s="6" t="n">
        <v>3415.64</v>
      </c>
      <c r="DG34" s="0" t="s">
        <v>894</v>
      </c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10" t="s">
        <f>=XIRR(DX2:DX33,DW2:DW33)</f>
      </c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11" t="n">
        <v>44008</v>
      </c>
      <c r="EY34" s="6" t="n">
        <v>1703.21</v>
      </c>
      <c r="EZ34" s="0" t="s">
        <v>894</v>
      </c>
    </row>
    <row collapsed="false" customFormat="false" customHeight="false" hidden="false" ht="12.1" outlineLevel="0" r="35">
      <c r="A35" s="11" t="n">
        <v>44088</v>
      </c>
      <c r="B35" s="6" t="n">
        <v>5544.825984</v>
      </c>
      <c r="C35" s="0" t="s">
        <v>894</v>
      </c>
      <c r="D35" s="11" t="n">
        <v>44105</v>
      </c>
      <c r="E35" s="6" t="n">
        <v>-1965.68</v>
      </c>
      <c r="F35" s="0" t="s">
        <v>442</v>
      </c>
      <c r="G35" s="0"/>
      <c r="H35" s="0"/>
      <c r="I35" s="0"/>
      <c r="J35" s="11" t="n">
        <v>44085</v>
      </c>
      <c r="K35" s="6" t="n">
        <v>4367.749542</v>
      </c>
      <c r="L35" s="0" t="s">
        <v>894</v>
      </c>
      <c r="M35" s="11" t="n">
        <v>44077</v>
      </c>
      <c r="N35" s="6" t="n">
        <v>1034.89</v>
      </c>
      <c r="O35" s="0" t="s">
        <v>894</v>
      </c>
      <c r="P35" s="11" t="n">
        <v>44133</v>
      </c>
      <c r="Q35" s="6" t="n">
        <v>1216.01536</v>
      </c>
      <c r="R35" s="0" t="s">
        <v>894</v>
      </c>
      <c r="S35" s="0"/>
      <c r="T35" s="0"/>
      <c r="U35" s="0"/>
      <c r="V35" s="11" t="n">
        <v>44972</v>
      </c>
      <c r="W35" s="6" t="n">
        <v>-90.11</v>
      </c>
      <c r="X35" s="0" t="s">
        <v>682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8" t="s">
        <f>=-SUM(AI2:AI33)</f>
      </c>
      <c r="AJ35" s="0" t="s">
        <v>899</v>
      </c>
      <c r="AK35" s="0"/>
      <c r="AL35" s="0"/>
      <c r="AM35" s="0"/>
      <c r="AN35" s="11" t="n">
        <v>44040</v>
      </c>
      <c r="AO35" s="6" t="n">
        <v>3691.76</v>
      </c>
      <c r="AP35" s="0" t="s">
        <v>894</v>
      </c>
      <c r="AQ35" s="11" t="n">
        <v>45855</v>
      </c>
      <c r="AR35" s="8" t="s">
        <f>=-Портфель!J16</f>
      </c>
      <c r="AS35" s="0" t="s">
        <v>898</v>
      </c>
      <c r="AT35" s="0"/>
      <c r="AU35" s="0"/>
      <c r="AV35" s="0"/>
      <c r="AW35" s="0"/>
      <c r="AX35" s="0"/>
      <c r="AY35" s="0"/>
      <c r="AZ35" s="11" t="n">
        <v>44712</v>
      </c>
      <c r="BA35" s="6" t="n">
        <v>-65.75</v>
      </c>
      <c r="BB35" s="0" t="s">
        <v>618</v>
      </c>
      <c r="BC35" s="11" t="n">
        <v>44147</v>
      </c>
      <c r="BD35" s="6" t="n">
        <v>2064.99</v>
      </c>
      <c r="BE35" s="0" t="s">
        <v>894</v>
      </c>
      <c r="BF35" s="0"/>
      <c r="BG35" s="0"/>
      <c r="BH35" s="0"/>
      <c r="BI35" s="0"/>
      <c r="BJ35" s="0"/>
      <c r="BK35" s="0"/>
      <c r="BL35" s="0"/>
      <c r="BM35" s="0"/>
      <c r="BN35" s="0"/>
      <c r="BO35" s="11" t="n">
        <v>44132</v>
      </c>
      <c r="BP35" s="6" t="n">
        <v>3130.49</v>
      </c>
      <c r="BQ35" s="0" t="s">
        <v>894</v>
      </c>
      <c r="BR35" s="0"/>
      <c r="BS35" s="0"/>
      <c r="BT35" s="0"/>
      <c r="BU35" s="11" t="n">
        <v>45855</v>
      </c>
      <c r="BV35" s="8" t="s">
        <f>=-Портфель!J26</f>
      </c>
      <c r="BW35" s="0" t="s">
        <v>898</v>
      </c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45355</v>
      </c>
      <c r="CH35" s="6" t="n">
        <v>-82.2</v>
      </c>
      <c r="CI35" s="0" t="s">
        <v>773</v>
      </c>
      <c r="CJ35" s="0"/>
      <c r="CK35" s="0"/>
      <c r="CL35" s="0"/>
      <c r="CM35" s="11" t="n">
        <v>45482</v>
      </c>
      <c r="CN35" s="6" t="n">
        <v>-665.4</v>
      </c>
      <c r="CO35" s="0" t="s">
        <v>804</v>
      </c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11" t="n">
        <v>44323</v>
      </c>
      <c r="DF35" s="6" t="n">
        <v>-1845.6</v>
      </c>
      <c r="DG35" s="0" t="s">
        <v>517</v>
      </c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8" t="s">
        <f>=-SUM(DX2:DX33)</f>
      </c>
      <c r="DY35" s="0" t="s">
        <v>899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11" t="n">
        <v>44064</v>
      </c>
      <c r="EY35" s="6" t="n">
        <v>-33625.94</v>
      </c>
      <c r="EZ35" s="0" t="s">
        <v>897</v>
      </c>
    </row>
    <row collapsed="false" customFormat="false" customHeight="false" hidden="false" ht="12.1" outlineLevel="0" r="36">
      <c r="A36" s="11" t="n">
        <v>44089</v>
      </c>
      <c r="B36" s="6" t="n">
        <v>5516.940832</v>
      </c>
      <c r="C36" s="0" t="s">
        <v>894</v>
      </c>
      <c r="D36" s="11" t="n">
        <v>44133</v>
      </c>
      <c r="E36" s="6" t="n">
        <v>5555.82528</v>
      </c>
      <c r="F36" s="0" t="s">
        <v>894</v>
      </c>
      <c r="G36" s="0"/>
      <c r="H36" s="0"/>
      <c r="I36" s="0"/>
      <c r="J36" s="11" t="n">
        <v>44112</v>
      </c>
      <c r="K36" s="6" t="n">
        <v>-2156.12</v>
      </c>
      <c r="L36" s="0" t="s">
        <v>447</v>
      </c>
      <c r="M36" s="11" t="n">
        <v>44084</v>
      </c>
      <c r="N36" s="6" t="n">
        <v>1037.89</v>
      </c>
      <c r="O36" s="0" t="s">
        <v>894</v>
      </c>
      <c r="P36" s="11" t="n">
        <v>44133</v>
      </c>
      <c r="Q36" s="6" t="n">
        <v>807.31632</v>
      </c>
      <c r="R36" s="0" t="s">
        <v>894</v>
      </c>
      <c r="S36" s="0"/>
      <c r="T36" s="0"/>
      <c r="U36" s="0"/>
      <c r="V36" s="11" t="n">
        <v>45063</v>
      </c>
      <c r="W36" s="6" t="n">
        <v>-97.58</v>
      </c>
      <c r="X36" s="0" t="s">
        <v>698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11" t="n">
        <v>44040</v>
      </c>
      <c r="AO36" s="6" t="n">
        <v>1843.79</v>
      </c>
      <c r="AP36" s="0" t="s">
        <v>894</v>
      </c>
      <c r="AQ36" s="0"/>
      <c r="AR36" s="10" t="s">
        <f>=XIRR(AR2:AR35,AQ2:AQ35)</f>
      </c>
      <c r="AS36" s="0"/>
      <c r="AT36" s="0"/>
      <c r="AU36" s="0"/>
      <c r="AV36" s="0"/>
      <c r="AW36" s="0"/>
      <c r="AX36" s="0"/>
      <c r="AY36" s="0"/>
      <c r="AZ36" s="11" t="n">
        <v>44742</v>
      </c>
      <c r="BA36" s="6" t="n">
        <v>-53.1</v>
      </c>
      <c r="BB36" s="0" t="s">
        <v>627</v>
      </c>
      <c r="BC36" s="11" t="n">
        <v>44147</v>
      </c>
      <c r="BD36" s="6" t="n">
        <v>2086</v>
      </c>
      <c r="BE36" s="0" t="s">
        <v>894</v>
      </c>
      <c r="BF36" s="0"/>
      <c r="BG36" s="0"/>
      <c r="BH36" s="0"/>
      <c r="BI36" s="0"/>
      <c r="BJ36" s="0"/>
      <c r="BK36" s="0"/>
      <c r="BL36" s="0"/>
      <c r="BM36" s="0"/>
      <c r="BN36" s="0"/>
      <c r="BO36" s="11" t="n">
        <v>44148</v>
      </c>
      <c r="BP36" s="6" t="n">
        <v>3200.03</v>
      </c>
      <c r="BQ36" s="0" t="s">
        <v>894</v>
      </c>
      <c r="BR36" s="0"/>
      <c r="BS36" s="0"/>
      <c r="BT36" s="0"/>
      <c r="BU36" s="0"/>
      <c r="BV36" s="10" t="s">
        <f>=XIRR(BV2:BV35,BU2:BU35)</f>
      </c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45447</v>
      </c>
      <c r="CH36" s="6" t="n">
        <v>-80.44</v>
      </c>
      <c r="CI36" s="0" t="s">
        <v>790</v>
      </c>
      <c r="CJ36" s="0"/>
      <c r="CK36" s="0"/>
      <c r="CL36" s="0"/>
      <c r="CM36" s="11" t="n">
        <v>45839</v>
      </c>
      <c r="CN36" s="6" t="n">
        <v>-662.8</v>
      </c>
      <c r="CO36" s="0" t="s">
        <v>886</v>
      </c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11" t="n">
        <v>44449</v>
      </c>
      <c r="DF36" s="6" t="n">
        <v>-924.4</v>
      </c>
      <c r="DG36" s="0" t="s">
        <v>567</v>
      </c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11" t="n">
        <v>44089</v>
      </c>
      <c r="EY36" s="6" t="n">
        <v>1989.74</v>
      </c>
      <c r="EZ36" s="0" t="s">
        <v>894</v>
      </c>
    </row>
    <row collapsed="false" customFormat="false" customHeight="false" hidden="false" ht="12.1" outlineLevel="0" r="37">
      <c r="A37" s="11" t="n">
        <v>44089</v>
      </c>
      <c r="B37" s="6" t="n">
        <v>5516.940832</v>
      </c>
      <c r="C37" s="0" t="s">
        <v>894</v>
      </c>
      <c r="D37" s="11" t="n">
        <v>44182</v>
      </c>
      <c r="E37" s="6" t="n">
        <v>-6604.872196</v>
      </c>
      <c r="F37" s="0" t="s">
        <v>897</v>
      </c>
      <c r="G37" s="0"/>
      <c r="H37" s="0"/>
      <c r="I37" s="0"/>
      <c r="J37" s="11" t="n">
        <v>44119</v>
      </c>
      <c r="K37" s="6" t="n">
        <v>4252.492777</v>
      </c>
      <c r="L37" s="0" t="s">
        <v>894</v>
      </c>
      <c r="M37" s="11" t="n">
        <v>44090</v>
      </c>
      <c r="N37" s="6" t="n">
        <v>1025.69</v>
      </c>
      <c r="O37" s="0" t="s">
        <v>894</v>
      </c>
      <c r="P37" s="11" t="n">
        <v>44134</v>
      </c>
      <c r="Q37" s="6" t="n">
        <v>805.261679</v>
      </c>
      <c r="R37" s="0" t="s">
        <v>894</v>
      </c>
      <c r="S37" s="0"/>
      <c r="T37" s="0"/>
      <c r="U37" s="0"/>
      <c r="V37" s="11" t="n">
        <v>45154</v>
      </c>
      <c r="W37" s="6" t="n">
        <v>-118.85</v>
      </c>
      <c r="X37" s="0" t="s">
        <v>731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11" t="n">
        <v>44040</v>
      </c>
      <c r="AO37" s="6" t="n">
        <v>1840.88</v>
      </c>
      <c r="AP37" s="0" t="s">
        <v>894</v>
      </c>
      <c r="AQ37" s="0"/>
      <c r="AR37" s="8" t="s">
        <f>=-SUM(AR2:AR35)</f>
      </c>
      <c r="AS37" s="0" t="s">
        <v>899</v>
      </c>
      <c r="AT37" s="0"/>
      <c r="AU37" s="0"/>
      <c r="AV37" s="0"/>
      <c r="AW37" s="0"/>
      <c r="AX37" s="0"/>
      <c r="AY37" s="0"/>
      <c r="AZ37" s="11" t="n">
        <v>44771</v>
      </c>
      <c r="BA37" s="6" t="n">
        <v>-62.49</v>
      </c>
      <c r="BB37" s="0" t="s">
        <v>642</v>
      </c>
      <c r="BC37" s="11" t="n">
        <v>44392</v>
      </c>
      <c r="BD37" s="6" t="n">
        <v>-1937</v>
      </c>
      <c r="BE37" s="0" t="s">
        <v>554</v>
      </c>
      <c r="BF37" s="0"/>
      <c r="BG37" s="0"/>
      <c r="BH37" s="0"/>
      <c r="BI37" s="0"/>
      <c r="BJ37" s="0"/>
      <c r="BK37" s="0"/>
      <c r="BL37" s="0"/>
      <c r="BM37" s="0"/>
      <c r="BN37" s="0"/>
      <c r="BO37" s="11" t="n">
        <v>44148</v>
      </c>
      <c r="BP37" s="6" t="n">
        <v>3190.52</v>
      </c>
      <c r="BQ37" s="0" t="s">
        <v>894</v>
      </c>
      <c r="BR37" s="0"/>
      <c r="BS37" s="0"/>
      <c r="BT37" s="0"/>
      <c r="BU37" s="0"/>
      <c r="BV37" s="8" t="s">
        <f>=-SUM(BV2:BV35)</f>
      </c>
      <c r="BW37" s="0" t="s">
        <v>899</v>
      </c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45540</v>
      </c>
      <c r="CH37" s="6" t="n">
        <v>-80.04</v>
      </c>
      <c r="CI37" s="0" t="s">
        <v>823</v>
      </c>
      <c r="CJ37" s="0"/>
      <c r="CK37" s="0"/>
      <c r="CL37" s="0"/>
      <c r="CM37" s="11" t="n">
        <v>45855</v>
      </c>
      <c r="CN37" s="8" t="s">
        <f>=-Портфель!J32</f>
      </c>
      <c r="CO37" s="0" t="s">
        <v>898</v>
      </c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11" t="n">
        <v>45855</v>
      </c>
      <c r="DF37" s="8" t="s">
        <f>=-Портфель!J38</f>
      </c>
      <c r="DG37" s="0" t="s">
        <v>898</v>
      </c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11" t="n">
        <v>44096</v>
      </c>
      <c r="EY37" s="6" t="n">
        <v>978.87</v>
      </c>
      <c r="EZ37" s="0" t="s">
        <v>894</v>
      </c>
    </row>
    <row collapsed="false" customFormat="false" customHeight="false" hidden="false" ht="12.1" outlineLevel="0" r="38">
      <c r="A38" s="11" t="n">
        <v>44098</v>
      </c>
      <c r="B38" s="6" t="n">
        <v>26278.16472</v>
      </c>
      <c r="C38" s="0" t="s">
        <v>894</v>
      </c>
      <c r="D38" s="11" t="n">
        <v>44200</v>
      </c>
      <c r="E38" s="6" t="n">
        <v>-1843.2</v>
      </c>
      <c r="F38" s="0" t="s">
        <v>490</v>
      </c>
      <c r="G38" s="0"/>
      <c r="H38" s="0"/>
      <c r="I38" s="0"/>
      <c r="J38" s="11" t="n">
        <v>44120</v>
      </c>
      <c r="K38" s="6" t="n">
        <v>4278.461429</v>
      </c>
      <c r="L38" s="0" t="s">
        <v>894</v>
      </c>
      <c r="M38" s="11" t="n">
        <v>44091</v>
      </c>
      <c r="N38" s="6" t="n">
        <v>1020.49</v>
      </c>
      <c r="O38" s="0" t="s">
        <v>894</v>
      </c>
      <c r="P38" s="11" t="n">
        <v>44134</v>
      </c>
      <c r="Q38" s="6" t="n">
        <v>798.952087</v>
      </c>
      <c r="R38" s="0" t="s">
        <v>894</v>
      </c>
      <c r="S38" s="0"/>
      <c r="T38" s="0"/>
      <c r="U38" s="0"/>
      <c r="V38" s="11" t="n">
        <v>45245</v>
      </c>
      <c r="W38" s="6" t="n">
        <v>-123.2</v>
      </c>
      <c r="X38" s="0" t="s">
        <v>750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11" t="n">
        <v>44040</v>
      </c>
      <c r="AO38" s="6" t="n">
        <v>1838.88</v>
      </c>
      <c r="AP38" s="0" t="s">
        <v>894</v>
      </c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44804</v>
      </c>
      <c r="BA38" s="6" t="n">
        <v>-62.66</v>
      </c>
      <c r="BB38" s="0" t="s">
        <v>645</v>
      </c>
      <c r="BC38" s="11" t="n">
        <v>45855</v>
      </c>
      <c r="BD38" s="8" t="s">
        <f>=-Портфель!J20</f>
      </c>
      <c r="BE38" s="0" t="s">
        <v>898</v>
      </c>
      <c r="BF38" s="0"/>
      <c r="BG38" s="0"/>
      <c r="BH38" s="0"/>
      <c r="BI38" s="0"/>
      <c r="BJ38" s="0"/>
      <c r="BK38" s="0"/>
      <c r="BL38" s="0"/>
      <c r="BM38" s="0"/>
      <c r="BN38" s="0"/>
      <c r="BO38" s="11" t="n">
        <v>44148</v>
      </c>
      <c r="BP38" s="6" t="n">
        <v>3176.01</v>
      </c>
      <c r="BQ38" s="0" t="s">
        <v>894</v>
      </c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11" t="n">
        <v>45623</v>
      </c>
      <c r="CH38" s="6" t="n">
        <v>-94.55</v>
      </c>
      <c r="CI38" s="0" t="s">
        <v>843</v>
      </c>
      <c r="CJ38" s="0"/>
      <c r="CK38" s="0"/>
      <c r="CL38" s="0"/>
      <c r="CM38" s="0"/>
      <c r="CN38" s="10" t="s">
        <f>=XIRR(CN2:CN37,CM2:CM37)</f>
      </c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10" t="s">
        <f>=XIRR(DF2:DF37,DE2:DE37)</f>
      </c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11" t="n">
        <v>44173</v>
      </c>
      <c r="EY38" s="6" t="n">
        <v>-97.02</v>
      </c>
      <c r="EZ38" s="0" t="s">
        <v>479</v>
      </c>
    </row>
    <row collapsed="false" customFormat="false" customHeight="false" hidden="false" ht="12.1" outlineLevel="0" r="39">
      <c r="A39" s="11" t="n">
        <v>44104</v>
      </c>
      <c r="B39" s="6" t="n">
        <v>27487.96512</v>
      </c>
      <c r="C39" s="0" t="s">
        <v>894</v>
      </c>
      <c r="D39" s="11" t="n">
        <v>44291</v>
      </c>
      <c r="E39" s="6" t="n">
        <v>-1950.52</v>
      </c>
      <c r="F39" s="0" t="s">
        <v>505</v>
      </c>
      <c r="G39" s="0"/>
      <c r="H39" s="0"/>
      <c r="I39" s="0"/>
      <c r="J39" s="11" t="n">
        <v>44124</v>
      </c>
      <c r="K39" s="6" t="n">
        <v>4194.654303</v>
      </c>
      <c r="L39" s="0" t="s">
        <v>894</v>
      </c>
      <c r="M39" s="11" t="n">
        <v>44091</v>
      </c>
      <c r="N39" s="6" t="n">
        <v>1000.48</v>
      </c>
      <c r="O39" s="0" t="s">
        <v>894</v>
      </c>
      <c r="P39" s="11" t="n">
        <v>44140</v>
      </c>
      <c r="Q39" s="6" t="n">
        <v>-655.6</v>
      </c>
      <c r="R39" s="0" t="s">
        <v>468</v>
      </c>
      <c r="S39" s="0"/>
      <c r="T39" s="0"/>
      <c r="U39" s="0"/>
      <c r="V39" s="11" t="n">
        <v>45336</v>
      </c>
      <c r="W39" s="6" t="n">
        <v>-123.13</v>
      </c>
      <c r="X39" s="0" t="s">
        <v>771</v>
      </c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11" t="n">
        <v>44047</v>
      </c>
      <c r="AO39" s="6" t="n">
        <v>1825.87</v>
      </c>
      <c r="AP39" s="0" t="s">
        <v>894</v>
      </c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44834</v>
      </c>
      <c r="BA39" s="6" t="n">
        <v>-59.59</v>
      </c>
      <c r="BB39" s="0" t="s">
        <v>652</v>
      </c>
      <c r="BC39" s="0"/>
      <c r="BD39" s="10" t="s">
        <f>=XIRR(BD2:BD38,BC2:BC38)</f>
      </c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11" t="n">
        <v>44160</v>
      </c>
      <c r="BP39" s="6" t="n">
        <v>3151</v>
      </c>
      <c r="BQ39" s="0" t="s">
        <v>894</v>
      </c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11" t="n">
        <v>45720</v>
      </c>
      <c r="CH39" s="6" t="n">
        <v>-80.32</v>
      </c>
      <c r="CI39" s="0" t="s">
        <v>861</v>
      </c>
      <c r="CJ39" s="0"/>
      <c r="CK39" s="0"/>
      <c r="CL39" s="0"/>
      <c r="CM39" s="0"/>
      <c r="CN39" s="8" t="s">
        <f>=-SUM(CN2:CN37)</f>
      </c>
      <c r="CO39" s="0" t="s">
        <v>899</v>
      </c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8" t="s">
        <f>=-SUM(DF2:DF37)</f>
      </c>
      <c r="DG39" s="0" t="s">
        <v>899</v>
      </c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11" t="n">
        <v>44348</v>
      </c>
      <c r="EY39" s="6" t="n">
        <v>-94.81</v>
      </c>
      <c r="EZ39" s="0" t="s">
        <v>528</v>
      </c>
    </row>
    <row collapsed="false" customFormat="false" customHeight="false" hidden="false" ht="12.1" outlineLevel="0" r="40">
      <c r="A40" s="11" t="n">
        <v>44105</v>
      </c>
      <c r="B40" s="6" t="n">
        <v>7803.624535</v>
      </c>
      <c r="C40" s="0" t="s">
        <v>894</v>
      </c>
      <c r="D40" s="11" t="n">
        <v>44379</v>
      </c>
      <c r="E40" s="6" t="n">
        <v>-1869.38</v>
      </c>
      <c r="F40" s="0" t="s">
        <v>541</v>
      </c>
      <c r="G40" s="0"/>
      <c r="H40" s="0"/>
      <c r="I40" s="0"/>
      <c r="J40" s="11" t="n">
        <v>44132</v>
      </c>
      <c r="K40" s="6" t="n">
        <v>4068.202476</v>
      </c>
      <c r="L40" s="0" t="s">
        <v>894</v>
      </c>
      <c r="M40" s="11" t="n">
        <v>44092</v>
      </c>
      <c r="N40" s="6" t="n">
        <v>497.24</v>
      </c>
      <c r="O40" s="0" t="s">
        <v>894</v>
      </c>
      <c r="P40" s="11" t="n">
        <v>44144</v>
      </c>
      <c r="Q40" s="6" t="n">
        <v>2108.7625</v>
      </c>
      <c r="R40" s="0" t="s">
        <v>894</v>
      </c>
      <c r="S40" s="0"/>
      <c r="T40" s="0"/>
      <c r="U40" s="0"/>
      <c r="V40" s="11" t="n">
        <v>45427</v>
      </c>
      <c r="W40" s="6" t="n">
        <v>-123.33</v>
      </c>
      <c r="X40" s="0" t="s">
        <v>787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11" t="n">
        <v>44047</v>
      </c>
      <c r="AO40" s="6" t="n">
        <v>3651.35</v>
      </c>
      <c r="AP40" s="0" t="s">
        <v>894</v>
      </c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44865</v>
      </c>
      <c r="BA40" s="6" t="n">
        <v>-63.87</v>
      </c>
      <c r="BB40" s="0" t="s">
        <v>659</v>
      </c>
      <c r="BC40" s="0"/>
      <c r="BD40" s="8" t="s">
        <f>=-SUM(BD2:BD38)</f>
      </c>
      <c r="BE40" s="0" t="s">
        <v>899</v>
      </c>
      <c r="BF40" s="0"/>
      <c r="BG40" s="0"/>
      <c r="BH40" s="0"/>
      <c r="BI40" s="0"/>
      <c r="BJ40" s="0"/>
      <c r="BK40" s="0"/>
      <c r="BL40" s="0"/>
      <c r="BM40" s="0"/>
      <c r="BN40" s="0"/>
      <c r="BO40" s="11" t="n">
        <v>44174</v>
      </c>
      <c r="BP40" s="6" t="n">
        <v>3218.03</v>
      </c>
      <c r="BQ40" s="0" t="s">
        <v>894</v>
      </c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11" t="n">
        <v>45804</v>
      </c>
      <c r="CH40" s="6" t="n">
        <v>-71.69</v>
      </c>
      <c r="CI40" s="0" t="s">
        <v>878</v>
      </c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11" t="n">
        <v>44348</v>
      </c>
      <c r="EY40" s="6" t="n">
        <v>-122.31</v>
      </c>
      <c r="EZ40" s="0" t="s">
        <v>527</v>
      </c>
    </row>
    <row collapsed="false" customFormat="false" customHeight="false" hidden="false" ht="12.1" outlineLevel="0" r="41">
      <c r="A41" s="11" t="n">
        <v>44120</v>
      </c>
      <c r="B41" s="6" t="n">
        <v>5326.836474</v>
      </c>
      <c r="C41" s="0" t="s">
        <v>894</v>
      </c>
      <c r="D41" s="11" t="n">
        <v>44474</v>
      </c>
      <c r="E41" s="6" t="n">
        <v>-1869.77</v>
      </c>
      <c r="F41" s="0" t="s">
        <v>574</v>
      </c>
      <c r="G41" s="0"/>
      <c r="H41" s="0"/>
      <c r="I41" s="0"/>
      <c r="J41" s="11" t="n">
        <v>44132</v>
      </c>
      <c r="K41" s="6" t="n">
        <v>2032.189848</v>
      </c>
      <c r="L41" s="0" t="s">
        <v>894</v>
      </c>
      <c r="M41" s="11" t="n">
        <v>44096</v>
      </c>
      <c r="N41" s="6" t="n">
        <v>931.84</v>
      </c>
      <c r="O41" s="0" t="s">
        <v>894</v>
      </c>
      <c r="P41" s="11" t="n">
        <v>44176</v>
      </c>
      <c r="Q41" s="6" t="n">
        <v>-10433.253096</v>
      </c>
      <c r="R41" s="0" t="s">
        <v>897</v>
      </c>
      <c r="S41" s="0"/>
      <c r="T41" s="0"/>
      <c r="U41" s="0"/>
      <c r="V41" s="11" t="n">
        <v>45519</v>
      </c>
      <c r="W41" s="6" t="n">
        <v>-121.51</v>
      </c>
      <c r="X41" s="0" t="s">
        <v>821</v>
      </c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11" t="n">
        <v>44078</v>
      </c>
      <c r="AO41" s="6" t="n">
        <v>1790.86</v>
      </c>
      <c r="AP41" s="0" t="s">
        <v>894</v>
      </c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44895</v>
      </c>
      <c r="BA41" s="6" t="n">
        <v>-63.4</v>
      </c>
      <c r="BB41" s="0" t="s">
        <v>664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11" t="n">
        <v>44385</v>
      </c>
      <c r="BP41" s="6" t="n">
        <v>-2537.1</v>
      </c>
      <c r="BQ41" s="0" t="s">
        <v>546</v>
      </c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11" t="n">
        <v>45855</v>
      </c>
      <c r="CH41" s="8" t="s">
        <f>=-Портфель!J30</f>
      </c>
      <c r="CI41" s="0" t="s">
        <v>898</v>
      </c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11" t="n">
        <v>44441</v>
      </c>
      <c r="EY41" s="6" t="n">
        <v>-220.35</v>
      </c>
      <c r="EZ41" s="0" t="s">
        <v>563</v>
      </c>
    </row>
    <row collapsed="false" customFormat="false" customHeight="false" hidden="false" ht="12.1" outlineLevel="0" r="42">
      <c r="A42" s="11" t="n">
        <v>44120</v>
      </c>
      <c r="B42" s="6" t="n">
        <v>8001.167165</v>
      </c>
      <c r="C42" s="0" t="s">
        <v>894</v>
      </c>
      <c r="D42" s="11" t="n">
        <v>44566</v>
      </c>
      <c r="E42" s="6" t="n">
        <v>-1904.86</v>
      </c>
      <c r="F42" s="0" t="s">
        <v>595</v>
      </c>
      <c r="G42" s="0"/>
      <c r="H42" s="0"/>
      <c r="I42" s="0"/>
      <c r="J42" s="11" t="n">
        <v>44132</v>
      </c>
      <c r="K42" s="6" t="n">
        <v>2032.189848</v>
      </c>
      <c r="L42" s="0" t="s">
        <v>894</v>
      </c>
      <c r="M42" s="11" t="n">
        <v>44103</v>
      </c>
      <c r="N42" s="6" t="n">
        <v>889.23</v>
      </c>
      <c r="O42" s="0" t="s">
        <v>894</v>
      </c>
      <c r="P42" s="11" t="n">
        <v>44179</v>
      </c>
      <c r="Q42" s="6" t="n">
        <v>-525.729205</v>
      </c>
      <c r="R42" s="0" t="s">
        <v>897</v>
      </c>
      <c r="S42" s="0"/>
      <c r="T42" s="0"/>
      <c r="U42" s="0"/>
      <c r="V42" s="11" t="n">
        <v>45617</v>
      </c>
      <c r="W42" s="6" t="n">
        <v>-149.33</v>
      </c>
      <c r="X42" s="0" t="s">
        <v>842</v>
      </c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11" t="n">
        <v>44123</v>
      </c>
      <c r="AO42" s="6" t="n">
        <v>1638.78</v>
      </c>
      <c r="AP42" s="0" t="s">
        <v>894</v>
      </c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44925</v>
      </c>
      <c r="BA42" s="6" t="n">
        <v>-75.14</v>
      </c>
      <c r="BB42" s="0" t="s">
        <v>672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11" t="n">
        <v>44481</v>
      </c>
      <c r="BP42" s="6" t="n">
        <v>-1009.5</v>
      </c>
      <c r="BQ42" s="0" t="s">
        <v>579</v>
      </c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10" t="s">
        <f>=XIRR(CH2:CH41,CG2:CG41)</f>
      </c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11" t="n">
        <v>44544</v>
      </c>
      <c r="EY42" s="6" t="n">
        <v>-223.79</v>
      </c>
      <c r="EZ42" s="0" t="s">
        <v>590</v>
      </c>
    </row>
    <row collapsed="false" customFormat="false" customHeight="false" hidden="false" ht="12.1" outlineLevel="0" r="43">
      <c r="A43" s="11" t="n">
        <v>44132</v>
      </c>
      <c r="B43" s="6" t="n">
        <v>4924.505196</v>
      </c>
      <c r="C43" s="0" t="s">
        <v>894</v>
      </c>
      <c r="D43" s="11" t="n">
        <v>44656</v>
      </c>
      <c r="E43" s="6" t="n">
        <v>-2201.01</v>
      </c>
      <c r="F43" s="0" t="s">
        <v>609</v>
      </c>
      <c r="G43" s="0"/>
      <c r="H43" s="0"/>
      <c r="I43" s="0"/>
      <c r="J43" s="11" t="n">
        <v>44133</v>
      </c>
      <c r="K43" s="6" t="n">
        <v>4123.43984</v>
      </c>
      <c r="L43" s="0" t="s">
        <v>894</v>
      </c>
      <c r="M43" s="11" t="n">
        <v>44105</v>
      </c>
      <c r="N43" s="6" t="n">
        <v>1766.85</v>
      </c>
      <c r="O43" s="0" t="s">
        <v>894</v>
      </c>
      <c r="P43" s="11" t="n">
        <v>44179</v>
      </c>
      <c r="Q43" s="6" t="n">
        <v>-2104.37921</v>
      </c>
      <c r="R43" s="0" t="s">
        <v>897</v>
      </c>
      <c r="S43" s="0"/>
      <c r="T43" s="0"/>
      <c r="U43" s="0"/>
      <c r="V43" s="11" t="n">
        <v>45708</v>
      </c>
      <c r="W43" s="6" t="n">
        <v>-134.74</v>
      </c>
      <c r="X43" s="0" t="s">
        <v>859</v>
      </c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11" t="n">
        <v>44130</v>
      </c>
      <c r="AO43" s="6" t="n">
        <v>3251.56</v>
      </c>
      <c r="AP43" s="0" t="s">
        <v>894</v>
      </c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44957</v>
      </c>
      <c r="BA43" s="6" t="n">
        <v>-72.65</v>
      </c>
      <c r="BB43" s="0" t="s">
        <v>679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11" t="n">
        <v>44754</v>
      </c>
      <c r="BP43" s="6" t="n">
        <v>-3239.5</v>
      </c>
      <c r="BQ43" s="0" t="s">
        <v>638</v>
      </c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8" t="s">
        <f>=-SUM(CH2:CH41)</f>
      </c>
      <c r="CI43" s="0" t="s">
        <v>899</v>
      </c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11" t="n">
        <v>45461</v>
      </c>
      <c r="EY43" s="6" t="n">
        <v>-99.9</v>
      </c>
      <c r="EZ43" s="0" t="s">
        <v>796</v>
      </c>
    </row>
    <row collapsed="false" customFormat="false" customHeight="false" hidden="false" ht="12.1" outlineLevel="0" r="44">
      <c r="A44" s="11" t="n">
        <v>44133</v>
      </c>
      <c r="B44" s="6" t="n">
        <v>4872.59216</v>
      </c>
      <c r="C44" s="0" t="s">
        <v>894</v>
      </c>
      <c r="D44" s="11" t="n">
        <v>44747</v>
      </c>
      <c r="E44" s="6" t="n">
        <v>-1450.41</v>
      </c>
      <c r="F44" s="0" t="s">
        <v>628</v>
      </c>
      <c r="G44" s="0"/>
      <c r="H44" s="0"/>
      <c r="I44" s="0"/>
      <c r="J44" s="11" t="n">
        <v>44174</v>
      </c>
      <c r="K44" s="6" t="n">
        <v>-11595.840556</v>
      </c>
      <c r="L44" s="0" t="s">
        <v>897</v>
      </c>
      <c r="M44" s="11" t="n">
        <v>44109</v>
      </c>
      <c r="N44" s="6" t="n">
        <v>883.42</v>
      </c>
      <c r="O44" s="0" t="s">
        <v>894</v>
      </c>
      <c r="P44" s="11" t="n">
        <v>44232</v>
      </c>
      <c r="Q44" s="6" t="n">
        <v>-474.44</v>
      </c>
      <c r="R44" s="0" t="s">
        <v>494</v>
      </c>
      <c r="S44" s="0"/>
      <c r="T44" s="0"/>
      <c r="U44" s="0"/>
      <c r="V44" s="11" t="n">
        <v>45792</v>
      </c>
      <c r="W44" s="6" t="n">
        <v>-119.53</v>
      </c>
      <c r="X44" s="0" t="s">
        <v>877</v>
      </c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11" t="n">
        <v>44134</v>
      </c>
      <c r="AO44" s="6" t="n">
        <v>1558.75</v>
      </c>
      <c r="AP44" s="0" t="s">
        <v>894</v>
      </c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44985</v>
      </c>
      <c r="BA44" s="6" t="n">
        <v>-80.71</v>
      </c>
      <c r="BB44" s="0" t="s">
        <v>683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11" t="n">
        <v>45106</v>
      </c>
      <c r="BP44" s="6" t="n">
        <v>-3281.9</v>
      </c>
      <c r="BQ44" s="0" t="s">
        <v>709</v>
      </c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11" t="n">
        <v>45461</v>
      </c>
      <c r="EY44" s="6" t="n">
        <v>-499.53</v>
      </c>
      <c r="EZ44" s="0" t="s">
        <v>797</v>
      </c>
    </row>
    <row collapsed="false" customFormat="false" customHeight="false" hidden="false" ht="12.1" outlineLevel="0" r="45">
      <c r="A45" s="11" t="n">
        <v>44144</v>
      </c>
      <c r="B45" s="6" t="n">
        <v>-7856.92</v>
      </c>
      <c r="C45" s="0" t="s">
        <v>469</v>
      </c>
      <c r="D45" s="11" t="n">
        <v>44838</v>
      </c>
      <c r="E45" s="6" t="n">
        <v>-1515.72</v>
      </c>
      <c r="F45" s="0" t="s">
        <v>653</v>
      </c>
      <c r="G45" s="0"/>
      <c r="H45" s="0"/>
      <c r="I45" s="0"/>
      <c r="J45" s="11" t="n">
        <v>44204</v>
      </c>
      <c r="K45" s="6" t="n">
        <v>-2282.02</v>
      </c>
      <c r="L45" s="0" t="s">
        <v>491</v>
      </c>
      <c r="M45" s="11" t="n">
        <v>44116</v>
      </c>
      <c r="N45" s="6" t="n">
        <v>-1409.22</v>
      </c>
      <c r="O45" s="0" t="s">
        <v>450</v>
      </c>
      <c r="P45" s="11" t="n">
        <v>44326</v>
      </c>
      <c r="Q45" s="6" t="n">
        <v>-462.8</v>
      </c>
      <c r="R45" s="0" t="s">
        <v>518</v>
      </c>
      <c r="S45" s="0"/>
      <c r="T45" s="0"/>
      <c r="U45" s="0"/>
      <c r="V45" s="11" t="n">
        <v>45855</v>
      </c>
      <c r="W45" s="8" t="s">
        <f>=-Портфель!J9</f>
      </c>
      <c r="X45" s="0" t="s">
        <v>898</v>
      </c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11" t="n">
        <v>44138</v>
      </c>
      <c r="AO45" s="6" t="n">
        <v>3221.55</v>
      </c>
      <c r="AP45" s="0" t="s">
        <v>894</v>
      </c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45016</v>
      </c>
      <c r="BA45" s="6" t="n">
        <v>-82.48</v>
      </c>
      <c r="BB45" s="0" t="s">
        <v>686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11" t="n">
        <v>45489</v>
      </c>
      <c r="BP45" s="6" t="n">
        <v>-3349</v>
      </c>
      <c r="BQ45" s="0" t="s">
        <v>812</v>
      </c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11" t="n">
        <v>45545</v>
      </c>
      <c r="EY45" s="6" t="n">
        <v>-81.18</v>
      </c>
      <c r="EZ45" s="0" t="s">
        <v>824</v>
      </c>
    </row>
    <row collapsed="false" customFormat="false" customHeight="false" hidden="false" ht="12.1" outlineLevel="0" r="46">
      <c r="A46" s="11" t="n">
        <v>44144</v>
      </c>
      <c r="B46" s="6" t="n">
        <v>13989.4625</v>
      </c>
      <c r="C46" s="0" t="s">
        <v>894</v>
      </c>
      <c r="D46" s="11" t="n">
        <v>44930</v>
      </c>
      <c r="E46" s="6" t="n">
        <v>-1851.99</v>
      </c>
      <c r="F46" s="0" t="s">
        <v>673</v>
      </c>
      <c r="G46" s="0"/>
      <c r="H46" s="0"/>
      <c r="I46" s="0"/>
      <c r="J46" s="11" t="n">
        <v>44294</v>
      </c>
      <c r="K46" s="6" t="n">
        <v>-2402.41</v>
      </c>
      <c r="L46" s="0" t="s">
        <v>507</v>
      </c>
      <c r="M46" s="11" t="n">
        <v>44123</v>
      </c>
      <c r="N46" s="6" t="n">
        <v>1218.58</v>
      </c>
      <c r="O46" s="0" t="s">
        <v>894</v>
      </c>
      <c r="P46" s="11" t="n">
        <v>44412</v>
      </c>
      <c r="Q46" s="6" t="n">
        <v>-454.91</v>
      </c>
      <c r="R46" s="0" t="s">
        <v>559</v>
      </c>
      <c r="S46" s="0"/>
      <c r="T46" s="0"/>
      <c r="U46" s="0"/>
      <c r="V46" s="0"/>
      <c r="W46" s="10" t="s">
        <f>=XIRR(W2:W45,V2:V45)</f>
      </c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11" t="n">
        <v>44138</v>
      </c>
      <c r="AO46" s="6" t="n">
        <v>3220.55</v>
      </c>
      <c r="AP46" s="0" t="s">
        <v>894</v>
      </c>
      <c r="AQ46" s="0"/>
      <c r="AR46" s="0"/>
      <c r="AS46" s="0"/>
      <c r="AT46" s="0"/>
      <c r="AU46" s="0"/>
      <c r="AV46" s="0"/>
      <c r="AW46" s="0"/>
      <c r="AX46" s="0"/>
      <c r="AY46" s="0"/>
      <c r="AZ46" s="11" t="n">
        <v>45044</v>
      </c>
      <c r="BA46" s="6" t="n">
        <v>-87.27</v>
      </c>
      <c r="BB46" s="0" t="s">
        <v>693</v>
      </c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11" t="n">
        <v>45855</v>
      </c>
      <c r="BP46" s="8" t="s">
        <f>=-Портфель!J24</f>
      </c>
      <c r="BQ46" s="0" t="s">
        <v>898</v>
      </c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11" t="n">
        <v>45643</v>
      </c>
      <c r="EY46" s="6" t="n">
        <v>-128.18</v>
      </c>
      <c r="EZ46" s="0" t="s">
        <v>848</v>
      </c>
    </row>
    <row collapsed="false" customFormat="false" customHeight="false" hidden="false" ht="12.1" outlineLevel="0" r="47">
      <c r="A47" s="11" t="n">
        <v>44144</v>
      </c>
      <c r="B47" s="6" t="n">
        <v>14363.821875</v>
      </c>
      <c r="C47" s="0" t="s">
        <v>894</v>
      </c>
      <c r="D47" s="11" t="n">
        <v>45020</v>
      </c>
      <c r="E47" s="6" t="n">
        <v>-2107.02</v>
      </c>
      <c r="F47" s="0" t="s">
        <v>688</v>
      </c>
      <c r="G47" s="0"/>
      <c r="H47" s="0"/>
      <c r="I47" s="0"/>
      <c r="J47" s="11" t="n">
        <v>44385</v>
      </c>
      <c r="K47" s="6" t="n">
        <v>-2287.65</v>
      </c>
      <c r="L47" s="0" t="s">
        <v>545</v>
      </c>
      <c r="M47" s="11" t="n">
        <v>44134</v>
      </c>
      <c r="N47" s="6" t="n">
        <v>399.19</v>
      </c>
      <c r="O47" s="0" t="s">
        <v>894</v>
      </c>
      <c r="P47" s="11" t="n">
        <v>44504</v>
      </c>
      <c r="Q47" s="6" t="n">
        <v>-446.26</v>
      </c>
      <c r="R47" s="0" t="s">
        <v>581</v>
      </c>
      <c r="S47" s="0"/>
      <c r="T47" s="0"/>
      <c r="U47" s="0"/>
      <c r="V47" s="0"/>
      <c r="W47" s="8" t="s">
        <f>=-SUM(W2:W45)</f>
      </c>
      <c r="X47" s="0" t="s">
        <v>899</v>
      </c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11" t="n">
        <v>44148</v>
      </c>
      <c r="AO47" s="6" t="n">
        <v>3571.71</v>
      </c>
      <c r="AP47" s="0" t="s">
        <v>894</v>
      </c>
      <c r="AQ47" s="0"/>
      <c r="AR47" s="0"/>
      <c r="AS47" s="0"/>
      <c r="AT47" s="0"/>
      <c r="AU47" s="0"/>
      <c r="AV47" s="0"/>
      <c r="AW47" s="0"/>
      <c r="AX47" s="0"/>
      <c r="AY47" s="0"/>
      <c r="AZ47" s="11" t="n">
        <v>45077</v>
      </c>
      <c r="BA47" s="6" t="n">
        <v>-86.34</v>
      </c>
      <c r="BB47" s="0" t="s">
        <v>700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10" t="s">
        <f>=XIRR(BP2:BP46,BO2:BO46)</f>
      </c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11" t="n">
        <v>45855</v>
      </c>
      <c r="EY47" s="8" t="s">
        <f>=-Портфель!J53</f>
      </c>
      <c r="EZ47" s="0" t="s">
        <v>898</v>
      </c>
    </row>
    <row collapsed="false" customFormat="false" customHeight="false" hidden="false" ht="12.1" outlineLevel="0" r="48">
      <c r="A48" s="11" t="n">
        <v>44144</v>
      </c>
      <c r="B48" s="6" t="n">
        <v>14329.0875</v>
      </c>
      <c r="C48" s="0" t="s">
        <v>894</v>
      </c>
      <c r="D48" s="11" t="n">
        <v>45112</v>
      </c>
      <c r="E48" s="6" t="n">
        <v>-2420.4</v>
      </c>
      <c r="F48" s="0" t="s">
        <v>711</v>
      </c>
      <c r="G48" s="0"/>
      <c r="H48" s="0"/>
      <c r="I48" s="0"/>
      <c r="J48" s="11" t="n">
        <v>44477</v>
      </c>
      <c r="K48" s="6" t="n">
        <v>-2232.9</v>
      </c>
      <c r="L48" s="0" t="s">
        <v>576</v>
      </c>
      <c r="M48" s="11" t="n">
        <v>44134</v>
      </c>
      <c r="N48" s="6" t="n">
        <v>399.19</v>
      </c>
      <c r="O48" s="0" t="s">
        <v>894</v>
      </c>
      <c r="P48" s="11" t="n">
        <v>44599</v>
      </c>
      <c r="Q48" s="6" t="n">
        <v>-544.9</v>
      </c>
      <c r="R48" s="0" t="s">
        <v>601</v>
      </c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11" t="n">
        <v>44152</v>
      </c>
      <c r="AO48" s="6" t="n">
        <v>-31079.85</v>
      </c>
      <c r="AP48" s="0" t="s">
        <v>897</v>
      </c>
      <c r="AQ48" s="0"/>
      <c r="AR48" s="0"/>
      <c r="AS48" s="0"/>
      <c r="AT48" s="0"/>
      <c r="AU48" s="0"/>
      <c r="AV48" s="0"/>
      <c r="AW48" s="0"/>
      <c r="AX48" s="0"/>
      <c r="AY48" s="0"/>
      <c r="AZ48" s="11" t="n">
        <v>45107</v>
      </c>
      <c r="BA48" s="6" t="n">
        <v>-93.65</v>
      </c>
      <c r="BB48" s="0" t="s">
        <v>710</v>
      </c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8" t="s">
        <f>=-SUM(BP2:BP46)</f>
      </c>
      <c r="BQ48" s="0" t="s">
        <v>899</v>
      </c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10" t="s">
        <f>=XIRR(EY2:EY47,EX2:EX47)</f>
      </c>
      <c r="EZ48" s="0"/>
    </row>
    <row collapsed="false" customFormat="false" customHeight="false" hidden="false" ht="12.1" outlineLevel="0" r="49">
      <c r="A49" s="11" t="n">
        <v>44144</v>
      </c>
      <c r="B49" s="6" t="n">
        <v>14286.634375</v>
      </c>
      <c r="C49" s="0" t="s">
        <v>894</v>
      </c>
      <c r="D49" s="11" t="n">
        <v>45202</v>
      </c>
      <c r="E49" s="6" t="n">
        <v>-2661.87</v>
      </c>
      <c r="F49" s="0" t="s">
        <v>741</v>
      </c>
      <c r="G49" s="0"/>
      <c r="H49" s="0"/>
      <c r="I49" s="0"/>
      <c r="J49" s="11" t="n">
        <v>44568</v>
      </c>
      <c r="K49" s="6" t="n">
        <v>-2294.9</v>
      </c>
      <c r="L49" s="0" t="s">
        <v>596</v>
      </c>
      <c r="M49" s="11" t="n">
        <v>44137</v>
      </c>
      <c r="N49" s="6" t="n">
        <v>4033.92</v>
      </c>
      <c r="O49" s="0" t="s">
        <v>894</v>
      </c>
      <c r="P49" s="11" t="n">
        <v>44687</v>
      </c>
      <c r="Q49" s="6" t="n">
        <v>-542.49</v>
      </c>
      <c r="R49" s="0" t="s">
        <v>614</v>
      </c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11" t="n">
        <v>44165</v>
      </c>
      <c r="AO49" s="6" t="n">
        <v>9197.39</v>
      </c>
      <c r="AP49" s="0" t="s">
        <v>894</v>
      </c>
      <c r="AQ49" s="0"/>
      <c r="AR49" s="0"/>
      <c r="AS49" s="0"/>
      <c r="AT49" s="0"/>
      <c r="AU49" s="0"/>
      <c r="AV49" s="0"/>
      <c r="AW49" s="0"/>
      <c r="AX49" s="0"/>
      <c r="AY49" s="0"/>
      <c r="AZ49" s="11" t="n">
        <v>45138</v>
      </c>
      <c r="BA49" s="6" t="n">
        <v>-97.89</v>
      </c>
      <c r="BB49" s="0" t="s">
        <v>728</v>
      </c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8" t="s">
        <f>=-SUM(EY2:EY47)</f>
      </c>
      <c r="EZ49" s="0" t="s">
        <v>899</v>
      </c>
    </row>
    <row collapsed="false" customFormat="false" customHeight="false" hidden="false" ht="12.1" outlineLevel="0" r="50">
      <c r="A50" s="11" t="n">
        <v>44146</v>
      </c>
      <c r="B50" s="6" t="n">
        <v>2851.165896</v>
      </c>
      <c r="C50" s="0" t="s">
        <v>894</v>
      </c>
      <c r="D50" s="11" t="n">
        <v>45294</v>
      </c>
      <c r="E50" s="6" t="n">
        <v>-2424.27</v>
      </c>
      <c r="F50" s="0" t="s">
        <v>762</v>
      </c>
      <c r="G50" s="0"/>
      <c r="H50" s="0"/>
      <c r="I50" s="0"/>
      <c r="J50" s="11" t="n">
        <v>44664</v>
      </c>
      <c r="K50" s="6" t="n">
        <v>-1312.66</v>
      </c>
      <c r="L50" s="0" t="s">
        <v>612</v>
      </c>
      <c r="M50" s="11" t="n">
        <v>44138</v>
      </c>
      <c r="N50" s="6" t="n">
        <v>823.39</v>
      </c>
      <c r="O50" s="0" t="s">
        <v>894</v>
      </c>
      <c r="P50" s="11" t="n">
        <v>44778</v>
      </c>
      <c r="Q50" s="6" t="n">
        <v>-567.63</v>
      </c>
      <c r="R50" s="0" t="s">
        <v>643</v>
      </c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11" t="n">
        <v>44165</v>
      </c>
      <c r="AO50" s="6" t="n">
        <v>9179.38</v>
      </c>
      <c r="AP50" s="0" t="s">
        <v>894</v>
      </c>
      <c r="AQ50" s="0"/>
      <c r="AR50" s="0"/>
      <c r="AS50" s="0"/>
      <c r="AT50" s="0"/>
      <c r="AU50" s="0"/>
      <c r="AV50" s="0"/>
      <c r="AW50" s="0"/>
      <c r="AX50" s="0"/>
      <c r="AY50" s="0"/>
      <c r="AZ50" s="11" t="n">
        <v>45169</v>
      </c>
      <c r="BA50" s="6" t="n">
        <v>-103.22</v>
      </c>
      <c r="BB50" s="0" t="s">
        <v>732</v>
      </c>
    </row>
    <row collapsed="false" customFormat="false" customHeight="false" hidden="false" ht="12.1" outlineLevel="0" r="51">
      <c r="A51" s="11" t="n">
        <v>44146</v>
      </c>
      <c r="B51" s="6" t="n">
        <v>5702.331792</v>
      </c>
      <c r="C51" s="0" t="s">
        <v>894</v>
      </c>
      <c r="D51" s="11" t="n">
        <v>45385</v>
      </c>
      <c r="E51" s="6" t="n">
        <v>-2564.8</v>
      </c>
      <c r="F51" s="0" t="s">
        <v>778</v>
      </c>
      <c r="G51" s="0"/>
      <c r="H51" s="0"/>
      <c r="I51" s="0"/>
      <c r="J51" s="11" t="n">
        <v>44750</v>
      </c>
      <c r="K51" s="6" t="n">
        <v>-1042.99</v>
      </c>
      <c r="L51" s="0" t="s">
        <v>629</v>
      </c>
      <c r="M51" s="11" t="n">
        <v>44146</v>
      </c>
      <c r="N51" s="6" t="n">
        <v>972.47</v>
      </c>
      <c r="O51" s="0" t="s">
        <v>894</v>
      </c>
      <c r="P51" s="11" t="n">
        <v>44868</v>
      </c>
      <c r="Q51" s="6" t="n">
        <v>-668.86</v>
      </c>
      <c r="R51" s="0" t="s">
        <v>660</v>
      </c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11" t="n">
        <v>44179</v>
      </c>
      <c r="AO51" s="6" t="n">
        <v>-41010.41</v>
      </c>
      <c r="AP51" s="0" t="s">
        <v>897</v>
      </c>
      <c r="AQ51" s="0"/>
      <c r="AR51" s="0"/>
      <c r="AS51" s="0"/>
      <c r="AT51" s="0"/>
      <c r="AU51" s="0"/>
      <c r="AV51" s="0"/>
      <c r="AW51" s="0"/>
      <c r="AX51" s="0"/>
      <c r="AY51" s="0"/>
      <c r="AZ51" s="11" t="n">
        <v>45198</v>
      </c>
      <c r="BA51" s="6" t="n">
        <v>-104.37</v>
      </c>
      <c r="BB51" s="0" t="s">
        <v>740</v>
      </c>
    </row>
    <row collapsed="false" customFormat="false" customHeight="false" hidden="false" ht="12.1" outlineLevel="0" r="52">
      <c r="A52" s="11" t="n">
        <v>44154</v>
      </c>
      <c r="B52" s="6" t="n">
        <v>2810.810136</v>
      </c>
      <c r="C52" s="0" t="s">
        <v>894</v>
      </c>
      <c r="D52" s="11" t="n">
        <v>45478</v>
      </c>
      <c r="E52" s="6" t="n">
        <v>-2442.7</v>
      </c>
      <c r="F52" s="0" t="s">
        <v>801</v>
      </c>
      <c r="G52" s="0"/>
      <c r="H52" s="0"/>
      <c r="I52" s="0"/>
      <c r="J52" s="11" t="n">
        <v>44840</v>
      </c>
      <c r="K52" s="6" t="n">
        <v>-981.24</v>
      </c>
      <c r="L52" s="0" t="s">
        <v>654</v>
      </c>
      <c r="M52" s="11" t="n">
        <v>44151</v>
      </c>
      <c r="N52" s="6" t="n">
        <v>1453.29</v>
      </c>
      <c r="O52" s="0" t="s">
        <v>894</v>
      </c>
      <c r="P52" s="11" t="n">
        <v>44963</v>
      </c>
      <c r="Q52" s="6" t="n">
        <v>-878.75</v>
      </c>
      <c r="R52" s="0" t="s">
        <v>680</v>
      </c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11" t="n">
        <v>44182</v>
      </c>
      <c r="AO52" s="6" t="n">
        <v>-21319.81</v>
      </c>
      <c r="AP52" s="0" t="s">
        <v>897</v>
      </c>
      <c r="AQ52" s="0"/>
      <c r="AR52" s="0"/>
      <c r="AS52" s="0"/>
      <c r="AT52" s="0"/>
      <c r="AU52" s="0"/>
      <c r="AV52" s="0"/>
      <c r="AW52" s="0"/>
      <c r="AX52" s="0"/>
      <c r="AY52" s="0"/>
      <c r="AZ52" s="11" t="n">
        <v>45230</v>
      </c>
      <c r="BA52" s="6" t="n">
        <v>-100.33</v>
      </c>
      <c r="BB52" s="0" t="s">
        <v>747</v>
      </c>
    </row>
    <row collapsed="false" customFormat="false" customHeight="false" hidden="false" ht="12.1" outlineLevel="0" r="53">
      <c r="A53" s="11" t="n">
        <v>44154</v>
      </c>
      <c r="B53" s="6" t="n">
        <v>2810.810136</v>
      </c>
      <c r="C53" s="0" t="s">
        <v>894</v>
      </c>
      <c r="D53" s="11" t="n">
        <v>45567</v>
      </c>
      <c r="E53" s="6" t="n">
        <v>-2587.89</v>
      </c>
      <c r="F53" s="0" t="s">
        <v>832</v>
      </c>
      <c r="G53" s="0"/>
      <c r="H53" s="0"/>
      <c r="I53" s="0"/>
      <c r="J53" s="11" t="n">
        <v>44935</v>
      </c>
      <c r="K53" s="6" t="n">
        <v>-1161.83</v>
      </c>
      <c r="L53" s="0" t="s">
        <v>676</v>
      </c>
      <c r="M53" s="11" t="n">
        <v>44386</v>
      </c>
      <c r="N53" s="6" t="n">
        <v>-1979.5</v>
      </c>
      <c r="O53" s="0" t="s">
        <v>547</v>
      </c>
      <c r="P53" s="11" t="n">
        <v>45051</v>
      </c>
      <c r="Q53" s="6" t="n">
        <v>-991.32</v>
      </c>
      <c r="R53" s="0" t="s">
        <v>694</v>
      </c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11" t="n">
        <v>44392</v>
      </c>
      <c r="AO53" s="6" t="n">
        <v>-4367</v>
      </c>
      <c r="AP53" s="0" t="s">
        <v>555</v>
      </c>
      <c r="AQ53" s="0"/>
      <c r="AR53" s="0"/>
      <c r="AS53" s="0"/>
      <c r="AT53" s="0"/>
      <c r="AU53" s="0"/>
      <c r="AV53" s="0"/>
      <c r="AW53" s="0"/>
      <c r="AX53" s="0"/>
      <c r="AY53" s="0"/>
      <c r="AZ53" s="11" t="n">
        <v>45260</v>
      </c>
      <c r="BA53" s="6" t="n">
        <v>-95.64</v>
      </c>
      <c r="BB53" s="0" t="s">
        <v>753</v>
      </c>
    </row>
    <row collapsed="false" customFormat="false" customHeight="false" hidden="false" ht="12.1" outlineLevel="0" r="54">
      <c r="A54" s="11" t="n">
        <v>44154</v>
      </c>
      <c r="B54" s="6" t="n">
        <v>2810.810136</v>
      </c>
      <c r="C54" s="0" t="s">
        <v>894</v>
      </c>
      <c r="D54" s="11" t="n">
        <v>45660</v>
      </c>
      <c r="E54" s="6" t="n">
        <v>-2818.56</v>
      </c>
      <c r="F54" s="0" t="s">
        <v>852</v>
      </c>
      <c r="G54" s="0"/>
      <c r="H54" s="0"/>
      <c r="I54" s="0"/>
      <c r="J54" s="11" t="n">
        <v>45022</v>
      </c>
      <c r="K54" s="6" t="n">
        <v>-1313.12</v>
      </c>
      <c r="L54" s="0" t="s">
        <v>689</v>
      </c>
      <c r="M54" s="11" t="n">
        <v>44481</v>
      </c>
      <c r="N54" s="6" t="n">
        <v>-2659.2</v>
      </c>
      <c r="O54" s="0" t="s">
        <v>578</v>
      </c>
      <c r="P54" s="11" t="n">
        <v>45149</v>
      </c>
      <c r="Q54" s="6" t="n">
        <v>-1234.48</v>
      </c>
      <c r="R54" s="0" t="s">
        <v>729</v>
      </c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11" t="n">
        <v>44845</v>
      </c>
      <c r="AO54" s="6" t="n">
        <v>-17758</v>
      </c>
      <c r="AP54" s="0" t="s">
        <v>656</v>
      </c>
      <c r="AQ54" s="0"/>
      <c r="AR54" s="0"/>
      <c r="AS54" s="0"/>
      <c r="AT54" s="0"/>
      <c r="AU54" s="0"/>
      <c r="AV54" s="0"/>
      <c r="AW54" s="0"/>
      <c r="AX54" s="0"/>
      <c r="AY54" s="0"/>
      <c r="AZ54" s="11" t="n">
        <v>45289</v>
      </c>
      <c r="BA54" s="6" t="n">
        <v>-97.71</v>
      </c>
      <c r="BB54" s="0" t="s">
        <v>761</v>
      </c>
    </row>
    <row collapsed="false" customFormat="false" customHeight="false" hidden="false" ht="12.1" outlineLevel="0" r="55">
      <c r="A55" s="11" t="n">
        <v>44154</v>
      </c>
      <c r="B55" s="6" t="n">
        <v>5621.620272</v>
      </c>
      <c r="C55" s="0" t="s">
        <v>894</v>
      </c>
      <c r="D55" s="11" t="n">
        <v>45750</v>
      </c>
      <c r="E55" s="6" t="n">
        <v>-2402.13</v>
      </c>
      <c r="F55" s="0" t="s">
        <v>865</v>
      </c>
      <c r="G55" s="0"/>
      <c r="H55" s="0"/>
      <c r="I55" s="0"/>
      <c r="J55" s="11" t="n">
        <v>45114</v>
      </c>
      <c r="K55" s="6" t="n">
        <v>-1529.06</v>
      </c>
      <c r="L55" s="0" t="s">
        <v>713</v>
      </c>
      <c r="M55" s="11" t="n">
        <v>44571</v>
      </c>
      <c r="N55" s="6" t="n">
        <v>-1606.3</v>
      </c>
      <c r="O55" s="0" t="s">
        <v>597</v>
      </c>
      <c r="P55" s="11" t="n">
        <v>45226</v>
      </c>
      <c r="Q55" s="6" t="n">
        <v>-1198.99</v>
      </c>
      <c r="R55" s="0" t="s">
        <v>746</v>
      </c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11" t="n">
        <v>45855</v>
      </c>
      <c r="AO55" s="8" t="s">
        <f>=-Портфель!J15</f>
      </c>
      <c r="AP55" s="0" t="s">
        <v>898</v>
      </c>
      <c r="AQ55" s="0"/>
      <c r="AR55" s="0"/>
      <c r="AS55" s="0"/>
      <c r="AT55" s="0"/>
      <c r="AU55" s="0"/>
      <c r="AV55" s="0"/>
      <c r="AW55" s="0"/>
      <c r="AX55" s="0"/>
      <c r="AY55" s="0"/>
      <c r="AZ55" s="11" t="n">
        <v>45322</v>
      </c>
      <c r="BA55" s="6" t="n">
        <v>-96.61</v>
      </c>
      <c r="BB55" s="0" t="s">
        <v>768</v>
      </c>
    </row>
    <row collapsed="false" customFormat="false" customHeight="false" hidden="false" ht="12.1" outlineLevel="0" r="56">
      <c r="A56" s="11" t="n">
        <v>44159</v>
      </c>
      <c r="B56" s="6" t="n">
        <v>-94276.5016</v>
      </c>
      <c r="C56" s="0" t="s">
        <v>897</v>
      </c>
      <c r="D56" s="11" t="n">
        <v>45855</v>
      </c>
      <c r="E56" s="8" t="s">
        <f>=-Портфель!J3</f>
      </c>
      <c r="F56" s="0" t="s">
        <v>898</v>
      </c>
      <c r="G56" s="0"/>
      <c r="H56" s="0"/>
      <c r="I56" s="0"/>
      <c r="J56" s="11" t="n">
        <v>45205</v>
      </c>
      <c r="K56" s="6" t="n">
        <v>-1646.45</v>
      </c>
      <c r="L56" s="0" t="s">
        <v>742</v>
      </c>
      <c r="M56" s="11" t="n">
        <v>44750</v>
      </c>
      <c r="N56" s="6" t="n">
        <v>-2597.9</v>
      </c>
      <c r="O56" s="0" t="s">
        <v>631</v>
      </c>
      <c r="P56" s="11" t="n">
        <v>45328</v>
      </c>
      <c r="Q56" s="6" t="n">
        <v>-1176.58</v>
      </c>
      <c r="R56" s="0" t="s">
        <v>769</v>
      </c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10" t="s">
        <f>=XIRR(AO2:AO55,AN2:AN55)</f>
      </c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11" t="n">
        <v>45351</v>
      </c>
      <c r="BA56" s="6" t="n">
        <v>-99.4</v>
      </c>
      <c r="BB56" s="0" t="s">
        <v>772</v>
      </c>
    </row>
    <row collapsed="false" customFormat="false" customHeight="false" hidden="false" ht="12.1" outlineLevel="0" r="57">
      <c r="A57" s="11" t="n">
        <v>44165</v>
      </c>
      <c r="B57" s="6" t="n">
        <v>29516.328491</v>
      </c>
      <c r="C57" s="0" t="s">
        <v>894</v>
      </c>
      <c r="D57" s="0"/>
      <c r="E57" s="10" t="s">
        <f>=XIRR(E2:E56,D2:D56)</f>
      </c>
      <c r="F57" s="0"/>
      <c r="G57" s="0"/>
      <c r="H57" s="0"/>
      <c r="I57" s="0"/>
      <c r="J57" s="11" t="n">
        <v>45300</v>
      </c>
      <c r="K57" s="6" t="n">
        <v>-1481.47</v>
      </c>
      <c r="L57" s="0" t="s">
        <v>765</v>
      </c>
      <c r="M57" s="11" t="n">
        <v>44845</v>
      </c>
      <c r="N57" s="6" t="n">
        <v>-5264.35</v>
      </c>
      <c r="O57" s="0" t="s">
        <v>657</v>
      </c>
      <c r="P57" s="11" t="n">
        <v>45422</v>
      </c>
      <c r="Q57" s="6" t="n">
        <v>-1195.55</v>
      </c>
      <c r="R57" s="0" t="s">
        <v>785</v>
      </c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8" t="s">
        <f>=-SUM(AO2:AO55)</f>
      </c>
      <c r="AP57" s="0" t="s">
        <v>899</v>
      </c>
      <c r="AQ57" s="0"/>
      <c r="AR57" s="0"/>
      <c r="AS57" s="0"/>
      <c r="AT57" s="0"/>
      <c r="AU57" s="0"/>
      <c r="AV57" s="0"/>
      <c r="AW57" s="0"/>
      <c r="AX57" s="0"/>
      <c r="AY57" s="0"/>
      <c r="AZ57" s="11" t="n">
        <v>45379</v>
      </c>
      <c r="BA57" s="6" t="n">
        <v>-100.18</v>
      </c>
      <c r="BB57" s="0" t="s">
        <v>777</v>
      </c>
    </row>
    <row collapsed="false" customFormat="false" customHeight="false" hidden="false" ht="12.1" outlineLevel="0" r="58">
      <c r="A58" s="11" t="n">
        <v>44173</v>
      </c>
      <c r="B58" s="6" t="n">
        <v>-31304.05296</v>
      </c>
      <c r="C58" s="0" t="s">
        <v>897</v>
      </c>
      <c r="D58" s="0"/>
      <c r="E58" s="8" t="s">
        <f>=-SUM(E2:E56)</f>
      </c>
      <c r="F58" s="0" t="s">
        <v>899</v>
      </c>
      <c r="G58" s="0"/>
      <c r="H58" s="0"/>
      <c r="I58" s="0"/>
      <c r="J58" s="11" t="n">
        <v>45391</v>
      </c>
      <c r="K58" s="6" t="n">
        <v>-1529.25</v>
      </c>
      <c r="L58" s="0" t="s">
        <v>781</v>
      </c>
      <c r="M58" s="11" t="n">
        <v>44936</v>
      </c>
      <c r="N58" s="6" t="n">
        <v>-1104.1</v>
      </c>
      <c r="O58" s="0" t="s">
        <v>677</v>
      </c>
      <c r="P58" s="11" t="n">
        <v>45513</v>
      </c>
      <c r="Q58" s="6" t="n">
        <v>-1133.96</v>
      </c>
      <c r="R58" s="0" t="s">
        <v>819</v>
      </c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11" t="n">
        <v>45412</v>
      </c>
      <c r="BA58" s="6" t="n">
        <v>-99.3</v>
      </c>
      <c r="BB58" s="0" t="s">
        <v>784</v>
      </c>
    </row>
    <row collapsed="false" customFormat="false" customHeight="false" hidden="false" ht="12.1" outlineLevel="0" r="59">
      <c r="A59" s="11" t="n">
        <v>44174</v>
      </c>
      <c r="B59" s="6" t="n">
        <v>-15605.25233</v>
      </c>
      <c r="C59" s="0" t="s">
        <v>897</v>
      </c>
      <c r="D59" s="0"/>
      <c r="E59" s="0"/>
      <c r="F59" s="0"/>
      <c r="G59" s="0"/>
      <c r="H59" s="0"/>
      <c r="I59" s="0"/>
      <c r="J59" s="11" t="n">
        <v>45483</v>
      </c>
      <c r="K59" s="6" t="n">
        <v>-1453.64</v>
      </c>
      <c r="L59" s="0" t="s">
        <v>809</v>
      </c>
      <c r="M59" s="11" t="n">
        <v>45118</v>
      </c>
      <c r="N59" s="6" t="n">
        <v>-4460.35</v>
      </c>
      <c r="O59" s="0" t="s">
        <v>720</v>
      </c>
      <c r="P59" s="11" t="n">
        <v>45604</v>
      </c>
      <c r="Q59" s="6" t="n">
        <v>-1297.01</v>
      </c>
      <c r="R59" s="0" t="s">
        <v>839</v>
      </c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11" t="n">
        <v>45446</v>
      </c>
      <c r="BA59" s="6" t="n">
        <v>-99.93</v>
      </c>
      <c r="BB59" s="0" t="s">
        <v>789</v>
      </c>
    </row>
    <row collapsed="false" customFormat="false" customHeight="false" hidden="false" ht="12.1" outlineLevel="0" r="60">
      <c r="A60" s="11" t="n">
        <v>44174</v>
      </c>
      <c r="B60" s="6" t="n">
        <v>-3121.050466</v>
      </c>
      <c r="C60" s="0" t="s">
        <v>897</v>
      </c>
      <c r="D60" s="0"/>
      <c r="E60" s="0"/>
      <c r="F60" s="0"/>
      <c r="G60" s="0"/>
      <c r="H60" s="0"/>
      <c r="I60" s="0"/>
      <c r="J60" s="11" t="n">
        <v>45575</v>
      </c>
      <c r="K60" s="6" t="n">
        <v>-1601.39</v>
      </c>
      <c r="L60" s="0" t="s">
        <v>835</v>
      </c>
      <c r="M60" s="11" t="n">
        <v>45210</v>
      </c>
      <c r="N60" s="6" t="n">
        <v>-4432.9</v>
      </c>
      <c r="O60" s="0" t="s">
        <v>744</v>
      </c>
      <c r="P60" s="11" t="n">
        <v>45695</v>
      </c>
      <c r="Q60" s="6" t="n">
        <v>-1289.39</v>
      </c>
      <c r="R60" s="0" t="s">
        <v>857</v>
      </c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11" t="n">
        <v>45474</v>
      </c>
      <c r="BA60" s="6" t="n">
        <v>-95.01</v>
      </c>
      <c r="BB60" s="0" t="s">
        <v>799</v>
      </c>
    </row>
    <row collapsed="false" customFormat="false" customHeight="false" hidden="false" ht="12.1" outlineLevel="0" r="61">
      <c r="A61" s="11" t="n">
        <v>44174</v>
      </c>
      <c r="B61" s="6" t="n">
        <v>-12487.148336</v>
      </c>
      <c r="C61" s="0" t="s">
        <v>897</v>
      </c>
      <c r="D61" s="0"/>
      <c r="E61" s="0"/>
      <c r="F61" s="0"/>
      <c r="G61" s="0"/>
      <c r="H61" s="0"/>
      <c r="I61" s="0"/>
      <c r="J61" s="11" t="n">
        <v>45667</v>
      </c>
      <c r="K61" s="6" t="n">
        <v>-1689.64</v>
      </c>
      <c r="L61" s="0" t="s">
        <v>854</v>
      </c>
      <c r="M61" s="11" t="n">
        <v>45300</v>
      </c>
      <c r="N61" s="6" t="n">
        <v>-5660.45</v>
      </c>
      <c r="O61" s="0" t="s">
        <v>764</v>
      </c>
      <c r="P61" s="11" t="n">
        <v>45786</v>
      </c>
      <c r="Q61" s="6" t="n">
        <v>-1085.97</v>
      </c>
      <c r="R61" s="0" t="s">
        <v>875</v>
      </c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11" t="n">
        <v>45505</v>
      </c>
      <c r="BA61" s="6" t="n">
        <v>-95.41</v>
      </c>
      <c r="BB61" s="0" t="s">
        <v>818</v>
      </c>
    </row>
    <row collapsed="false" customFormat="false" customHeight="false" hidden="false" ht="12.1" outlineLevel="0" r="62">
      <c r="A62" s="11" t="n">
        <v>44174</v>
      </c>
      <c r="B62" s="6" t="n">
        <v>-15645.76632</v>
      </c>
      <c r="C62" s="0" t="s">
        <v>897</v>
      </c>
      <c r="D62" s="0"/>
      <c r="E62" s="0"/>
      <c r="F62" s="0"/>
      <c r="G62" s="0"/>
      <c r="H62" s="0"/>
      <c r="I62" s="0"/>
      <c r="J62" s="11" t="n">
        <v>45757</v>
      </c>
      <c r="K62" s="6" t="n">
        <v>-1422.07</v>
      </c>
      <c r="L62" s="0" t="s">
        <v>869</v>
      </c>
      <c r="M62" s="11" t="n">
        <v>45482</v>
      </c>
      <c r="N62" s="6" t="n">
        <v>-4051.45</v>
      </c>
      <c r="O62" s="0" t="s">
        <v>805</v>
      </c>
      <c r="P62" s="11" t="n">
        <v>45855</v>
      </c>
      <c r="Q62" s="8" t="s">
        <f>=-Портфель!J7</f>
      </c>
      <c r="R62" s="0" t="s">
        <v>898</v>
      </c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11" t="n">
        <v>45538</v>
      </c>
      <c r="BA62" s="6" t="n">
        <v>-99.72</v>
      </c>
      <c r="BB62" s="0" t="s">
        <v>822</v>
      </c>
    </row>
    <row collapsed="false" customFormat="false" customHeight="false" hidden="false" ht="12.1" outlineLevel="0" r="63">
      <c r="A63" s="11" t="n">
        <v>44174</v>
      </c>
      <c r="B63" s="6" t="n">
        <v>-15719.42812</v>
      </c>
      <c r="C63" s="0" t="s">
        <v>897</v>
      </c>
      <c r="D63" s="0"/>
      <c r="E63" s="0"/>
      <c r="F63" s="0"/>
      <c r="G63" s="0"/>
      <c r="H63" s="0"/>
      <c r="I63" s="0"/>
      <c r="J63" s="11" t="n">
        <v>45855</v>
      </c>
      <c r="K63" s="8" t="s">
        <f>=-Портфель!J5</f>
      </c>
      <c r="L63" s="0" t="s">
        <v>898</v>
      </c>
      <c r="M63" s="11" t="n">
        <v>45573</v>
      </c>
      <c r="N63" s="6" t="n">
        <v>-6148</v>
      </c>
      <c r="O63" s="0" t="s">
        <v>834</v>
      </c>
      <c r="P63" s="0"/>
      <c r="Q63" s="10" t="s">
        <f>=XIRR(Q2:Q62,P2:P62)</f>
      </c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11" t="n">
        <v>45566</v>
      </c>
      <c r="BA63" s="6" t="n">
        <v>-102.92</v>
      </c>
      <c r="BB63" s="0" t="s">
        <v>831</v>
      </c>
    </row>
    <row collapsed="false" customFormat="false" customHeight="false" hidden="false" ht="12.1" outlineLevel="0" r="64">
      <c r="A64" s="11" t="n">
        <v>44174</v>
      </c>
      <c r="B64" s="6" t="n">
        <v>-15829.92082</v>
      </c>
      <c r="C64" s="0" t="s">
        <v>897</v>
      </c>
      <c r="D64" s="0"/>
      <c r="E64" s="0"/>
      <c r="F64" s="0"/>
      <c r="G64" s="0"/>
      <c r="H64" s="0"/>
      <c r="I64" s="0"/>
      <c r="J64" s="0"/>
      <c r="K64" s="10" t="s">
        <f>=XIRR(K2:K63,J2:J63)</f>
      </c>
      <c r="L64" s="0"/>
      <c r="M64" s="11" t="n">
        <v>45665</v>
      </c>
      <c r="N64" s="6" t="n">
        <v>-2799.15</v>
      </c>
      <c r="O64" s="0" t="s">
        <v>853</v>
      </c>
      <c r="P64" s="0"/>
      <c r="Q64" s="8" t="s">
        <f>=-SUM(Q2:Q62)</f>
      </c>
      <c r="R64" s="0" t="s">
        <v>899</v>
      </c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11" t="n">
        <v>45597</v>
      </c>
      <c r="BA64" s="6" t="n">
        <v>-107.11</v>
      </c>
      <c r="BB64" s="0" t="s">
        <v>838</v>
      </c>
    </row>
    <row collapsed="false" customFormat="false" customHeight="false" hidden="false" ht="12.1" outlineLevel="0" r="65">
      <c r="A65" s="11" t="n">
        <v>44179</v>
      </c>
      <c r="B65" s="6" t="n">
        <v>-32449.702905</v>
      </c>
      <c r="C65" s="0" t="s">
        <v>897</v>
      </c>
      <c r="D65" s="0"/>
      <c r="E65" s="0"/>
      <c r="F65" s="0"/>
      <c r="G65" s="0"/>
      <c r="H65" s="0"/>
      <c r="I65" s="0"/>
      <c r="J65" s="0"/>
      <c r="K65" s="8" t="s">
        <f>=-SUM(K2:K63)</f>
      </c>
      <c r="L65" s="0" t="s">
        <v>899</v>
      </c>
      <c r="M65" s="11" t="n">
        <v>45810</v>
      </c>
      <c r="N65" s="6" t="n">
        <v>-6938.35</v>
      </c>
      <c r="O65" s="0" t="s">
        <v>879</v>
      </c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11" t="n">
        <v>45628</v>
      </c>
      <c r="BA65" s="6" t="n">
        <v>-118.95</v>
      </c>
      <c r="BB65" s="0" t="s">
        <v>846</v>
      </c>
    </row>
    <row collapsed="false" customFormat="false" customHeight="false" hidden="false" ht="12.1" outlineLevel="0" r="66">
      <c r="A66" s="11" t="n">
        <v>44182</v>
      </c>
      <c r="B66" s="6" t="n">
        <v>-32502.344069</v>
      </c>
      <c r="C66" s="0" t="s">
        <v>897</v>
      </c>
      <c r="D66" s="0"/>
      <c r="E66" s="0"/>
      <c r="F66" s="0"/>
      <c r="G66" s="0"/>
      <c r="H66" s="0"/>
      <c r="I66" s="0"/>
      <c r="J66" s="0"/>
      <c r="K66" s="0"/>
      <c r="L66" s="0"/>
      <c r="M66" s="11" t="n">
        <v>45855</v>
      </c>
      <c r="N66" s="8" t="s">
        <f>=-Портфель!J6</f>
      </c>
      <c r="O66" s="0" t="s">
        <v>898</v>
      </c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11" t="n">
        <v>45659</v>
      </c>
      <c r="BA66" s="6" t="n">
        <v>-112.25</v>
      </c>
      <c r="BB66" s="0" t="s">
        <v>851</v>
      </c>
    </row>
    <row collapsed="false" customFormat="false" customHeight="false" hidden="false" ht="12.1" outlineLevel="0" r="67">
      <c r="A67" s="11" t="n">
        <v>44236</v>
      </c>
      <c r="B67" s="6" t="n">
        <v>-3663.26</v>
      </c>
      <c r="C67" s="0" t="s">
        <v>495</v>
      </c>
      <c r="D67" s="0"/>
      <c r="E67" s="0"/>
      <c r="F67" s="0"/>
      <c r="G67" s="0"/>
      <c r="H67" s="0"/>
      <c r="I67" s="0"/>
      <c r="J67" s="0"/>
      <c r="K67" s="0"/>
      <c r="L67" s="0"/>
      <c r="M67" s="0"/>
      <c r="N67" s="10" t="s">
        <f>=XIRR(N2:N66,M2:M66)</f>
      </c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11" t="n">
        <v>45691</v>
      </c>
      <c r="BA67" s="6" t="n">
        <v>-107.98</v>
      </c>
      <c r="BB67" s="0" t="s">
        <v>856</v>
      </c>
    </row>
    <row collapsed="false" customFormat="false" customHeight="false" hidden="false" ht="12.1" outlineLevel="0" r="68">
      <c r="A68" s="11" t="n">
        <v>44328</v>
      </c>
      <c r="B68" s="6" t="n">
        <v>-3658.15</v>
      </c>
      <c r="C68" s="0" t="s">
        <v>520</v>
      </c>
      <c r="D68" s="0"/>
      <c r="E68" s="0"/>
      <c r="F68" s="0"/>
      <c r="G68" s="0"/>
      <c r="H68" s="0"/>
      <c r="I68" s="0"/>
      <c r="J68" s="0"/>
      <c r="K68" s="0"/>
      <c r="L68" s="0"/>
      <c r="M68" s="0"/>
      <c r="N68" s="8" t="s">
        <f>=-SUM(N2:N66)</f>
      </c>
      <c r="O68" s="0" t="s">
        <v>899</v>
      </c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11" t="n">
        <v>45719</v>
      </c>
      <c r="BA68" s="6" t="n">
        <v>-99.55</v>
      </c>
      <c r="BB68" s="0" t="s">
        <v>860</v>
      </c>
    </row>
    <row collapsed="false" customFormat="false" customHeight="false" hidden="false" ht="12.1" outlineLevel="0" r="69">
      <c r="A69" s="11" t="n">
        <v>44420</v>
      </c>
      <c r="B69" s="6" t="n">
        <v>-3648.92</v>
      </c>
      <c r="C69" s="0" t="s">
        <v>560</v>
      </c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11" t="n">
        <v>45748</v>
      </c>
      <c r="BA69" s="6" t="n">
        <v>-96.95</v>
      </c>
      <c r="BB69" s="0" t="s">
        <v>864</v>
      </c>
    </row>
    <row collapsed="false" customFormat="false" customHeight="false" hidden="false" ht="12.1" outlineLevel="0" r="70">
      <c r="A70" s="11" t="n">
        <v>44510</v>
      </c>
      <c r="B70" s="6" t="n">
        <v>-3557.2</v>
      </c>
      <c r="C70" s="0" t="s">
        <v>583</v>
      </c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11" t="n">
        <v>45778</v>
      </c>
      <c r="BA70" s="6" t="n">
        <v>-92.41</v>
      </c>
      <c r="BB70" s="0" t="s">
        <v>872</v>
      </c>
    </row>
    <row collapsed="false" customFormat="false" customHeight="false" hidden="false" ht="12.1" outlineLevel="0" r="71">
      <c r="A71" s="11" t="n">
        <v>44601</v>
      </c>
      <c r="B71" s="6" t="n">
        <v>-3757.68</v>
      </c>
      <c r="C71" s="0" t="s">
        <v>602</v>
      </c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11" t="n">
        <v>45810</v>
      </c>
      <c r="BA71" s="6" t="n">
        <v>-89.15</v>
      </c>
      <c r="BB71" s="0" t="s">
        <v>880</v>
      </c>
    </row>
    <row collapsed="false" customFormat="false" customHeight="false" hidden="false" ht="12.1" outlineLevel="0" r="72">
      <c r="A72" s="11" t="n">
        <v>44694</v>
      </c>
      <c r="B72" s="6" t="n">
        <v>-3283</v>
      </c>
      <c r="C72" s="0" t="s">
        <v>616</v>
      </c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11" t="n">
        <v>45839</v>
      </c>
      <c r="BA72" s="6" t="n">
        <v>-89.05</v>
      </c>
      <c r="BB72" s="0" t="s">
        <v>888</v>
      </c>
    </row>
    <row collapsed="false" customFormat="false" customHeight="false" hidden="false" ht="12.1" outlineLevel="0" r="73">
      <c r="A73" s="11" t="n">
        <v>44813</v>
      </c>
      <c r="B73" s="6" t="n">
        <v>-3033.97</v>
      </c>
      <c r="C73" s="0" t="s">
        <v>647</v>
      </c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11" t="n">
        <v>45855</v>
      </c>
      <c r="BA73" s="8" t="s">
        <f>=-Портфель!J19</f>
      </c>
      <c r="BB73" s="0" t="s">
        <v>898</v>
      </c>
    </row>
    <row collapsed="false" customFormat="false" customHeight="false" hidden="false" ht="12.1" outlineLevel="0" r="74">
      <c r="A74" s="11" t="n">
        <v>44879</v>
      </c>
      <c r="B74" s="6" t="n">
        <v>-3107.24</v>
      </c>
      <c r="C74" s="0" t="s">
        <v>662</v>
      </c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10" t="s">
        <f>=XIRR(BA2:BA73,AZ2:AZ73)</f>
      </c>
      <c r="BB74" s="0"/>
    </row>
    <row collapsed="false" customFormat="false" customHeight="false" hidden="false" ht="12.1" outlineLevel="0" r="75">
      <c r="A75" s="11" t="n">
        <v>44970</v>
      </c>
      <c r="B75" s="6" t="n">
        <v>-3756.08</v>
      </c>
      <c r="C75" s="0" t="s">
        <v>681</v>
      </c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8" t="s">
        <f>=-SUM(BA2:BA73)</f>
      </c>
      <c r="BB75" s="0" t="s">
        <v>899</v>
      </c>
    </row>
    <row collapsed="false" customFormat="false" customHeight="false" hidden="false" ht="12.1" outlineLevel="0" r="76">
      <c r="A76" s="11" t="n">
        <v>45061</v>
      </c>
      <c r="B76" s="6" t="n">
        <v>-3983.73</v>
      </c>
      <c r="C76" s="0" t="s">
        <v>697</v>
      </c>
    </row>
    <row collapsed="false" customFormat="false" customHeight="false" hidden="false" ht="12.1" outlineLevel="0" r="77">
      <c r="A77" s="11" t="n">
        <v>45153</v>
      </c>
      <c r="B77" s="6" t="n">
        <v>-5213.66</v>
      </c>
      <c r="C77" s="0" t="s">
        <v>730</v>
      </c>
    </row>
    <row collapsed="false" customFormat="false" customHeight="false" hidden="false" ht="12.1" outlineLevel="0" r="78">
      <c r="A78" s="11" t="n">
        <v>45244</v>
      </c>
      <c r="B78" s="6" t="n">
        <v>-4961.5</v>
      </c>
      <c r="C78" s="0" t="s">
        <v>749</v>
      </c>
    </row>
    <row collapsed="false" customFormat="false" customHeight="false" hidden="false" ht="12.1" outlineLevel="0" r="79">
      <c r="A79" s="11" t="n">
        <v>45335</v>
      </c>
      <c r="B79" s="6" t="n">
        <v>-4905.34</v>
      </c>
      <c r="C79" s="0" t="s">
        <v>770</v>
      </c>
    </row>
    <row collapsed="false" customFormat="false" customHeight="false" hidden="false" ht="12.1" outlineLevel="0" r="80">
      <c r="A80" s="11" t="n">
        <v>45426</v>
      </c>
      <c r="B80" s="6" t="n">
        <v>-4935.35</v>
      </c>
      <c r="C80" s="0" t="s">
        <v>786</v>
      </c>
    </row>
    <row collapsed="false" customFormat="false" customHeight="false" hidden="false" ht="12.1" outlineLevel="0" r="81">
      <c r="A81" s="11" t="n">
        <v>45519</v>
      </c>
      <c r="B81" s="6" t="n">
        <v>-4847.7</v>
      </c>
      <c r="C81" s="0" t="s">
        <v>820</v>
      </c>
    </row>
    <row collapsed="false" customFormat="false" customHeight="false" hidden="false" ht="12.1" outlineLevel="0" r="82">
      <c r="A82" s="11" t="n">
        <v>45610</v>
      </c>
      <c r="B82" s="6" t="n">
        <v>-5521.27</v>
      </c>
      <c r="C82" s="0" t="s">
        <v>841</v>
      </c>
    </row>
    <row collapsed="false" customFormat="false" customHeight="false" hidden="false" ht="12.1" outlineLevel="0" r="83">
      <c r="A83" s="11" t="n">
        <v>45700</v>
      </c>
      <c r="B83" s="6" t="n">
        <v>-5377.39</v>
      </c>
      <c r="C83" s="0" t="s">
        <v>858</v>
      </c>
    </row>
    <row collapsed="false" customFormat="false" customHeight="false" hidden="false" ht="12.1" outlineLevel="0" r="84">
      <c r="A84" s="11" t="n">
        <v>45792</v>
      </c>
      <c r="B84" s="6" t="n">
        <v>-4502.96</v>
      </c>
      <c r="C84" s="0" t="s">
        <v>876</v>
      </c>
    </row>
    <row collapsed="false" customFormat="false" customHeight="false" hidden="false" ht="12.1" outlineLevel="0" r="85">
      <c r="A85" s="11" t="n">
        <v>45855</v>
      </c>
      <c r="B85" s="8" t="s">
        <f>=-Портфель!J2</f>
      </c>
      <c r="C85" s="0" t="s">
        <v>898</v>
      </c>
    </row>
    <row collapsed="false" customFormat="false" customHeight="false" hidden="false" ht="12.1" outlineLevel="0" r="86">
      <c r="A86" s="0"/>
      <c r="B86" s="10" t="s">
        <f>=XIRR(B2:B85,A2:A85)</f>
      </c>
      <c r="C86" s="0"/>
    </row>
    <row collapsed="false" customFormat="false" customHeight="false" hidden="false" ht="12.1" outlineLevel="0" r="87">
      <c r="A87" s="0"/>
      <c r="B87" s="8" t="s">
        <f>=-SUM(B2:B85)</f>
      </c>
      <c r="C87" s="0" t="s">
        <v>899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J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900</v>
      </c>
      <c r="C1" s="0"/>
      <c r="D1" s="0"/>
      <c r="E1" s="4" t="s">
        <v>901</v>
      </c>
      <c r="F1" s="0"/>
      <c r="G1" s="0"/>
      <c r="H1" s="4" t="s">
        <v>902</v>
      </c>
      <c r="I1" s="0"/>
      <c r="J1" s="0"/>
      <c r="K1" s="4" t="s">
        <v>903</v>
      </c>
      <c r="L1" s="0"/>
      <c r="M1" s="0"/>
      <c r="N1" s="4" t="s">
        <v>904</v>
      </c>
      <c r="O1" s="0"/>
      <c r="P1" s="0"/>
      <c r="Q1" s="4" t="s">
        <v>905</v>
      </c>
      <c r="R1" s="0"/>
      <c r="S1" s="0"/>
      <c r="T1" s="4" t="s">
        <v>906</v>
      </c>
      <c r="U1" s="0"/>
      <c r="V1" s="0"/>
      <c r="W1" s="4" t="s">
        <v>907</v>
      </c>
      <c r="X1" s="0"/>
      <c r="Y1" s="0"/>
      <c r="Z1" s="4" t="s">
        <v>908</v>
      </c>
      <c r="AA1" s="0"/>
      <c r="AB1" s="0"/>
      <c r="AC1" s="4" t="s">
        <v>909</v>
      </c>
      <c r="AD1" s="0"/>
      <c r="AE1" s="0"/>
      <c r="AF1" s="4" t="s">
        <v>910</v>
      </c>
      <c r="AG1" s="0"/>
      <c r="AH1" s="0"/>
      <c r="AI1" s="4" t="s">
        <v>911</v>
      </c>
      <c r="AJ1" s="0"/>
      <c r="AK1" s="0"/>
      <c r="AL1" s="4" t="s">
        <v>912</v>
      </c>
      <c r="AM1" s="0"/>
      <c r="AN1" s="0"/>
      <c r="AO1" s="4" t="s">
        <v>913</v>
      </c>
      <c r="AP1" s="0"/>
      <c r="AQ1" s="0"/>
      <c r="AR1" s="4" t="s">
        <v>914</v>
      </c>
      <c r="AS1" s="0"/>
      <c r="AT1" s="0"/>
      <c r="AU1" s="4" t="s">
        <v>915</v>
      </c>
      <c r="AV1" s="0"/>
      <c r="AW1" s="0"/>
      <c r="AX1" s="4" t="s">
        <v>916</v>
      </c>
      <c r="AY1" s="0"/>
      <c r="AZ1" s="0"/>
      <c r="BA1" s="4" t="s">
        <v>917</v>
      </c>
      <c r="BB1" s="0"/>
      <c r="BC1" s="0"/>
      <c r="BD1" s="4" t="s">
        <v>918</v>
      </c>
      <c r="BE1" s="0"/>
      <c r="BF1" s="0"/>
      <c r="BG1" s="4" t="s">
        <v>919</v>
      </c>
      <c r="BH1" s="0"/>
      <c r="BI1" s="0"/>
      <c r="BJ1" s="4" t="s">
        <v>920</v>
      </c>
      <c r="BK1" s="0"/>
      <c r="BL1" s="0"/>
      <c r="BM1" s="4" t="s">
        <v>921</v>
      </c>
      <c r="BN1" s="0"/>
      <c r="BO1" s="0"/>
      <c r="BP1" s="4" t="s">
        <v>922</v>
      </c>
      <c r="BQ1" s="0"/>
      <c r="BR1" s="0"/>
      <c r="BS1" s="4" t="s">
        <v>923</v>
      </c>
      <c r="BT1" s="0"/>
      <c r="BU1" s="0"/>
      <c r="BV1" s="4" t="s">
        <v>924</v>
      </c>
      <c r="BW1" s="0"/>
      <c r="BX1" s="0"/>
      <c r="BY1" s="4" t="s">
        <v>21</v>
      </c>
      <c r="BZ1" s="0"/>
      <c r="CA1" s="0"/>
      <c r="CB1" s="4" t="s">
        <v>925</v>
      </c>
      <c r="CC1" s="0"/>
      <c r="CD1" s="0"/>
      <c r="CE1" s="4" t="s">
        <v>926</v>
      </c>
      <c r="CF1" s="0"/>
      <c r="CG1" s="0"/>
      <c r="CH1" s="4" t="s">
        <v>927</v>
      </c>
      <c r="CI1" s="0"/>
      <c r="CJ1" s="0"/>
      <c r="CK1" s="4" t="s">
        <v>928</v>
      </c>
      <c r="CL1" s="0"/>
      <c r="CM1" s="0"/>
      <c r="CN1" s="4" t="s">
        <v>929</v>
      </c>
      <c r="CO1" s="0"/>
      <c r="CP1" s="0"/>
      <c r="CQ1" s="4" t="s">
        <v>930</v>
      </c>
      <c r="CR1" s="0"/>
      <c r="CS1" s="0"/>
      <c r="CT1" s="4" t="s">
        <v>931</v>
      </c>
      <c r="CU1" s="0"/>
      <c r="CV1" s="0"/>
      <c r="CW1" s="4" t="s">
        <v>932</v>
      </c>
      <c r="CX1" s="0"/>
      <c r="CY1" s="0"/>
      <c r="CZ1" s="4" t="s">
        <v>933</v>
      </c>
      <c r="DA1" s="0"/>
      <c r="DB1" s="0"/>
      <c r="DC1" s="4" t="s">
        <v>934</v>
      </c>
      <c r="DD1" s="0"/>
      <c r="DE1" s="0"/>
      <c r="DF1" s="4" t="s">
        <v>935</v>
      </c>
      <c r="DG1" s="0"/>
      <c r="DH1" s="0"/>
      <c r="DI1" s="4" t="s">
        <v>936</v>
      </c>
      <c r="DJ1" s="0"/>
      <c r="DK1" s="0"/>
      <c r="DL1" s="4" t="s">
        <v>937</v>
      </c>
      <c r="DM1" s="0"/>
      <c r="DN1" s="0"/>
      <c r="DO1" s="4" t="s">
        <v>938</v>
      </c>
      <c r="DP1" s="0"/>
      <c r="DQ1" s="0"/>
      <c r="DR1" s="4" t="s">
        <v>939</v>
      </c>
      <c r="DS1" s="0"/>
      <c r="DT1" s="0"/>
      <c r="DU1" s="4" t="s">
        <v>940</v>
      </c>
      <c r="DV1" s="0"/>
      <c r="DW1" s="0"/>
      <c r="DX1" s="4" t="s">
        <v>941</v>
      </c>
      <c r="DY1" s="0"/>
      <c r="DZ1" s="0"/>
      <c r="EA1" s="4" t="s">
        <v>942</v>
      </c>
      <c r="EB1" s="0"/>
      <c r="EC1" s="0"/>
      <c r="ED1" s="4" t="s">
        <v>943</v>
      </c>
      <c r="EE1" s="0"/>
      <c r="EF1" s="0"/>
      <c r="EG1" s="4" t="s">
        <v>944</v>
      </c>
      <c r="EH1" s="0"/>
      <c r="EI1" s="0"/>
      <c r="EJ1" s="4" t="s">
        <v>945</v>
      </c>
      <c r="EK1" s="0"/>
      <c r="EL1" s="0"/>
      <c r="EM1" s="4" t="s">
        <v>946</v>
      </c>
      <c r="EN1" s="0"/>
      <c r="EO1" s="0"/>
      <c r="EP1" s="4" t="s">
        <v>947</v>
      </c>
      <c r="EQ1" s="0"/>
      <c r="ER1" s="0"/>
      <c r="ES1" s="4" t="s">
        <v>948</v>
      </c>
      <c r="ET1" s="0"/>
      <c r="EU1" s="0"/>
      <c r="EV1" s="4" t="s">
        <v>949</v>
      </c>
      <c r="EW1" s="0"/>
      <c r="EX1" s="0"/>
      <c r="EY1" s="4" t="s">
        <v>950</v>
      </c>
      <c r="EZ1" s="0"/>
      <c r="FA1" s="0"/>
      <c r="FB1" s="4" t="s">
        <v>951</v>
      </c>
      <c r="FC1" s="0"/>
      <c r="FD1" s="0"/>
      <c r="FE1" s="4" t="s">
        <v>952</v>
      </c>
      <c r="FF1" s="0"/>
      <c r="FG1" s="0"/>
      <c r="FH1" s="4" t="s">
        <v>953</v>
      </c>
      <c r="FI1" s="0"/>
      <c r="FJ1" s="0"/>
      <c r="FK1" s="4" t="s">
        <v>29</v>
      </c>
      <c r="FL1" s="0"/>
      <c r="FM1" s="0"/>
      <c r="FN1" s="4" t="s">
        <v>954</v>
      </c>
      <c r="FO1" s="0"/>
      <c r="FP1" s="0"/>
      <c r="FQ1" s="4" t="s">
        <v>955</v>
      </c>
      <c r="FR1" s="0"/>
      <c r="FS1" s="0"/>
      <c r="FT1" s="4" t="s">
        <v>956</v>
      </c>
      <c r="FU1" s="0"/>
      <c r="FV1" s="0"/>
      <c r="FW1" s="4" t="s">
        <v>957</v>
      </c>
      <c r="FX1" s="0"/>
      <c r="FY1" s="0"/>
      <c r="FZ1" s="4" t="s">
        <v>958</v>
      </c>
      <c r="GA1" s="0"/>
      <c r="GB1" s="0"/>
      <c r="GC1" s="4" t="s">
        <v>959</v>
      </c>
      <c r="GD1" s="0"/>
      <c r="GE1" s="0"/>
      <c r="GF1" s="4" t="s">
        <v>960</v>
      </c>
      <c r="GG1" s="0"/>
      <c r="GH1" s="0"/>
      <c r="GI1" s="4" t="s">
        <v>961</v>
      </c>
      <c r="GJ1" s="0"/>
      <c r="GK1" s="0"/>
      <c r="GL1" s="4" t="s">
        <v>962</v>
      </c>
      <c r="GM1" s="0"/>
      <c r="GN1" s="0"/>
      <c r="GO1" s="4" t="s">
        <v>963</v>
      </c>
      <c r="GP1" s="0"/>
      <c r="GQ1" s="0"/>
      <c r="GR1" s="4" t="s">
        <v>964</v>
      </c>
      <c r="GS1" s="0"/>
      <c r="GT1" s="0"/>
      <c r="GU1" s="4" t="s">
        <v>965</v>
      </c>
      <c r="GV1" s="0"/>
      <c r="GW1" s="0"/>
      <c r="GX1" s="4" t="s">
        <v>966</v>
      </c>
      <c r="GY1" s="0"/>
      <c r="GZ1" s="0"/>
      <c r="HA1" s="4" t="s">
        <v>967</v>
      </c>
      <c r="HB1" s="0"/>
      <c r="HC1" s="0"/>
      <c r="HD1" s="4" t="s">
        <v>968</v>
      </c>
      <c r="HE1" s="0"/>
      <c r="HF1" s="0"/>
      <c r="HG1" s="4" t="s">
        <v>969</v>
      </c>
      <c r="HH1" s="0"/>
      <c r="HI1" s="0"/>
      <c r="HJ1" s="4" t="s">
        <v>970</v>
      </c>
      <c r="HK1" s="0"/>
      <c r="HL1" s="0"/>
      <c r="HM1" s="4" t="s">
        <v>971</v>
      </c>
      <c r="HN1" s="0"/>
      <c r="HO1" s="0"/>
      <c r="HP1" s="4" t="s">
        <v>972</v>
      </c>
      <c r="HQ1" s="0"/>
      <c r="HR1" s="0"/>
      <c r="HS1" s="4" t="s">
        <v>973</v>
      </c>
      <c r="HT1" s="0"/>
      <c r="HU1" s="0"/>
      <c r="HV1" s="4" t="s">
        <v>974</v>
      </c>
      <c r="HW1" s="0"/>
      <c r="HX1" s="0"/>
      <c r="HY1" s="4" t="s">
        <v>975</v>
      </c>
      <c r="HZ1" s="0"/>
      <c r="IA1" s="0"/>
      <c r="IB1" s="4" t="s">
        <v>976</v>
      </c>
      <c r="IC1" s="0"/>
      <c r="ID1" s="0"/>
      <c r="IE1" s="4" t="s">
        <v>977</v>
      </c>
      <c r="IF1" s="0"/>
      <c r="IG1" s="0"/>
      <c r="IH1" s="4" t="s">
        <v>978</v>
      </c>
      <c r="II1" s="0"/>
      <c r="IJ1" s="0"/>
      <c r="IK1" s="4" t="s">
        <v>979</v>
      </c>
      <c r="IL1" s="0"/>
      <c r="IM1" s="0"/>
      <c r="IN1" s="4" t="s">
        <v>980</v>
      </c>
      <c r="IO1" s="0"/>
      <c r="IP1" s="0"/>
      <c r="IQ1" s="4" t="s">
        <v>981</v>
      </c>
      <c r="IR1" s="0"/>
      <c r="IS1" s="0"/>
      <c r="IT1" s="4" t="s">
        <v>982</v>
      </c>
      <c r="IU1" s="0"/>
      <c r="IV1" s="0"/>
      <c r="IW1" s="4" t="s">
        <v>983</v>
      </c>
      <c r="IX1" s="0"/>
      <c r="IY1" s="0"/>
      <c r="IZ1" s="4" t="s">
        <v>984</v>
      </c>
      <c r="JA1" s="0"/>
      <c r="JB1" s="0"/>
      <c r="JC1" s="4" t="s">
        <v>985</v>
      </c>
      <c r="JD1" s="0"/>
      <c r="JE1" s="0"/>
      <c r="JF1" s="4" t="s">
        <v>986</v>
      </c>
      <c r="JG1" s="0"/>
      <c r="JH1" s="0"/>
      <c r="JI1" s="4" t="s">
        <v>987</v>
      </c>
      <c r="JJ1" s="0"/>
      <c r="JK1" s="0"/>
      <c r="JL1" s="4" t="s">
        <v>988</v>
      </c>
      <c r="JM1" s="0"/>
      <c r="JN1" s="0"/>
      <c r="JO1" s="4" t="s">
        <v>989</v>
      </c>
      <c r="JP1" s="0"/>
      <c r="JQ1" s="0"/>
      <c r="JR1" s="4" t="s">
        <v>990</v>
      </c>
      <c r="JS1" s="0"/>
      <c r="JT1" s="0"/>
      <c r="JU1" s="4" t="s">
        <v>991</v>
      </c>
      <c r="JV1" s="0"/>
      <c r="JW1" s="0"/>
      <c r="JX1" s="4" t="s">
        <v>992</v>
      </c>
      <c r="JY1" s="0"/>
      <c r="JZ1" s="0"/>
      <c r="KA1" s="4" t="s">
        <v>993</v>
      </c>
      <c r="KB1" s="0"/>
      <c r="KC1" s="0"/>
      <c r="KD1" s="4" t="s">
        <v>994</v>
      </c>
      <c r="KE1" s="0"/>
      <c r="KF1" s="0"/>
      <c r="KG1" s="4" t="s">
        <v>995</v>
      </c>
      <c r="KH1" s="0"/>
      <c r="KI1" s="0"/>
      <c r="KJ1" s="4" t="s">
        <v>996</v>
      </c>
      <c r="KK1" s="0"/>
      <c r="KL1" s="0"/>
      <c r="KM1" s="4" t="s">
        <v>997</v>
      </c>
      <c r="KN1" s="0"/>
      <c r="KO1" s="0"/>
      <c r="KP1" s="4" t="s">
        <v>998</v>
      </c>
      <c r="KQ1" s="0"/>
      <c r="KR1" s="0"/>
      <c r="KS1" s="4" t="s">
        <v>999</v>
      </c>
      <c r="KT1" s="0"/>
      <c r="KU1" s="0"/>
      <c r="KV1" s="4" t="s">
        <v>1000</v>
      </c>
      <c r="KW1" s="0"/>
      <c r="KX1" s="0"/>
      <c r="KY1" s="4" t="s">
        <v>1001</v>
      </c>
      <c r="KZ1" s="0"/>
      <c r="LA1" s="0"/>
      <c r="LB1" s="4" t="s">
        <v>1002</v>
      </c>
      <c r="LC1" s="0"/>
      <c r="LD1" s="0"/>
      <c r="LE1" s="4" t="s">
        <v>1003</v>
      </c>
      <c r="LF1" s="0"/>
      <c r="LG1" s="0"/>
      <c r="LH1" s="4" t="s">
        <v>1004</v>
      </c>
      <c r="LI1" s="0"/>
      <c r="LJ1" s="0"/>
      <c r="LK1" s="4" t="s">
        <v>1005</v>
      </c>
      <c r="LL1" s="0"/>
      <c r="LM1" s="0"/>
      <c r="LN1" s="4" t="s">
        <v>1006</v>
      </c>
      <c r="LO1" s="0"/>
      <c r="LP1" s="0"/>
      <c r="LQ1" s="4" t="s">
        <v>1007</v>
      </c>
      <c r="LR1" s="0"/>
      <c r="LS1" s="0"/>
      <c r="LT1" s="4" t="s">
        <v>1008</v>
      </c>
      <c r="LU1" s="0"/>
      <c r="LV1" s="0"/>
      <c r="LW1" s="4" t="s">
        <v>1009</v>
      </c>
      <c r="LX1" s="0"/>
      <c r="LY1" s="0"/>
      <c r="LZ1" s="4" t="s">
        <v>1010</v>
      </c>
      <c r="MA1" s="0"/>
      <c r="MB1" s="0"/>
      <c r="MC1" s="4" t="s">
        <v>1011</v>
      </c>
      <c r="MD1" s="0"/>
      <c r="ME1" s="0"/>
      <c r="MF1" s="4" t="s">
        <v>1012</v>
      </c>
      <c r="MG1" s="0"/>
      <c r="MH1" s="0"/>
      <c r="MI1" s="4" t="s">
        <v>1013</v>
      </c>
      <c r="MJ1" s="0"/>
    </row>
    <row collapsed="false" customFormat="false" customHeight="false" hidden="false" ht="12.1" outlineLevel="0" r="2">
      <c r="A2" s="11" t="n">
        <v>43559</v>
      </c>
      <c r="B2" s="6" t="n">
        <v>3086.96</v>
      </c>
      <c r="C2" s="0" t="s">
        <v>894</v>
      </c>
      <c r="D2" s="11" t="n">
        <v>43559</v>
      </c>
      <c r="E2" s="6" t="n">
        <v>3126.6</v>
      </c>
      <c r="F2" s="0" t="s">
        <v>894</v>
      </c>
      <c r="G2" s="11" t="n">
        <v>43559</v>
      </c>
      <c r="H2" s="6" t="n">
        <v>3024.6</v>
      </c>
      <c r="I2" s="0" t="s">
        <v>894</v>
      </c>
      <c r="J2" s="11" t="n">
        <v>43559</v>
      </c>
      <c r="K2" s="6" t="n">
        <v>886.46</v>
      </c>
      <c r="L2" s="0" t="s">
        <v>894</v>
      </c>
      <c r="M2" s="11" t="n">
        <v>43560</v>
      </c>
      <c r="N2" s="6" t="n">
        <v>1007.03</v>
      </c>
      <c r="O2" s="0" t="s">
        <v>894</v>
      </c>
      <c r="P2" s="11" t="n">
        <v>43560</v>
      </c>
      <c r="Q2" s="6" t="n">
        <v>730.87</v>
      </c>
      <c r="R2" s="0" t="s">
        <v>894</v>
      </c>
      <c r="S2" s="11" t="n">
        <v>43560</v>
      </c>
      <c r="T2" s="6" t="n">
        <v>942.18</v>
      </c>
      <c r="U2" s="0" t="s">
        <v>894</v>
      </c>
      <c r="V2" s="11" t="n">
        <v>43560</v>
      </c>
      <c r="W2" s="6" t="n">
        <v>2396.23</v>
      </c>
      <c r="X2" s="0" t="s">
        <v>894</v>
      </c>
      <c r="Y2" s="11" t="n">
        <v>43560</v>
      </c>
      <c r="Z2" s="6" t="n">
        <v>1910.98</v>
      </c>
      <c r="AA2" s="0" t="s">
        <v>894</v>
      </c>
      <c r="AB2" s="11" t="n">
        <v>43560</v>
      </c>
      <c r="AC2" s="6" t="n">
        <v>2236.14</v>
      </c>
      <c r="AD2" s="0" t="s">
        <v>894</v>
      </c>
      <c r="AE2" s="11" t="n">
        <v>43563</v>
      </c>
      <c r="AF2" s="6" t="n">
        <v>988.72</v>
      </c>
      <c r="AG2" s="0" t="s">
        <v>894</v>
      </c>
      <c r="AH2" s="11" t="n">
        <v>43563</v>
      </c>
      <c r="AI2" s="6" t="n">
        <v>982.1</v>
      </c>
      <c r="AJ2" s="0" t="s">
        <v>894</v>
      </c>
      <c r="AK2" s="11" t="n">
        <v>43563</v>
      </c>
      <c r="AL2" s="6" t="n">
        <v>1013.62</v>
      </c>
      <c r="AM2" s="0" t="s">
        <v>894</v>
      </c>
      <c r="AN2" s="11" t="n">
        <v>43563</v>
      </c>
      <c r="AO2" s="6" t="n">
        <v>2199.77</v>
      </c>
      <c r="AP2" s="0" t="s">
        <v>894</v>
      </c>
      <c r="AQ2" s="11" t="n">
        <v>43563</v>
      </c>
      <c r="AR2" s="6" t="n">
        <v>959.18</v>
      </c>
      <c r="AS2" s="0" t="s">
        <v>894</v>
      </c>
      <c r="AT2" s="11" t="n">
        <v>43563</v>
      </c>
      <c r="AU2" s="6" t="n">
        <v>233.42</v>
      </c>
      <c r="AV2" s="0" t="s">
        <v>894</v>
      </c>
      <c r="AW2" s="11" t="n">
        <v>43564</v>
      </c>
      <c r="AX2" s="6" t="n">
        <v>1007.91</v>
      </c>
      <c r="AY2" s="0" t="s">
        <v>894</v>
      </c>
      <c r="AZ2" s="11" t="n">
        <v>43570</v>
      </c>
      <c r="BA2" s="6" t="n">
        <v>305.57</v>
      </c>
      <c r="BB2" s="0" t="s">
        <v>894</v>
      </c>
      <c r="BC2" s="11" t="n">
        <v>43602</v>
      </c>
      <c r="BD2" s="6" t="n">
        <v>5210.67</v>
      </c>
      <c r="BE2" s="0" t="s">
        <v>894</v>
      </c>
      <c r="BF2" s="11" t="n">
        <v>43602</v>
      </c>
      <c r="BG2" s="6" t="n">
        <v>201.54</v>
      </c>
      <c r="BH2" s="0" t="s">
        <v>894</v>
      </c>
      <c r="BI2" s="11" t="n">
        <v>43620</v>
      </c>
      <c r="BJ2" s="6" t="n">
        <v>6621.0247</v>
      </c>
      <c r="BK2" s="0" t="s">
        <v>894</v>
      </c>
      <c r="BL2" s="11" t="n">
        <v>43620</v>
      </c>
      <c r="BM2" s="6" t="n">
        <v>3636.319209</v>
      </c>
      <c r="BN2" s="0" t="s">
        <v>894</v>
      </c>
      <c r="BO2" s="11" t="n">
        <v>43621</v>
      </c>
      <c r="BP2" s="6" t="n">
        <v>22628.599378</v>
      </c>
      <c r="BQ2" s="0" t="s">
        <v>894</v>
      </c>
      <c r="BR2" s="11" t="n">
        <v>43621</v>
      </c>
      <c r="BS2" s="6" t="n">
        <v>3280.224876</v>
      </c>
      <c r="BT2" s="0" t="s">
        <v>894</v>
      </c>
      <c r="BU2" s="11" t="n">
        <v>43622</v>
      </c>
      <c r="BV2" s="6" t="n">
        <v>11930.77176</v>
      </c>
      <c r="BW2" s="0" t="s">
        <v>894</v>
      </c>
      <c r="BX2" s="11" t="n">
        <v>43622</v>
      </c>
      <c r="BY2" s="6" t="n">
        <v>9626.674026</v>
      </c>
      <c r="BZ2" s="0" t="s">
        <v>894</v>
      </c>
      <c r="CA2" s="11" t="n">
        <v>43622</v>
      </c>
      <c r="CB2" s="6" t="n">
        <v>524.901858</v>
      </c>
      <c r="CC2" s="0" t="s">
        <v>894</v>
      </c>
      <c r="CD2" s="11" t="n">
        <v>43623</v>
      </c>
      <c r="CE2" s="6" t="n">
        <v>5094.52</v>
      </c>
      <c r="CF2" s="0" t="s">
        <v>894</v>
      </c>
      <c r="CG2" s="11" t="n">
        <v>43623</v>
      </c>
      <c r="CH2" s="6" t="n">
        <v>5131.17</v>
      </c>
      <c r="CI2" s="0" t="s">
        <v>894</v>
      </c>
      <c r="CJ2" s="11" t="n">
        <v>43640</v>
      </c>
      <c r="CK2" s="6" t="n">
        <v>2262.5</v>
      </c>
      <c r="CL2" s="0" t="s">
        <v>894</v>
      </c>
      <c r="CM2" s="11" t="n">
        <v>43656</v>
      </c>
      <c r="CN2" s="6" t="n">
        <v>200.22524</v>
      </c>
      <c r="CO2" s="0" t="s">
        <v>894</v>
      </c>
      <c r="CP2" s="11" t="n">
        <v>43664</v>
      </c>
      <c r="CQ2" s="6" t="n">
        <v>1155.042585</v>
      </c>
      <c r="CR2" s="0" t="s">
        <v>894</v>
      </c>
      <c r="CS2" s="11" t="n">
        <v>43683</v>
      </c>
      <c r="CT2" s="6" t="n">
        <v>2708.873544</v>
      </c>
      <c r="CU2" s="0" t="s">
        <v>894</v>
      </c>
      <c r="CV2" s="11" t="n">
        <v>43685</v>
      </c>
      <c r="CW2" s="6" t="n">
        <v>10785.94324</v>
      </c>
      <c r="CX2" s="0" t="s">
        <v>894</v>
      </c>
      <c r="CY2" s="11" t="n">
        <v>43685</v>
      </c>
      <c r="CZ2" s="6" t="n">
        <v>18741.634144</v>
      </c>
      <c r="DA2" s="0" t="s">
        <v>894</v>
      </c>
      <c r="DB2" s="11" t="n">
        <v>43685</v>
      </c>
      <c r="DC2" s="6" t="n">
        <v>8662.603056</v>
      </c>
      <c r="DD2" s="0" t="s">
        <v>894</v>
      </c>
      <c r="DE2" s="11" t="n">
        <v>43690</v>
      </c>
      <c r="DF2" s="6" t="n">
        <v>7645.997882</v>
      </c>
      <c r="DG2" s="0" t="s">
        <v>894</v>
      </c>
      <c r="DH2" s="11" t="n">
        <v>43697</v>
      </c>
      <c r="DI2" s="6" t="n">
        <v>4061.43</v>
      </c>
      <c r="DJ2" s="0" t="s">
        <v>894</v>
      </c>
      <c r="DK2" s="11" t="n">
        <v>43700</v>
      </c>
      <c r="DL2" s="6" t="n">
        <v>6551.93</v>
      </c>
      <c r="DM2" s="0" t="s">
        <v>894</v>
      </c>
      <c r="DN2" s="11" t="n">
        <v>43704</v>
      </c>
      <c r="DO2" s="6" t="n">
        <v>103092.21</v>
      </c>
      <c r="DP2" s="0" t="s">
        <v>894</v>
      </c>
      <c r="DQ2" s="11" t="n">
        <v>43704</v>
      </c>
      <c r="DR2" s="6" t="n">
        <v>85527.05</v>
      </c>
      <c r="DS2" s="0" t="s">
        <v>894</v>
      </c>
      <c r="DT2" s="11" t="n">
        <v>43706</v>
      </c>
      <c r="DU2" s="6" t="n">
        <v>1465.47</v>
      </c>
      <c r="DV2" s="0" t="s">
        <v>894</v>
      </c>
      <c r="DW2" s="11" t="n">
        <v>43714</v>
      </c>
      <c r="DX2" s="6" t="n">
        <v>12137.19</v>
      </c>
      <c r="DY2" s="0" t="s">
        <v>894</v>
      </c>
      <c r="DZ2" s="11" t="n">
        <v>43714</v>
      </c>
      <c r="EA2" s="6" t="n">
        <v>14321.568096</v>
      </c>
      <c r="EB2" s="0" t="s">
        <v>894</v>
      </c>
      <c r="EC2" s="11" t="n">
        <v>43720</v>
      </c>
      <c r="ED2" s="6" t="n">
        <v>99534.89</v>
      </c>
      <c r="EE2" s="0" t="s">
        <v>894</v>
      </c>
      <c r="EF2" s="11" t="n">
        <v>43721</v>
      </c>
      <c r="EG2" s="6" t="n">
        <v>7102.54</v>
      </c>
      <c r="EH2" s="0" t="s">
        <v>894</v>
      </c>
      <c r="EI2" s="11" t="n">
        <v>43721</v>
      </c>
      <c r="EJ2" s="6" t="n">
        <v>113136.199314</v>
      </c>
      <c r="EK2" s="0" t="s">
        <v>894</v>
      </c>
      <c r="EL2" s="11" t="n">
        <v>43724</v>
      </c>
      <c r="EM2" s="6" t="n">
        <v>1212.05668</v>
      </c>
      <c r="EN2" s="0" t="s">
        <v>894</v>
      </c>
      <c r="EO2" s="11" t="n">
        <v>43727</v>
      </c>
      <c r="EP2" s="6" t="n">
        <v>101002.36</v>
      </c>
      <c r="EQ2" s="0" t="s">
        <v>894</v>
      </c>
      <c r="ER2" s="11" t="n">
        <v>43774</v>
      </c>
      <c r="ES2" s="6" t="n">
        <v>2443.68</v>
      </c>
      <c r="ET2" s="0" t="s">
        <v>894</v>
      </c>
      <c r="EU2" s="11" t="n">
        <v>43801</v>
      </c>
      <c r="EV2" s="6" t="n">
        <v>3112.5557</v>
      </c>
      <c r="EW2" s="0" t="s">
        <v>894</v>
      </c>
      <c r="EX2" s="11" t="n">
        <v>43801</v>
      </c>
      <c r="EY2" s="6" t="n">
        <v>10239.6</v>
      </c>
      <c r="EZ2" s="0" t="s">
        <v>894</v>
      </c>
      <c r="FA2" s="11" t="n">
        <v>43818</v>
      </c>
      <c r="FB2" s="6" t="n">
        <v>271.37</v>
      </c>
      <c r="FC2" s="0" t="s">
        <v>894</v>
      </c>
      <c r="FD2" s="11" t="n">
        <v>43822</v>
      </c>
      <c r="FE2" s="6" t="n">
        <v>3041.02</v>
      </c>
      <c r="FF2" s="0" t="s">
        <v>894</v>
      </c>
      <c r="FG2" s="11" t="n">
        <v>43829</v>
      </c>
      <c r="FH2" s="6" t="n">
        <v>24542.71</v>
      </c>
      <c r="FI2" s="0" t="s">
        <v>894</v>
      </c>
      <c r="FJ2" s="11" t="n">
        <v>43829</v>
      </c>
      <c r="FK2" s="6" t="n">
        <v>1310.10528</v>
      </c>
      <c r="FL2" s="0" t="s">
        <v>894</v>
      </c>
      <c r="FM2" s="11" t="n">
        <v>43836</v>
      </c>
      <c r="FN2" s="6" t="n">
        <v>20452.27</v>
      </c>
      <c r="FO2" s="0" t="s">
        <v>894</v>
      </c>
      <c r="FP2" s="11" t="n">
        <v>43836</v>
      </c>
      <c r="FQ2" s="6" t="n">
        <v>2270.36</v>
      </c>
      <c r="FR2" s="0" t="s">
        <v>894</v>
      </c>
      <c r="FS2" s="11" t="n">
        <v>43838</v>
      </c>
      <c r="FT2" s="6" t="n">
        <v>1076.45</v>
      </c>
      <c r="FU2" s="0" t="s">
        <v>894</v>
      </c>
      <c r="FV2" s="11" t="n">
        <v>43839</v>
      </c>
      <c r="FW2" s="6" t="n">
        <v>16614.96</v>
      </c>
      <c r="FX2" s="0" t="s">
        <v>894</v>
      </c>
      <c r="FY2" s="11" t="n">
        <v>43840</v>
      </c>
      <c r="FZ2" s="6" t="n">
        <v>7563.53</v>
      </c>
      <c r="GA2" s="0" t="s">
        <v>894</v>
      </c>
      <c r="GB2" s="11" t="n">
        <v>43840</v>
      </c>
      <c r="GC2" s="6" t="n">
        <v>20681.78</v>
      </c>
      <c r="GD2" s="0" t="s">
        <v>894</v>
      </c>
      <c r="GE2" s="11" t="n">
        <v>43844</v>
      </c>
      <c r="GF2" s="6" t="n">
        <v>1030.62</v>
      </c>
      <c r="GG2" s="0" t="s">
        <v>894</v>
      </c>
      <c r="GH2" s="11" t="n">
        <v>43846</v>
      </c>
      <c r="GI2" s="6" t="n">
        <v>12546.52</v>
      </c>
      <c r="GJ2" s="0" t="s">
        <v>894</v>
      </c>
      <c r="GK2" s="11" t="n">
        <v>43846</v>
      </c>
      <c r="GL2" s="6" t="n">
        <v>4085.44</v>
      </c>
      <c r="GM2" s="0" t="s">
        <v>894</v>
      </c>
      <c r="GN2" s="11" t="n">
        <v>43854</v>
      </c>
      <c r="GO2" s="6" t="n">
        <v>10149.48</v>
      </c>
      <c r="GP2" s="0" t="s">
        <v>894</v>
      </c>
      <c r="GQ2" s="11" t="n">
        <v>43854</v>
      </c>
      <c r="GR2" s="6" t="n">
        <v>5863.52</v>
      </c>
      <c r="GS2" s="0" t="s">
        <v>894</v>
      </c>
      <c r="GT2" s="11" t="n">
        <v>43854</v>
      </c>
      <c r="GU2" s="6" t="n">
        <v>5928.55</v>
      </c>
      <c r="GV2" s="0" t="s">
        <v>894</v>
      </c>
      <c r="GW2" s="11" t="n">
        <v>43865</v>
      </c>
      <c r="GX2" s="6" t="n">
        <v>2036.783017</v>
      </c>
      <c r="GY2" s="0" t="s">
        <v>894</v>
      </c>
      <c r="GZ2" s="11" t="n">
        <v>43867</v>
      </c>
      <c r="HA2" s="6" t="n">
        <v>2401.44</v>
      </c>
      <c r="HB2" s="0" t="s">
        <v>894</v>
      </c>
      <c r="HC2" s="11" t="n">
        <v>43875</v>
      </c>
      <c r="HD2" s="6" t="n">
        <v>4222.53</v>
      </c>
      <c r="HE2" s="0" t="s">
        <v>894</v>
      </c>
      <c r="HF2" s="11" t="n">
        <v>43882</v>
      </c>
      <c r="HG2" s="6" t="n">
        <v>892.3782</v>
      </c>
      <c r="HH2" s="0" t="s">
        <v>894</v>
      </c>
      <c r="HI2" s="11" t="n">
        <v>43882</v>
      </c>
      <c r="HJ2" s="6" t="n">
        <v>1163.9</v>
      </c>
      <c r="HK2" s="0" t="s">
        <v>894</v>
      </c>
      <c r="HL2" s="11" t="n">
        <v>43892</v>
      </c>
      <c r="HM2" s="6" t="n">
        <v>8686.05</v>
      </c>
      <c r="HN2" s="0" t="s">
        <v>894</v>
      </c>
      <c r="HO2" s="11" t="n">
        <v>43893</v>
      </c>
      <c r="HP2" s="6" t="n">
        <v>20012.5</v>
      </c>
      <c r="HQ2" s="0" t="s">
        <v>894</v>
      </c>
      <c r="HR2" s="11" t="n">
        <v>43895</v>
      </c>
      <c r="HS2" s="6" t="n">
        <v>1522.91</v>
      </c>
      <c r="HT2" s="0" t="s">
        <v>894</v>
      </c>
      <c r="HU2" s="11" t="n">
        <v>43907</v>
      </c>
      <c r="HV2" s="6" t="n">
        <v>2281.37</v>
      </c>
      <c r="HW2" s="0" t="s">
        <v>894</v>
      </c>
      <c r="HX2" s="11" t="n">
        <v>43909</v>
      </c>
      <c r="HY2" s="6" t="n">
        <v>9884.048931</v>
      </c>
      <c r="HZ2" s="0" t="s">
        <v>894</v>
      </c>
      <c r="IA2" s="11" t="n">
        <v>43922</v>
      </c>
      <c r="IB2" s="6" t="n">
        <v>75076.380475</v>
      </c>
      <c r="IC2" s="0" t="s">
        <v>894</v>
      </c>
      <c r="ID2" s="11" t="n">
        <v>43927</v>
      </c>
      <c r="IE2" s="6" t="n">
        <v>5996.85</v>
      </c>
      <c r="IF2" s="0" t="s">
        <v>894</v>
      </c>
      <c r="IG2" s="11" t="n">
        <v>43945</v>
      </c>
      <c r="IH2" s="6" t="n">
        <v>6861.27</v>
      </c>
      <c r="II2" s="0" t="s">
        <v>894</v>
      </c>
      <c r="IJ2" s="11" t="n">
        <v>43949</v>
      </c>
      <c r="IK2" s="6" t="n">
        <v>12115.19</v>
      </c>
      <c r="IL2" s="0" t="s">
        <v>894</v>
      </c>
      <c r="IM2" s="11" t="n">
        <v>43965</v>
      </c>
      <c r="IN2" s="6" t="n">
        <v>1119.32</v>
      </c>
      <c r="IO2" s="0" t="s">
        <v>894</v>
      </c>
      <c r="IP2" s="11" t="n">
        <v>43972</v>
      </c>
      <c r="IQ2" s="6" t="n">
        <v>20442.27</v>
      </c>
      <c r="IR2" s="0" t="s">
        <v>894</v>
      </c>
      <c r="IS2" s="11" t="n">
        <v>43972</v>
      </c>
      <c r="IT2" s="6" t="n">
        <v>3078.76</v>
      </c>
      <c r="IU2" s="0" t="s">
        <v>894</v>
      </c>
      <c r="IV2" s="11" t="n">
        <v>43973</v>
      </c>
      <c r="IW2" s="6" t="n">
        <v>9039.99</v>
      </c>
      <c r="IX2" s="0" t="s">
        <v>894</v>
      </c>
      <c r="IY2" s="11" t="n">
        <v>43973</v>
      </c>
      <c r="IZ2" s="6" t="n">
        <v>30362.15</v>
      </c>
      <c r="JA2" s="0" t="s">
        <v>894</v>
      </c>
      <c r="JB2" s="11" t="n">
        <v>43976</v>
      </c>
      <c r="JC2" s="6" t="n">
        <v>7248.47</v>
      </c>
      <c r="JD2" s="0" t="s">
        <v>894</v>
      </c>
      <c r="JE2" s="11" t="n">
        <v>43984</v>
      </c>
      <c r="JF2" s="6" t="n">
        <v>3710.737822</v>
      </c>
      <c r="JG2" s="0" t="s">
        <v>894</v>
      </c>
      <c r="JH2" s="11" t="n">
        <v>43985</v>
      </c>
      <c r="JI2" s="6" t="n">
        <v>4002.01</v>
      </c>
      <c r="JJ2" s="0" t="s">
        <v>894</v>
      </c>
      <c r="JK2" s="11" t="n">
        <v>43991</v>
      </c>
      <c r="JL2" s="6" t="n">
        <v>114977.115253</v>
      </c>
      <c r="JM2" s="0" t="s">
        <v>894</v>
      </c>
      <c r="JN2" s="11" t="n">
        <v>43991</v>
      </c>
      <c r="JO2" s="6" t="n">
        <v>70065.876741</v>
      </c>
      <c r="JP2" s="0" t="s">
        <v>894</v>
      </c>
      <c r="JQ2" s="11" t="n">
        <v>43998</v>
      </c>
      <c r="JR2" s="6" t="n">
        <v>9535.7067</v>
      </c>
      <c r="JS2" s="0" t="s">
        <v>894</v>
      </c>
      <c r="JT2" s="11" t="n">
        <v>44004</v>
      </c>
      <c r="JU2" s="6" t="n">
        <v>6745.053875</v>
      </c>
      <c r="JV2" s="0" t="s">
        <v>894</v>
      </c>
      <c r="JW2" s="11" t="n">
        <v>44005</v>
      </c>
      <c r="JX2" s="6" t="n">
        <v>19009.55</v>
      </c>
      <c r="JY2" s="0" t="s">
        <v>894</v>
      </c>
      <c r="JZ2" s="11" t="n">
        <v>44014</v>
      </c>
      <c r="KA2" s="6" t="n">
        <v>16915.069369</v>
      </c>
      <c r="KB2" s="0" t="s">
        <v>894</v>
      </c>
      <c r="KC2" s="11" t="n">
        <v>44028</v>
      </c>
      <c r="KD2" s="6" t="n">
        <v>4515.611244</v>
      </c>
      <c r="KE2" s="0" t="s">
        <v>894</v>
      </c>
      <c r="KF2" s="11" t="n">
        <v>44032</v>
      </c>
      <c r="KG2" s="6" t="n">
        <v>5697.72</v>
      </c>
      <c r="KH2" s="0" t="s">
        <v>894</v>
      </c>
      <c r="KI2" s="11" t="n">
        <v>44033</v>
      </c>
      <c r="KJ2" s="6" t="n">
        <v>1039.99</v>
      </c>
      <c r="KK2" s="0" t="s">
        <v>894</v>
      </c>
      <c r="KL2" s="11" t="n">
        <v>44041</v>
      </c>
      <c r="KM2" s="6" t="n">
        <v>4236.06444</v>
      </c>
      <c r="KN2" s="0" t="s">
        <v>894</v>
      </c>
      <c r="KO2" s="11" t="n">
        <v>44046</v>
      </c>
      <c r="KP2" s="6" t="n">
        <v>14047.881452</v>
      </c>
      <c r="KQ2" s="0" t="s">
        <v>894</v>
      </c>
      <c r="KR2" s="11" t="n">
        <v>44047</v>
      </c>
      <c r="KS2" s="6" t="n">
        <v>7241.58729</v>
      </c>
      <c r="KT2" s="0" t="s">
        <v>894</v>
      </c>
      <c r="KU2" s="11" t="n">
        <v>44047</v>
      </c>
      <c r="KV2" s="6" t="n">
        <v>4066.116038</v>
      </c>
      <c r="KW2" s="0" t="s">
        <v>894</v>
      </c>
      <c r="KX2" s="11" t="n">
        <v>44047</v>
      </c>
      <c r="KY2" s="6" t="n">
        <v>4992.356952</v>
      </c>
      <c r="KZ2" s="0" t="s">
        <v>894</v>
      </c>
      <c r="LA2" s="11" t="n">
        <v>44054</v>
      </c>
      <c r="LB2" s="6" t="n">
        <v>11854.167</v>
      </c>
      <c r="LC2" s="0" t="s">
        <v>894</v>
      </c>
      <c r="LD2" s="11" t="n">
        <v>44074</v>
      </c>
      <c r="LE2" s="6" t="n">
        <v>36181.613832</v>
      </c>
      <c r="LF2" s="0" t="s">
        <v>894</v>
      </c>
      <c r="LG2" s="11" t="n">
        <v>44099</v>
      </c>
      <c r="LH2" s="6" t="n">
        <v>4077.31374</v>
      </c>
      <c r="LI2" s="0" t="s">
        <v>894</v>
      </c>
      <c r="LJ2" s="11" t="n">
        <v>44126</v>
      </c>
      <c r="LK2" s="6" t="n">
        <v>1327.24</v>
      </c>
      <c r="LL2" s="0" t="s">
        <v>894</v>
      </c>
      <c r="LM2" s="11" t="n">
        <v>44140</v>
      </c>
      <c r="LN2" s="6" t="n">
        <v>17376.13032</v>
      </c>
      <c r="LO2" s="0" t="s">
        <v>894</v>
      </c>
      <c r="LP2" s="11" t="n">
        <v>44140</v>
      </c>
      <c r="LQ2" s="6" t="n">
        <v>10295.277214</v>
      </c>
      <c r="LR2" s="0" t="s">
        <v>894</v>
      </c>
      <c r="LS2" s="11" t="n">
        <v>44144</v>
      </c>
      <c r="LT2" s="6" t="n">
        <v>30503.728125</v>
      </c>
      <c r="LU2" s="0" t="s">
        <v>894</v>
      </c>
      <c r="LV2" s="11" t="n">
        <v>44152</v>
      </c>
      <c r="LW2" s="6" t="n">
        <v>3479.16</v>
      </c>
      <c r="LX2" s="0" t="s">
        <v>894</v>
      </c>
      <c r="LY2" s="11" t="n">
        <v>44152</v>
      </c>
      <c r="LZ2" s="6" t="n">
        <v>1700.41</v>
      </c>
      <c r="MA2" s="0" t="s">
        <v>894</v>
      </c>
      <c r="MB2" s="11" t="n">
        <v>44155</v>
      </c>
      <c r="MC2" s="6" t="n">
        <v>238205.780823</v>
      </c>
      <c r="MD2" s="0" t="s">
        <v>894</v>
      </c>
      <c r="ME2" s="11" t="n">
        <v>44165</v>
      </c>
      <c r="MF2" s="6" t="n">
        <v>37212.315346</v>
      </c>
      <c r="MG2" s="0" t="s">
        <v>894</v>
      </c>
      <c r="MH2" s="11" t="n">
        <v>44173</v>
      </c>
      <c r="MI2" s="6" t="n">
        <v>8881.114266</v>
      </c>
      <c r="MJ2" s="0" t="s">
        <v>894</v>
      </c>
    </row>
    <row collapsed="false" customFormat="false" customHeight="false" hidden="false" ht="12.1" outlineLevel="0" r="3">
      <c r="A3" s="11" t="n">
        <v>43579</v>
      </c>
      <c r="B3" s="6" t="n">
        <v>-72.18</v>
      </c>
      <c r="C3" s="0" t="s">
        <v>190</v>
      </c>
      <c r="D3" s="11" t="n">
        <v>43656</v>
      </c>
      <c r="E3" s="6" t="n">
        <v>-339</v>
      </c>
      <c r="F3" s="0" t="s">
        <v>214</v>
      </c>
      <c r="G3" s="11" t="n">
        <v>43670</v>
      </c>
      <c r="H3" s="6" t="n">
        <v>-113.7</v>
      </c>
      <c r="I3" s="0" t="s">
        <v>225</v>
      </c>
      <c r="J3" s="11" t="n">
        <v>43612</v>
      </c>
      <c r="K3" s="6" t="n">
        <v>-38.5</v>
      </c>
      <c r="L3" s="0" t="s">
        <v>192</v>
      </c>
      <c r="M3" s="11" t="n">
        <v>43641</v>
      </c>
      <c r="N3" s="6" t="n">
        <v>-17.19</v>
      </c>
      <c r="O3" s="0" t="s">
        <v>205</v>
      </c>
      <c r="P3" s="11" t="n">
        <v>43650</v>
      </c>
      <c r="Q3" s="6" t="n">
        <v>-22</v>
      </c>
      <c r="R3" s="0" t="s">
        <v>208</v>
      </c>
      <c r="S3" s="11" t="n">
        <v>43612</v>
      </c>
      <c r="T3" s="6" t="n">
        <v>900.46</v>
      </c>
      <c r="U3" s="0" t="s">
        <v>894</v>
      </c>
      <c r="V3" s="11" t="n">
        <v>43601</v>
      </c>
      <c r="W3" s="6" t="n">
        <v>2306.18</v>
      </c>
      <c r="X3" s="0" t="s">
        <v>894</v>
      </c>
      <c r="Y3" s="11" t="n">
        <v>43637</v>
      </c>
      <c r="Z3" s="6" t="n">
        <v>-1951</v>
      </c>
      <c r="AA3" s="0" t="s">
        <v>897</v>
      </c>
      <c r="AB3" s="11" t="n">
        <v>43629</v>
      </c>
      <c r="AC3" s="6" t="n">
        <v>-139</v>
      </c>
      <c r="AD3" s="0" t="s">
        <v>198</v>
      </c>
      <c r="AE3" s="11" t="n">
        <v>43647</v>
      </c>
      <c r="AF3" s="6" t="n">
        <v>-1047.98</v>
      </c>
      <c r="AG3" s="0" t="s">
        <v>897</v>
      </c>
      <c r="AH3" s="11" t="n">
        <v>43698</v>
      </c>
      <c r="AI3" s="6" t="n">
        <v>-34.9</v>
      </c>
      <c r="AJ3" s="0" t="s">
        <v>238</v>
      </c>
      <c r="AK3" s="11" t="n">
        <v>43629</v>
      </c>
      <c r="AL3" s="6" t="n">
        <v>-19.19</v>
      </c>
      <c r="AM3" s="0" t="s">
        <v>199</v>
      </c>
      <c r="AN3" s="11" t="n">
        <v>43634</v>
      </c>
      <c r="AO3" s="6" t="n">
        <v>-113.64</v>
      </c>
      <c r="AP3" s="0" t="s">
        <v>201</v>
      </c>
      <c r="AQ3" s="11" t="n">
        <v>43602</v>
      </c>
      <c r="AR3" s="6" t="n">
        <v>976.1</v>
      </c>
      <c r="AS3" s="0" t="s">
        <v>894</v>
      </c>
      <c r="AT3" s="11" t="n">
        <v>43570</v>
      </c>
      <c r="AU3" s="6" t="n">
        <v>228.61</v>
      </c>
      <c r="AV3" s="0" t="s">
        <v>894</v>
      </c>
      <c r="AW3" s="11" t="n">
        <v>43698</v>
      </c>
      <c r="AX3" s="6" t="n">
        <v>-37.4</v>
      </c>
      <c r="AY3" s="0" t="s">
        <v>239</v>
      </c>
      <c r="AZ3" s="11" t="n">
        <v>43647</v>
      </c>
      <c r="BA3" s="6" t="n">
        <v>-311.3</v>
      </c>
      <c r="BB3" s="0" t="s">
        <v>897</v>
      </c>
      <c r="BC3" s="11" t="n">
        <v>43623</v>
      </c>
      <c r="BD3" s="6" t="n">
        <v>5152.65</v>
      </c>
      <c r="BE3" s="0" t="s">
        <v>894</v>
      </c>
      <c r="BF3" s="11" t="n">
        <v>43647</v>
      </c>
      <c r="BG3" s="6" t="n">
        <v>-203.18</v>
      </c>
      <c r="BH3" s="0" t="s">
        <v>897</v>
      </c>
      <c r="BI3" s="11" t="n">
        <v>43676</v>
      </c>
      <c r="BJ3" s="6" t="n">
        <v>-71.14</v>
      </c>
      <c r="BK3" s="0" t="s">
        <v>228</v>
      </c>
      <c r="BL3" s="11" t="n">
        <v>43620</v>
      </c>
      <c r="BM3" s="6" t="n">
        <v>3636.319209</v>
      </c>
      <c r="BN3" s="0" t="s">
        <v>894</v>
      </c>
      <c r="BO3" s="11" t="n">
        <v>43623</v>
      </c>
      <c r="BP3" s="6" t="n">
        <v>-4529.68</v>
      </c>
      <c r="BQ3" s="0" t="s">
        <v>897</v>
      </c>
      <c r="BR3" s="11" t="n">
        <v>43824</v>
      </c>
      <c r="BS3" s="6" t="n">
        <v>-3132.12</v>
      </c>
      <c r="BT3" s="0" t="s">
        <v>897</v>
      </c>
      <c r="BU3" s="11" t="n">
        <v>43622</v>
      </c>
      <c r="BV3" s="6" t="n">
        <v>23860.892277</v>
      </c>
      <c r="BW3" s="0" t="s">
        <v>894</v>
      </c>
      <c r="BX3" s="11" t="n">
        <v>43683</v>
      </c>
      <c r="BY3" s="6" t="n">
        <v>5538.098098</v>
      </c>
      <c r="BZ3" s="0" t="s">
        <v>894</v>
      </c>
      <c r="CA3" s="11" t="n">
        <v>43654</v>
      </c>
      <c r="CB3" s="6" t="n">
        <v>-35.07</v>
      </c>
      <c r="CC3" s="0" t="s">
        <v>211</v>
      </c>
      <c r="CD3" s="11" t="n">
        <v>43742</v>
      </c>
      <c r="CE3" s="6" t="n">
        <v>-246.8</v>
      </c>
      <c r="CF3" s="0" t="s">
        <v>247</v>
      </c>
      <c r="CG3" s="11" t="n">
        <v>43712</v>
      </c>
      <c r="CH3" s="6" t="n">
        <v>-246.8</v>
      </c>
      <c r="CI3" s="0" t="s">
        <v>240</v>
      </c>
      <c r="CJ3" s="11" t="n">
        <v>43647</v>
      </c>
      <c r="CK3" s="6" t="n">
        <v>-2257.14</v>
      </c>
      <c r="CL3" s="0" t="s">
        <v>897</v>
      </c>
      <c r="CM3" s="11" t="n">
        <v>43664</v>
      </c>
      <c r="CN3" s="6" t="n">
        <v>385.853463</v>
      </c>
      <c r="CO3" s="0" t="s">
        <v>894</v>
      </c>
      <c r="CP3" s="11" t="n">
        <v>43664</v>
      </c>
      <c r="CQ3" s="6" t="n">
        <v>1134.900153</v>
      </c>
      <c r="CR3" s="0" t="s">
        <v>894</v>
      </c>
      <c r="CS3" s="11" t="n">
        <v>43683</v>
      </c>
      <c r="CT3" s="6" t="n">
        <v>5416.445996</v>
      </c>
      <c r="CU3" s="0" t="s">
        <v>894</v>
      </c>
      <c r="CV3" s="11" t="n">
        <v>43685</v>
      </c>
      <c r="CW3" s="6" t="n">
        <v>7197.355124</v>
      </c>
      <c r="CX3" s="0" t="s">
        <v>894</v>
      </c>
      <c r="CY3" s="11" t="n">
        <v>43693</v>
      </c>
      <c r="CZ3" s="6" t="n">
        <v>-183.84</v>
      </c>
      <c r="DA3" s="0" t="s">
        <v>236</v>
      </c>
      <c r="DB3" s="11" t="n">
        <v>43697</v>
      </c>
      <c r="DC3" s="6" t="n">
        <v>-119.89</v>
      </c>
      <c r="DD3" s="0" t="s">
        <v>237</v>
      </c>
      <c r="DE3" s="11" t="n">
        <v>43693</v>
      </c>
      <c r="DF3" s="6" t="n">
        <v>-25.04</v>
      </c>
      <c r="DG3" s="0" t="s">
        <v>235</v>
      </c>
      <c r="DH3" s="11" t="n">
        <v>43721</v>
      </c>
      <c r="DI3" s="6" t="n">
        <v>4091.45</v>
      </c>
      <c r="DJ3" s="0" t="s">
        <v>894</v>
      </c>
      <c r="DK3" s="11" t="n">
        <v>43700</v>
      </c>
      <c r="DL3" s="6" t="n">
        <v>16379.83</v>
      </c>
      <c r="DM3" s="0" t="s">
        <v>894</v>
      </c>
      <c r="DN3" s="11" t="n">
        <v>43760</v>
      </c>
      <c r="DO3" s="6" t="n">
        <v>-2680</v>
      </c>
      <c r="DP3" s="0" t="s">
        <v>258</v>
      </c>
      <c r="DQ3" s="11" t="n">
        <v>43720</v>
      </c>
      <c r="DR3" s="6" t="n">
        <v>-838.1</v>
      </c>
      <c r="DS3" s="0" t="s">
        <v>242</v>
      </c>
      <c r="DT3" s="11" t="n">
        <v>43742</v>
      </c>
      <c r="DU3" s="6" t="n">
        <v>1340.81</v>
      </c>
      <c r="DV3" s="0" t="s">
        <v>894</v>
      </c>
      <c r="DW3" s="11" t="n">
        <v>43714</v>
      </c>
      <c r="DX3" s="6" t="n">
        <v>2022.87</v>
      </c>
      <c r="DY3" s="0" t="s">
        <v>894</v>
      </c>
      <c r="DZ3" s="11" t="n">
        <v>43714</v>
      </c>
      <c r="EA3" s="6" t="n">
        <v>9547.271712</v>
      </c>
      <c r="EB3" s="0" t="s">
        <v>894</v>
      </c>
      <c r="EC3" s="11" t="n">
        <v>43774</v>
      </c>
      <c r="ED3" s="6" t="n">
        <v>-1567.57</v>
      </c>
      <c r="EE3" s="0" t="s">
        <v>897</v>
      </c>
      <c r="EF3" s="11" t="n">
        <v>43721</v>
      </c>
      <c r="EG3" s="6" t="n">
        <v>3043.94</v>
      </c>
      <c r="EH3" s="0" t="s">
        <v>894</v>
      </c>
      <c r="EI3" s="11" t="n">
        <v>43780</v>
      </c>
      <c r="EJ3" s="6" t="n">
        <v>-111679.5758</v>
      </c>
      <c r="EK3" s="0" t="s">
        <v>897</v>
      </c>
      <c r="EL3" s="11" t="n">
        <v>43724</v>
      </c>
      <c r="EM3" s="6" t="n">
        <v>1817.440309</v>
      </c>
      <c r="EN3" s="0" t="s">
        <v>894</v>
      </c>
      <c r="EO3" s="11" t="n">
        <v>43747</v>
      </c>
      <c r="EP3" s="6" t="n">
        <v>-1013</v>
      </c>
      <c r="EQ3" s="0" t="s">
        <v>249</v>
      </c>
      <c r="ER3" s="11" t="n">
        <v>43774</v>
      </c>
      <c r="ES3" s="6" t="n">
        <v>7331.04</v>
      </c>
      <c r="ET3" s="0" t="s">
        <v>894</v>
      </c>
      <c r="EU3" s="11" t="n">
        <v>43857</v>
      </c>
      <c r="EV3" s="6" t="n">
        <v>3067.694608</v>
      </c>
      <c r="EW3" s="0" t="s">
        <v>894</v>
      </c>
      <c r="EX3" s="11" t="n">
        <v>43803</v>
      </c>
      <c r="EY3" s="6" t="n">
        <v>-10234.66</v>
      </c>
      <c r="EZ3" s="0" t="s">
        <v>897</v>
      </c>
      <c r="FA3" s="11" t="n">
        <v>43818</v>
      </c>
      <c r="FB3" s="6" t="n">
        <v>361.82</v>
      </c>
      <c r="FC3" s="0" t="s">
        <v>894</v>
      </c>
      <c r="FD3" s="11" t="n">
        <v>43889</v>
      </c>
      <c r="FE3" s="6" t="n">
        <v>-3103.71</v>
      </c>
      <c r="FF3" s="0" t="s">
        <v>897</v>
      </c>
      <c r="FG3" s="11" t="n">
        <v>43840</v>
      </c>
      <c r="FH3" s="6" t="n">
        <v>94781.84</v>
      </c>
      <c r="FI3" s="0" t="s">
        <v>894</v>
      </c>
      <c r="FJ3" s="11" t="n">
        <v>43840</v>
      </c>
      <c r="FK3" s="6" t="n">
        <v>7003.33258</v>
      </c>
      <c r="FL3" s="0" t="s">
        <v>894</v>
      </c>
      <c r="FM3" s="11" t="n">
        <v>43892</v>
      </c>
      <c r="FN3" s="6" t="n">
        <v>-22146.71</v>
      </c>
      <c r="FO3" s="0" t="s">
        <v>897</v>
      </c>
      <c r="FP3" s="11" t="n">
        <v>43878</v>
      </c>
      <c r="FQ3" s="6" t="n">
        <v>-2466.53</v>
      </c>
      <c r="FR3" s="0" t="s">
        <v>897</v>
      </c>
      <c r="FS3" s="11" t="n">
        <v>43886</v>
      </c>
      <c r="FT3" s="6" t="n">
        <v>-1104.74</v>
      </c>
      <c r="FU3" s="0" t="s">
        <v>897</v>
      </c>
      <c r="FV3" s="11" t="n">
        <v>43839</v>
      </c>
      <c r="FW3" s="6" t="n">
        <v>16609.96</v>
      </c>
      <c r="FX3" s="0" t="s">
        <v>894</v>
      </c>
      <c r="FY3" s="11" t="n">
        <v>43886</v>
      </c>
      <c r="FZ3" s="6" t="n">
        <v>-7916.24</v>
      </c>
      <c r="GA3" s="0" t="s">
        <v>897</v>
      </c>
      <c r="GB3" s="11" t="n">
        <v>43865</v>
      </c>
      <c r="GC3" s="6" t="n">
        <v>-232.8</v>
      </c>
      <c r="GD3" s="0" t="s">
        <v>291</v>
      </c>
      <c r="GE3" s="11" t="n">
        <v>43844</v>
      </c>
      <c r="GF3" s="6" t="n">
        <v>505.3</v>
      </c>
      <c r="GG3" s="0" t="s">
        <v>894</v>
      </c>
      <c r="GH3" s="11" t="n">
        <v>43921</v>
      </c>
      <c r="GI3" s="6" t="n">
        <v>-1.24</v>
      </c>
      <c r="GJ3" s="0" t="s">
        <v>897</v>
      </c>
      <c r="GK3" s="11" t="n">
        <v>43847</v>
      </c>
      <c r="GL3" s="6" t="n">
        <v>4077.44</v>
      </c>
      <c r="GM3" s="0" t="s">
        <v>894</v>
      </c>
      <c r="GN3" s="11" t="n">
        <v>43883</v>
      </c>
      <c r="GO3" s="6" t="n">
        <v>-98.7</v>
      </c>
      <c r="GP3" s="0" t="s">
        <v>301</v>
      </c>
      <c r="GQ3" s="11" t="n">
        <v>44147</v>
      </c>
      <c r="GR3" s="6" t="n">
        <v>-5849.2</v>
      </c>
      <c r="GS3" s="0" t="s">
        <v>897</v>
      </c>
      <c r="GT3" s="11" t="n">
        <v>43886</v>
      </c>
      <c r="GU3" s="6" t="n">
        <v>-1203.28</v>
      </c>
      <c r="GV3" s="0" t="s">
        <v>897</v>
      </c>
      <c r="GW3" s="11" t="n">
        <v>43906</v>
      </c>
      <c r="GX3" s="6" t="n">
        <v>859.229468</v>
      </c>
      <c r="GY3" s="0" t="s">
        <v>894</v>
      </c>
      <c r="GZ3" s="11" t="n">
        <v>43889</v>
      </c>
      <c r="HA3" s="6" t="n">
        <v>558.83</v>
      </c>
      <c r="HB3" s="0" t="s">
        <v>894</v>
      </c>
      <c r="HC3" s="11" t="n">
        <v>43888</v>
      </c>
      <c r="HD3" s="6" t="n">
        <v>-1651.01</v>
      </c>
      <c r="HE3" s="0" t="s">
        <v>897</v>
      </c>
      <c r="HF3" s="11" t="n">
        <v>43928</v>
      </c>
      <c r="HG3" s="6" t="n">
        <v>-922.237318</v>
      </c>
      <c r="HH3" s="0" t="s">
        <v>897</v>
      </c>
      <c r="HI3" s="11" t="n">
        <v>43882</v>
      </c>
      <c r="HJ3" s="6" t="n">
        <v>1164.3</v>
      </c>
      <c r="HK3" s="0" t="s">
        <v>894</v>
      </c>
      <c r="HL3" s="11" t="n">
        <v>43893</v>
      </c>
      <c r="HM3" s="6" t="n">
        <v>-3502.69</v>
      </c>
      <c r="HN3" s="0" t="s">
        <v>897</v>
      </c>
      <c r="HO3" s="11" t="n">
        <v>43906</v>
      </c>
      <c r="HP3" s="6" t="n">
        <v>-2872.05</v>
      </c>
      <c r="HQ3" s="0" t="s">
        <v>897</v>
      </c>
      <c r="HR3" s="11" t="n">
        <v>43895</v>
      </c>
      <c r="HS3" s="6" t="n">
        <v>3033.82</v>
      </c>
      <c r="HT3" s="0" t="s">
        <v>894</v>
      </c>
      <c r="HU3" s="11" t="n">
        <v>43907</v>
      </c>
      <c r="HV3" s="6" t="n">
        <v>2261.36</v>
      </c>
      <c r="HW3" s="0" t="s">
        <v>894</v>
      </c>
      <c r="HX3" s="11" t="n">
        <v>43909</v>
      </c>
      <c r="HY3" s="6" t="n">
        <v>9772.089936</v>
      </c>
      <c r="HZ3" s="0" t="s">
        <v>894</v>
      </c>
      <c r="IA3" s="11" t="n">
        <v>43922</v>
      </c>
      <c r="IB3" s="6" t="n">
        <v>74796.543475</v>
      </c>
      <c r="IC3" s="0" t="s">
        <v>894</v>
      </c>
      <c r="ID3" s="11" t="n">
        <v>43935</v>
      </c>
      <c r="IE3" s="6" t="n">
        <v>-137</v>
      </c>
      <c r="IF3" s="0" t="s">
        <v>320</v>
      </c>
      <c r="IG3" s="11" t="n">
        <v>43945</v>
      </c>
      <c r="IH3" s="6" t="n">
        <v>4574.18</v>
      </c>
      <c r="II3" s="0" t="s">
        <v>894</v>
      </c>
      <c r="IJ3" s="11" t="n">
        <v>43949</v>
      </c>
      <c r="IK3" s="6" t="n">
        <v>22213.39</v>
      </c>
      <c r="IL3" s="0" t="s">
        <v>894</v>
      </c>
      <c r="IM3" s="11" t="n">
        <v>43965</v>
      </c>
      <c r="IN3" s="6" t="n">
        <v>3357.95</v>
      </c>
      <c r="IO3" s="0" t="s">
        <v>894</v>
      </c>
      <c r="IP3" s="11" t="n">
        <v>43972</v>
      </c>
      <c r="IQ3" s="6" t="n">
        <v>10221.14</v>
      </c>
      <c r="IR3" s="0" t="s">
        <v>894</v>
      </c>
      <c r="IS3" s="11" t="n">
        <v>43972</v>
      </c>
      <c r="IT3" s="6" t="n">
        <v>27719.63</v>
      </c>
      <c r="IU3" s="0" t="s">
        <v>894</v>
      </c>
      <c r="IV3" s="11" t="n">
        <v>44130</v>
      </c>
      <c r="IW3" s="6" t="n">
        <v>-258.03</v>
      </c>
      <c r="IX3" s="0" t="s">
        <v>460</v>
      </c>
      <c r="IY3" s="11" t="n">
        <v>44054</v>
      </c>
      <c r="IZ3" s="6" t="n">
        <v>-15325.69</v>
      </c>
      <c r="JA3" s="0" t="s">
        <v>897</v>
      </c>
      <c r="JB3" s="11" t="n">
        <v>43979</v>
      </c>
      <c r="JC3" s="6" t="n">
        <v>-7301.51</v>
      </c>
      <c r="JD3" s="0" t="s">
        <v>897</v>
      </c>
      <c r="JE3" s="11" t="n">
        <v>43987</v>
      </c>
      <c r="JF3" s="6" t="n">
        <v>-4964.946294</v>
      </c>
      <c r="JG3" s="0" t="s">
        <v>897</v>
      </c>
      <c r="JH3" s="11" t="n">
        <v>44165</v>
      </c>
      <c r="JI3" s="6" t="n">
        <v>-4176.23</v>
      </c>
      <c r="JJ3" s="0" t="s">
        <v>897</v>
      </c>
      <c r="JK3" s="11" t="n">
        <v>43991</v>
      </c>
      <c r="JL3" s="6" t="n">
        <v>-34290.042108</v>
      </c>
      <c r="JM3" s="0" t="s">
        <v>897</v>
      </c>
      <c r="JN3" s="11" t="n">
        <v>44068</v>
      </c>
      <c r="JO3" s="6" t="n">
        <v>-1209.3</v>
      </c>
      <c r="JP3" s="0" t="s">
        <v>424</v>
      </c>
      <c r="JQ3" s="11" t="n">
        <v>44018</v>
      </c>
      <c r="JR3" s="6" t="n">
        <v>4161.609097</v>
      </c>
      <c r="JS3" s="0" t="s">
        <v>894</v>
      </c>
      <c r="JT3" s="11" t="n">
        <v>44005</v>
      </c>
      <c r="JU3" s="6" t="n">
        <v>-6812.857175</v>
      </c>
      <c r="JV3" s="0" t="s">
        <v>897</v>
      </c>
      <c r="JW3" s="11" t="n">
        <v>44187</v>
      </c>
      <c r="JX3" s="6" t="n">
        <v>-0.95</v>
      </c>
      <c r="JY3" s="0" t="s">
        <v>485</v>
      </c>
      <c r="JZ3" s="11" t="n">
        <v>44055</v>
      </c>
      <c r="KA3" s="6" t="n">
        <v>-70.96</v>
      </c>
      <c r="KB3" s="0" t="s">
        <v>418</v>
      </c>
      <c r="KC3" s="11" t="n">
        <v>44046</v>
      </c>
      <c r="KD3" s="6" t="n">
        <v>4495.880103</v>
      </c>
      <c r="KE3" s="0" t="s">
        <v>894</v>
      </c>
      <c r="KF3" s="11" t="n">
        <v>44032</v>
      </c>
      <c r="KG3" s="6" t="n">
        <v>10141.94</v>
      </c>
      <c r="KH3" s="0" t="s">
        <v>894</v>
      </c>
      <c r="KI3" s="11" t="n">
        <v>44033</v>
      </c>
      <c r="KJ3" s="6" t="n">
        <v>690.33</v>
      </c>
      <c r="KK3" s="0" t="s">
        <v>894</v>
      </c>
      <c r="KL3" s="11" t="n">
        <v>44062</v>
      </c>
      <c r="KM3" s="6" t="n">
        <v>-4635.034152</v>
      </c>
      <c r="KN3" s="0" t="s">
        <v>897</v>
      </c>
      <c r="KO3" s="11" t="n">
        <v>44056</v>
      </c>
      <c r="KP3" s="6" t="n">
        <v>-19.77</v>
      </c>
      <c r="KQ3" s="0" t="s">
        <v>419</v>
      </c>
      <c r="KR3" s="11" t="n">
        <v>44048</v>
      </c>
      <c r="KS3" s="6" t="n">
        <v>-3630.138282</v>
      </c>
      <c r="KT3" s="0" t="s">
        <v>897</v>
      </c>
      <c r="KU3" s="11" t="n">
        <v>44048</v>
      </c>
      <c r="KV3" s="6" t="n">
        <v>-2053.189188</v>
      </c>
      <c r="KW3" s="0" t="s">
        <v>897</v>
      </c>
      <c r="KX3" s="11" t="n">
        <v>44064</v>
      </c>
      <c r="KY3" s="6" t="n">
        <v>-2551.004638</v>
      </c>
      <c r="KZ3" s="0" t="s">
        <v>897</v>
      </c>
      <c r="LA3" s="11" t="n">
        <v>44062</v>
      </c>
      <c r="LB3" s="6" t="n">
        <v>-12207.352304</v>
      </c>
      <c r="LC3" s="0" t="s">
        <v>897</v>
      </c>
      <c r="LD3" s="11" t="n">
        <v>44074</v>
      </c>
      <c r="LE3" s="6" t="n">
        <v>-35819.618562</v>
      </c>
      <c r="LF3" s="0" t="s">
        <v>897</v>
      </c>
      <c r="LG3" s="11" t="n">
        <v>44099</v>
      </c>
      <c r="LH3" s="6" t="n">
        <v>3762.4275</v>
      </c>
      <c r="LI3" s="0" t="s">
        <v>894</v>
      </c>
      <c r="LJ3" s="11" t="n">
        <v>44126</v>
      </c>
      <c r="LK3" s="6" t="n">
        <v>2213.06</v>
      </c>
      <c r="LL3" s="0" t="s">
        <v>894</v>
      </c>
      <c r="LM3" s="11" t="n">
        <v>44140</v>
      </c>
      <c r="LN3" s="6" t="n">
        <v>17302.529768</v>
      </c>
      <c r="LO3" s="0" t="s">
        <v>894</v>
      </c>
      <c r="LP3" s="11" t="n">
        <v>44140</v>
      </c>
      <c r="LQ3" s="6" t="n">
        <v>10288.877166</v>
      </c>
      <c r="LR3" s="0" t="s">
        <v>894</v>
      </c>
      <c r="LS3" s="11" t="n">
        <v>44145</v>
      </c>
      <c r="LT3" s="6" t="n">
        <v>-15921.26535</v>
      </c>
      <c r="LU3" s="0" t="s">
        <v>897</v>
      </c>
      <c r="LV3" s="11" t="n">
        <v>44152</v>
      </c>
      <c r="LW3" s="6" t="n">
        <v>1388.66</v>
      </c>
      <c r="LX3" s="0" t="s">
        <v>894</v>
      </c>
      <c r="LY3" s="11" t="n">
        <v>44152</v>
      </c>
      <c r="LZ3" s="6" t="n">
        <v>1700.01</v>
      </c>
      <c r="MA3" s="0" t="s">
        <v>894</v>
      </c>
      <c r="MB3" s="11" t="n">
        <v>44160</v>
      </c>
      <c r="MC3" s="6" t="n">
        <v>-240643.880006</v>
      </c>
      <c r="MD3" s="0" t="s">
        <v>897</v>
      </c>
      <c r="ME3" s="11" t="n">
        <v>44165</v>
      </c>
      <c r="MF3" s="6" t="n">
        <v>36733.639377</v>
      </c>
      <c r="MG3" s="0" t="s">
        <v>894</v>
      </c>
      <c r="MH3" s="11" t="n">
        <v>44182</v>
      </c>
      <c r="MI3" s="6" t="n">
        <v>-3022.705517</v>
      </c>
      <c r="MJ3" s="0" t="s">
        <v>897</v>
      </c>
    </row>
    <row collapsed="false" customFormat="false" customHeight="false" hidden="false" ht="12.1" outlineLevel="0" r="4">
      <c r="A4" s="11" t="n">
        <v>43670</v>
      </c>
      <c r="B4" s="6" t="n">
        <v>-72.18</v>
      </c>
      <c r="C4" s="0" t="s">
        <v>190</v>
      </c>
      <c r="D4" s="11" t="n">
        <v>43819</v>
      </c>
      <c r="E4" s="6" t="n">
        <v>-3869.68</v>
      </c>
      <c r="F4" s="0" t="s">
        <v>897</v>
      </c>
      <c r="G4" s="11" t="n">
        <v>43852</v>
      </c>
      <c r="H4" s="6" t="n">
        <v>-113.7</v>
      </c>
      <c r="I4" s="0" t="s">
        <v>225</v>
      </c>
      <c r="J4" s="11" t="n">
        <v>43609</v>
      </c>
      <c r="K4" s="6" t="n">
        <v>1721.68</v>
      </c>
      <c r="L4" s="0" t="s">
        <v>894</v>
      </c>
      <c r="M4" s="11" t="n">
        <v>43732</v>
      </c>
      <c r="N4" s="6" t="n">
        <v>-17.19</v>
      </c>
      <c r="O4" s="0" t="s">
        <v>205</v>
      </c>
      <c r="P4" s="11" t="n">
        <v>43938</v>
      </c>
      <c r="Q4" s="6" t="n">
        <v>-796.32</v>
      </c>
      <c r="R4" s="0" t="s">
        <v>897</v>
      </c>
      <c r="S4" s="11" t="n">
        <v>43649</v>
      </c>
      <c r="T4" s="6" t="n">
        <v>1692.87</v>
      </c>
      <c r="U4" s="0" t="s">
        <v>894</v>
      </c>
      <c r="V4" s="11" t="n">
        <v>43602</v>
      </c>
      <c r="W4" s="6" t="n">
        <v>2320.19</v>
      </c>
      <c r="X4" s="0" t="s">
        <v>894</v>
      </c>
      <c r="Y4" s="0"/>
      <c r="Z4" s="10" t="s">
        <f>=XIRR(Z2:Z3,Y2:Y3)</f>
      </c>
      <c r="AA4" s="0"/>
      <c r="AB4" s="11" t="n">
        <v>43803</v>
      </c>
      <c r="AC4" s="6" t="n">
        <v>4626.38</v>
      </c>
      <c r="AD4" s="0" t="s">
        <v>894</v>
      </c>
      <c r="AE4" s="0"/>
      <c r="AF4" s="10" t="s">
        <f>=XIRR(AF2:AF3,AE2:AE3)</f>
      </c>
      <c r="AG4" s="0"/>
      <c r="AH4" s="11" t="n">
        <v>43880</v>
      </c>
      <c r="AI4" s="6" t="n">
        <v>-34.9</v>
      </c>
      <c r="AJ4" s="0" t="s">
        <v>238</v>
      </c>
      <c r="AK4" s="11" t="n">
        <v>43720</v>
      </c>
      <c r="AL4" s="6" t="n">
        <v>-19.19</v>
      </c>
      <c r="AM4" s="0" t="s">
        <v>199</v>
      </c>
      <c r="AN4" s="11" t="n">
        <v>43752</v>
      </c>
      <c r="AO4" s="6" t="n">
        <v>-2197.43</v>
      </c>
      <c r="AP4" s="0" t="s">
        <v>897</v>
      </c>
      <c r="AQ4" s="11" t="n">
        <v>43721</v>
      </c>
      <c r="AR4" s="6" t="n">
        <v>-63.8</v>
      </c>
      <c r="AS4" s="0" t="s">
        <v>243</v>
      </c>
      <c r="AT4" s="11" t="n">
        <v>43641</v>
      </c>
      <c r="AU4" s="6" t="n">
        <v>206.31</v>
      </c>
      <c r="AV4" s="0" t="s">
        <v>894</v>
      </c>
      <c r="AW4" s="11" t="n">
        <v>43880</v>
      </c>
      <c r="AX4" s="6" t="n">
        <v>-37.4</v>
      </c>
      <c r="AY4" s="0" t="s">
        <v>239</v>
      </c>
      <c r="AZ4" s="0"/>
      <c r="BA4" s="10" t="s">
        <f>=XIRR(BA2:BA3,AZ2:AZ3)</f>
      </c>
      <c r="BB4" s="0"/>
      <c r="BC4" s="11" t="n">
        <v>43623</v>
      </c>
      <c r="BD4" s="6" t="n">
        <v>5152.65</v>
      </c>
      <c r="BE4" s="0" t="s">
        <v>894</v>
      </c>
      <c r="BF4" s="0"/>
      <c r="BG4" s="10" t="s">
        <f>=XIRR(BG2:BG3,BF2:BF3)</f>
      </c>
      <c r="BH4" s="0"/>
      <c r="BI4" s="11" t="n">
        <v>43703</v>
      </c>
      <c r="BJ4" s="6" t="n">
        <v>6479.110296</v>
      </c>
      <c r="BK4" s="0" t="s">
        <v>894</v>
      </c>
      <c r="BL4" s="11" t="n">
        <v>43622</v>
      </c>
      <c r="BM4" s="6" t="n">
        <v>-35.17</v>
      </c>
      <c r="BN4" s="0" t="s">
        <v>195</v>
      </c>
      <c r="BO4" s="11" t="n">
        <v>43767</v>
      </c>
      <c r="BP4" s="6" t="n">
        <v>-19404.9834</v>
      </c>
      <c r="BQ4" s="0" t="s">
        <v>897</v>
      </c>
      <c r="BR4" s="0"/>
      <c r="BS4" s="10" t="s">
        <f>=XIRR(BS2:BS3,BR2:BR3)</f>
      </c>
      <c r="BT4" s="0"/>
      <c r="BU4" s="11" t="n">
        <v>43686</v>
      </c>
      <c r="BV4" s="6" t="n">
        <v>-135.47</v>
      </c>
      <c r="BW4" s="0" t="s">
        <v>232</v>
      </c>
      <c r="BX4" s="11" t="n">
        <v>43685</v>
      </c>
      <c r="BY4" s="6" t="n">
        <v>-17044.003488</v>
      </c>
      <c r="BZ4" s="0" t="s">
        <v>897</v>
      </c>
      <c r="CA4" s="11" t="n">
        <v>43668</v>
      </c>
      <c r="CB4" s="6" t="n">
        <v>533.108768</v>
      </c>
      <c r="CC4" s="0" t="s">
        <v>894</v>
      </c>
      <c r="CD4" s="11" t="n">
        <v>43889</v>
      </c>
      <c r="CE4" s="6" t="n">
        <v>-5436.21</v>
      </c>
      <c r="CF4" s="0" t="s">
        <v>897</v>
      </c>
      <c r="CG4" s="11" t="n">
        <v>43894</v>
      </c>
      <c r="CH4" s="6" t="n">
        <v>-246.8</v>
      </c>
      <c r="CI4" s="0" t="s">
        <v>240</v>
      </c>
      <c r="CJ4" s="0"/>
      <c r="CK4" s="10" t="s">
        <f>=XIRR(CK2:CK3,CJ2:CJ3)</f>
      </c>
      <c r="CL4" s="0"/>
      <c r="CM4" s="11" t="n">
        <v>43664</v>
      </c>
      <c r="CN4" s="6" t="n">
        <v>193.241457</v>
      </c>
      <c r="CO4" s="0" t="s">
        <v>894</v>
      </c>
      <c r="CP4" s="11" t="n">
        <v>43700</v>
      </c>
      <c r="CQ4" s="6" t="n">
        <v>-2406.270732</v>
      </c>
      <c r="CR4" s="0" t="s">
        <v>897</v>
      </c>
      <c r="CS4" s="11" t="n">
        <v>43700</v>
      </c>
      <c r="CT4" s="6" t="n">
        <v>-2801.95692</v>
      </c>
      <c r="CU4" s="0" t="s">
        <v>897</v>
      </c>
      <c r="CV4" s="11" t="n">
        <v>43685</v>
      </c>
      <c r="CW4" s="6" t="n">
        <v>10795.70722</v>
      </c>
      <c r="CX4" s="0" t="s">
        <v>894</v>
      </c>
      <c r="CY4" s="11" t="n">
        <v>43700</v>
      </c>
      <c r="CZ4" s="6" t="n">
        <v>-11434.2153</v>
      </c>
      <c r="DA4" s="0" t="s">
        <v>897</v>
      </c>
      <c r="DB4" s="11" t="n">
        <v>43719</v>
      </c>
      <c r="DC4" s="6" t="n">
        <v>-9522.726936</v>
      </c>
      <c r="DD4" s="0" t="s">
        <v>897</v>
      </c>
      <c r="DE4" s="11" t="n">
        <v>43769</v>
      </c>
      <c r="DF4" s="6" t="n">
        <v>13161.752804</v>
      </c>
      <c r="DG4" s="0" t="s">
        <v>894</v>
      </c>
      <c r="DH4" s="11" t="n">
        <v>43735</v>
      </c>
      <c r="DI4" s="6" t="n">
        <v>4237.54</v>
      </c>
      <c r="DJ4" s="0" t="s">
        <v>894</v>
      </c>
      <c r="DK4" s="11" t="n">
        <v>43719</v>
      </c>
      <c r="DL4" s="6" t="n">
        <v>3307.98</v>
      </c>
      <c r="DM4" s="0" t="s">
        <v>894</v>
      </c>
      <c r="DN4" s="11" t="n">
        <v>43851</v>
      </c>
      <c r="DO4" s="6" t="n">
        <v>-2680</v>
      </c>
      <c r="DP4" s="0" t="s">
        <v>258</v>
      </c>
      <c r="DQ4" s="11" t="n">
        <v>43735</v>
      </c>
      <c r="DR4" s="6" t="n">
        <v>10055.31</v>
      </c>
      <c r="DS4" s="0" t="s">
        <v>894</v>
      </c>
      <c r="DT4" s="11" t="n">
        <v>43748</v>
      </c>
      <c r="DU4" s="6" t="n">
        <v>-63.6</v>
      </c>
      <c r="DV4" s="0" t="s">
        <v>251</v>
      </c>
      <c r="DW4" s="11" t="n">
        <v>43720</v>
      </c>
      <c r="DX4" s="6" t="n">
        <v>1013.49</v>
      </c>
      <c r="DY4" s="0" t="s">
        <v>894</v>
      </c>
      <c r="DZ4" s="11" t="n">
        <v>43720</v>
      </c>
      <c r="EA4" s="6" t="n">
        <v>-24443.469597</v>
      </c>
      <c r="EB4" s="0" t="s">
        <v>897</v>
      </c>
      <c r="EC4" s="11" t="n">
        <v>43774</v>
      </c>
      <c r="ED4" s="6" t="n">
        <v>-3135.16</v>
      </c>
      <c r="EE4" s="0" t="s">
        <v>897</v>
      </c>
      <c r="EF4" s="11" t="n">
        <v>43721</v>
      </c>
      <c r="EG4" s="6" t="n">
        <v>90303.67</v>
      </c>
      <c r="EH4" s="0" t="s">
        <v>894</v>
      </c>
      <c r="EI4" s="11" t="n">
        <v>43949</v>
      </c>
      <c r="EJ4" s="6" t="n">
        <v>128533.16352</v>
      </c>
      <c r="EK4" s="0" t="s">
        <v>894</v>
      </c>
      <c r="EL4" s="11" t="n">
        <v>43753</v>
      </c>
      <c r="EM4" s="6" t="n">
        <v>2298.481292</v>
      </c>
      <c r="EN4" s="0" t="s">
        <v>894</v>
      </c>
      <c r="EO4" s="11" t="n">
        <v>43749</v>
      </c>
      <c r="EP4" s="6" t="n">
        <v>2022.58</v>
      </c>
      <c r="EQ4" s="0" t="s">
        <v>894</v>
      </c>
      <c r="ER4" s="11" t="n">
        <v>43783</v>
      </c>
      <c r="ES4" s="6" t="n">
        <v>-10354.56</v>
      </c>
      <c r="ET4" s="0" t="s">
        <v>897</v>
      </c>
      <c r="EU4" s="11" t="n">
        <v>43882</v>
      </c>
      <c r="EV4" s="6" t="n">
        <v>3174.44628</v>
      </c>
      <c r="EW4" s="0" t="s">
        <v>894</v>
      </c>
      <c r="EX4" s="0"/>
      <c r="EY4" s="10" t="s">
        <f>=XIRR(EY2:EY3,EX2:EX3)</f>
      </c>
      <c r="EZ4" s="0"/>
      <c r="FA4" s="11" t="n">
        <v>43818</v>
      </c>
      <c r="FB4" s="6" t="n">
        <v>723.63</v>
      </c>
      <c r="FC4" s="0" t="s">
        <v>894</v>
      </c>
      <c r="FD4" s="0"/>
      <c r="FE4" s="10" t="s">
        <f>=XIRR(FE2:FE3,FD2:FD3)</f>
      </c>
      <c r="FF4" s="0"/>
      <c r="FG4" s="11" t="n">
        <v>43907</v>
      </c>
      <c r="FH4" s="6" t="n">
        <v>2244.35</v>
      </c>
      <c r="FI4" s="0" t="s">
        <v>894</v>
      </c>
      <c r="FJ4" s="11" t="n">
        <v>43896</v>
      </c>
      <c r="FK4" s="6" t="n">
        <v>1133.094048</v>
      </c>
      <c r="FL4" s="0" t="s">
        <v>894</v>
      </c>
      <c r="FM4" s="11" t="n">
        <v>43986</v>
      </c>
      <c r="FN4" s="6" t="n">
        <v>18909.03</v>
      </c>
      <c r="FO4" s="0" t="s">
        <v>894</v>
      </c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11" t="n">
        <v>43839</v>
      </c>
      <c r="FW4" s="6" t="n">
        <v>-10009.48</v>
      </c>
      <c r="FX4" s="0" t="s">
        <v>897</v>
      </c>
      <c r="FY4" s="0"/>
      <c r="FZ4" s="10" t="s">
        <f>=XIRR(FZ2:FZ3,FY2:FY3)</f>
      </c>
      <c r="GA4" s="0"/>
      <c r="GB4" s="11" t="n">
        <v>43888</v>
      </c>
      <c r="GC4" s="6" t="n">
        <v>-20972.52</v>
      </c>
      <c r="GD4" s="0" t="s">
        <v>897</v>
      </c>
      <c r="GE4" s="11" t="n">
        <v>43888</v>
      </c>
      <c r="GF4" s="6" t="n">
        <v>-544.68</v>
      </c>
      <c r="GG4" s="0" t="s">
        <v>897</v>
      </c>
      <c r="GH4" s="11" t="n">
        <v>43921</v>
      </c>
      <c r="GI4" s="6" t="n">
        <v>-25.17</v>
      </c>
      <c r="GJ4" s="0" t="s">
        <v>897</v>
      </c>
      <c r="GK4" s="11" t="n">
        <v>43917</v>
      </c>
      <c r="GL4" s="6" t="n">
        <v>-8116.11</v>
      </c>
      <c r="GM4" s="0" t="s">
        <v>897</v>
      </c>
      <c r="GN4" s="11" t="n">
        <v>43906</v>
      </c>
      <c r="GO4" s="6" t="n">
        <v>-9533.13</v>
      </c>
      <c r="GP4" s="0" t="s">
        <v>897</v>
      </c>
      <c r="GQ4" s="0"/>
      <c r="GR4" s="10" t="s">
        <f>=XIRR(GR2:GR3,GQ2:GQ3)</f>
      </c>
      <c r="GS4" s="0"/>
      <c r="GT4" s="11" t="n">
        <v>43886</v>
      </c>
      <c r="GU4" s="6" t="n">
        <v>-4813.11</v>
      </c>
      <c r="GV4" s="0" t="s">
        <v>897</v>
      </c>
      <c r="GW4" s="11" t="n">
        <v>43914</v>
      </c>
      <c r="GX4" s="6" t="n">
        <v>900.211095</v>
      </c>
      <c r="GY4" s="0" t="s">
        <v>894</v>
      </c>
      <c r="GZ4" s="11" t="n">
        <v>43892</v>
      </c>
      <c r="HA4" s="6" t="n">
        <v>1126.67</v>
      </c>
      <c r="HB4" s="0" t="s">
        <v>894</v>
      </c>
      <c r="HC4" s="11" t="n">
        <v>43889</v>
      </c>
      <c r="HD4" s="6" t="n">
        <v>2275.37</v>
      </c>
      <c r="HE4" s="0" t="s">
        <v>894</v>
      </c>
      <c r="HF4" s="0"/>
      <c r="HG4" s="10" t="s">
        <f>=XIRR(HG2:HG3,HF2:HF3)</f>
      </c>
      <c r="HH4" s="0"/>
      <c r="HI4" s="11" t="n">
        <v>43889</v>
      </c>
      <c r="HJ4" s="6" t="n">
        <v>1019.01</v>
      </c>
      <c r="HK4" s="0" t="s">
        <v>894</v>
      </c>
      <c r="HL4" s="11" t="n">
        <v>43893</v>
      </c>
      <c r="HM4" s="6" t="n">
        <v>-5254.03</v>
      </c>
      <c r="HN4" s="0" t="s">
        <v>897</v>
      </c>
      <c r="HO4" s="11" t="n">
        <v>43906</v>
      </c>
      <c r="HP4" s="6" t="n">
        <v>-1920.69</v>
      </c>
      <c r="HQ4" s="0" t="s">
        <v>897</v>
      </c>
      <c r="HR4" s="11" t="n">
        <v>43910</v>
      </c>
      <c r="HS4" s="6" t="n">
        <v>595.28</v>
      </c>
      <c r="HT4" s="0" t="s">
        <v>894</v>
      </c>
      <c r="HU4" s="11" t="n">
        <v>43914</v>
      </c>
      <c r="HV4" s="6" t="n">
        <v>-4657.77</v>
      </c>
      <c r="HW4" s="0" t="s">
        <v>897</v>
      </c>
      <c r="HX4" s="11" t="n">
        <v>43972</v>
      </c>
      <c r="HY4" s="6" t="n">
        <v>-131.66</v>
      </c>
      <c r="HZ4" s="0" t="s">
        <v>331</v>
      </c>
      <c r="IA4" s="11" t="n">
        <v>43942</v>
      </c>
      <c r="IB4" s="6" t="n">
        <v>-144737.966136</v>
      </c>
      <c r="IC4" s="0" t="s">
        <v>897</v>
      </c>
      <c r="ID4" s="11" t="n">
        <v>43934</v>
      </c>
      <c r="IE4" s="6" t="n">
        <v>5788.76</v>
      </c>
      <c r="IF4" s="0" t="s">
        <v>894</v>
      </c>
      <c r="IG4" s="11" t="n">
        <v>43948</v>
      </c>
      <c r="IH4" s="6" t="n">
        <v>-2304.9</v>
      </c>
      <c r="II4" s="0" t="s">
        <v>897</v>
      </c>
      <c r="IJ4" s="11" t="n">
        <v>44015</v>
      </c>
      <c r="IK4" s="6" t="n">
        <v>-720.46</v>
      </c>
      <c r="IL4" s="0" t="s">
        <v>371</v>
      </c>
      <c r="IM4" s="11" t="n">
        <v>44021</v>
      </c>
      <c r="IN4" s="6" t="n">
        <v>-210.32</v>
      </c>
      <c r="IO4" s="0" t="s">
        <v>379</v>
      </c>
      <c r="IP4" s="11" t="n">
        <v>43981</v>
      </c>
      <c r="IQ4" s="6" t="n">
        <v>-330.9</v>
      </c>
      <c r="IR4" s="0" t="s">
        <v>341</v>
      </c>
      <c r="IS4" s="11" t="n">
        <v>43980</v>
      </c>
      <c r="IT4" s="6" t="n">
        <v>20444.6</v>
      </c>
      <c r="IU4" s="0" t="s">
        <v>894</v>
      </c>
      <c r="IV4" s="11" t="n">
        <v>44312</v>
      </c>
      <c r="IW4" s="6" t="n">
        <v>-224.03</v>
      </c>
      <c r="IX4" s="0" t="s">
        <v>511</v>
      </c>
      <c r="IY4" s="11" t="n">
        <v>44056</v>
      </c>
      <c r="IZ4" s="6" t="n">
        <v>-1009.58</v>
      </c>
      <c r="JA4" s="0" t="s">
        <v>897</v>
      </c>
      <c r="JB4" s="0"/>
      <c r="JC4" s="10" t="s">
        <f>=XIRR(JC2:JC3,JB2:JB3)</f>
      </c>
      <c r="JD4" s="0"/>
      <c r="JE4" s="0"/>
      <c r="JF4" s="10" t="s">
        <f>=XIRR(JF2:JF3,JE2:JE3)</f>
      </c>
      <c r="JG4" s="0"/>
      <c r="JH4" s="0"/>
      <c r="JI4" s="10" t="s">
        <f>=XIRR(JI2:JI3,JH2:JH3)</f>
      </c>
      <c r="JJ4" s="0"/>
      <c r="JK4" s="11" t="n">
        <v>43991</v>
      </c>
      <c r="JL4" s="6" t="n">
        <v>-11312.51688</v>
      </c>
      <c r="JM4" s="0" t="s">
        <v>897</v>
      </c>
      <c r="JN4" s="11" t="n">
        <v>44162</v>
      </c>
      <c r="JO4" s="6" t="n">
        <v>-78217.862988</v>
      </c>
      <c r="JP4" s="0" t="s">
        <v>897</v>
      </c>
      <c r="JQ4" s="11" t="n">
        <v>44028</v>
      </c>
      <c r="JR4" s="6" t="n">
        <v>-5865.055432</v>
      </c>
      <c r="JS4" s="0" t="s">
        <v>897</v>
      </c>
      <c r="JT4" s="11" t="n">
        <v>44078</v>
      </c>
      <c r="JU4" s="6" t="n">
        <v>13932.14748</v>
      </c>
      <c r="JV4" s="0" t="s">
        <v>894</v>
      </c>
      <c r="JW4" s="11" t="n">
        <v>44369</v>
      </c>
      <c r="JX4" s="6" t="n">
        <v>-0.95</v>
      </c>
      <c r="JY4" s="0" t="s">
        <v>485</v>
      </c>
      <c r="JZ4" s="11" t="n">
        <v>44061</v>
      </c>
      <c r="KA4" s="6" t="n">
        <v>-10045.449492</v>
      </c>
      <c r="KB4" s="0" t="s">
        <v>897</v>
      </c>
      <c r="KC4" s="11" t="n">
        <v>44062</v>
      </c>
      <c r="KD4" s="6" t="n">
        <v>-9710.660904</v>
      </c>
      <c r="KE4" s="0" t="s">
        <v>897</v>
      </c>
      <c r="KF4" s="11" t="n">
        <v>44033</v>
      </c>
      <c r="KG4" s="6" t="n">
        <v>223.1</v>
      </c>
      <c r="KH4" s="0" t="s">
        <v>894</v>
      </c>
      <c r="KI4" s="11" t="n">
        <v>44036</v>
      </c>
      <c r="KJ4" s="6" t="n">
        <v>-1079.48</v>
      </c>
      <c r="KK4" s="0" t="s">
        <v>897</v>
      </c>
      <c r="KL4" s="0"/>
      <c r="KM4" s="10" t="s">
        <f>=XIRR(KM2:KM3,KL2:KL3)</f>
      </c>
      <c r="KN4" s="0"/>
      <c r="KO4" s="11" t="n">
        <v>44062</v>
      </c>
      <c r="KP4" s="6" t="n">
        <v>-14624.002715</v>
      </c>
      <c r="KQ4" s="0" t="s">
        <v>897</v>
      </c>
      <c r="KR4" s="11" t="n">
        <v>44048</v>
      </c>
      <c r="KS4" s="6" t="n">
        <v>-3630.138282</v>
      </c>
      <c r="KT4" s="0" t="s">
        <v>897</v>
      </c>
      <c r="KU4" s="11" t="n">
        <v>44053</v>
      </c>
      <c r="KV4" s="6" t="n">
        <v>-2343.148432</v>
      </c>
      <c r="KW4" s="0" t="s">
        <v>897</v>
      </c>
      <c r="KX4" s="11" t="n">
        <v>44064</v>
      </c>
      <c r="KY4" s="6" t="n">
        <v>-2551.004638</v>
      </c>
      <c r="KZ4" s="0" t="s">
        <v>897</v>
      </c>
      <c r="LA4" s="0"/>
      <c r="LB4" s="10" t="s">
        <f>=XIRR(LB2:LB3,LA2:LA3)</f>
      </c>
      <c r="LC4" s="0"/>
      <c r="LD4" s="0"/>
      <c r="LE4" s="10" t="s">
        <f>=XIRR(LE2:LE3,LD2:LD3)</f>
      </c>
      <c r="LF4" s="0"/>
      <c r="LG4" s="11" t="n">
        <v>44124</v>
      </c>
      <c r="LH4" s="6" t="n">
        <v>3569.703021</v>
      </c>
      <c r="LI4" s="0" t="s">
        <v>894</v>
      </c>
      <c r="LJ4" s="11" t="n">
        <v>44126</v>
      </c>
      <c r="LK4" s="6" t="n">
        <v>1329.64</v>
      </c>
      <c r="LL4" s="0" t="s">
        <v>894</v>
      </c>
      <c r="LM4" s="11" t="n">
        <v>44141</v>
      </c>
      <c r="LN4" s="6" t="n">
        <v>-37264.198823</v>
      </c>
      <c r="LO4" s="0" t="s">
        <v>897</v>
      </c>
      <c r="LP4" s="11" t="n">
        <v>44144</v>
      </c>
      <c r="LQ4" s="6" t="n">
        <v>18812.909375</v>
      </c>
      <c r="LR4" s="0" t="s">
        <v>894</v>
      </c>
      <c r="LS4" s="11" t="n">
        <v>44145</v>
      </c>
      <c r="LT4" s="6" t="n">
        <v>-15921.26535</v>
      </c>
      <c r="LU4" s="0" t="s">
        <v>897</v>
      </c>
      <c r="LV4" s="11" t="n">
        <v>44179</v>
      </c>
      <c r="LW4" s="6" t="n">
        <v>-5264.99</v>
      </c>
      <c r="LX4" s="0" t="s">
        <v>897</v>
      </c>
      <c r="LY4" s="11" t="n">
        <v>44162</v>
      </c>
      <c r="LZ4" s="6" t="n">
        <v>2489.39</v>
      </c>
      <c r="MA4" s="0" t="s">
        <v>894</v>
      </c>
      <c r="MB4" s="0"/>
      <c r="MC4" s="10" t="s">
        <f>=XIRR(MC2:MC3,MB2:MB3)</f>
      </c>
      <c r="MD4" s="0"/>
      <c r="ME4" s="11" t="n">
        <v>44165</v>
      </c>
      <c r="MF4" s="6" t="n">
        <v>36679.020249</v>
      </c>
      <c r="MG4" s="0" t="s">
        <v>894</v>
      </c>
      <c r="MH4" s="11" t="n">
        <v>44182</v>
      </c>
      <c r="MI4" s="6" t="n">
        <v>-6046.879436</v>
      </c>
      <c r="MJ4" s="0" t="s">
        <v>897</v>
      </c>
    </row>
    <row collapsed="false" customFormat="false" customHeight="false" hidden="false" ht="12.1" outlineLevel="0" r="5">
      <c r="A5" s="11" t="n">
        <v>43761</v>
      </c>
      <c r="B5" s="6" t="n">
        <v>-72.18</v>
      </c>
      <c r="C5" s="0" t="s">
        <v>190</v>
      </c>
      <c r="D5" s="11" t="n">
        <v>43888</v>
      </c>
      <c r="E5" s="6" t="n">
        <v>8605.16</v>
      </c>
      <c r="F5" s="0" t="s">
        <v>894</v>
      </c>
      <c r="G5" s="11" t="n">
        <v>43900</v>
      </c>
      <c r="H5" s="6" t="n">
        <v>-3070.48</v>
      </c>
      <c r="I5" s="0" t="s">
        <v>897</v>
      </c>
      <c r="J5" s="11" t="n">
        <v>43749</v>
      </c>
      <c r="K5" s="6" t="n">
        <v>-2697.18</v>
      </c>
      <c r="L5" s="0" t="s">
        <v>897</v>
      </c>
      <c r="M5" s="11" t="n">
        <v>43735</v>
      </c>
      <c r="N5" s="6" t="n">
        <v>-1008.47</v>
      </c>
      <c r="O5" s="0" t="s">
        <v>897</v>
      </c>
      <c r="P5" s="0"/>
      <c r="Q5" s="10" t="s">
        <f>=XIRR(Q2:Q4,P2:P4)</f>
      </c>
      <c r="R5" s="0"/>
      <c r="S5" s="11" t="n">
        <v>43661</v>
      </c>
      <c r="T5" s="6" t="n">
        <v>-143.4</v>
      </c>
      <c r="U5" s="0" t="s">
        <v>217</v>
      </c>
      <c r="V5" s="11" t="n">
        <v>43626</v>
      </c>
      <c r="W5" s="6" t="n">
        <v>-133</v>
      </c>
      <c r="X5" s="0" t="s">
        <v>196</v>
      </c>
      <c r="Y5" s="0"/>
      <c r="Z5" s="8" t="s">
        <f>=-SUM(Z2:Z3)</f>
      </c>
      <c r="AA5" s="0" t="s">
        <v>899</v>
      </c>
      <c r="AB5" s="11" t="n">
        <v>43889</v>
      </c>
      <c r="AC5" s="6" t="n">
        <v>-7066.15</v>
      </c>
      <c r="AD5" s="0" t="s">
        <v>897</v>
      </c>
      <c r="AE5" s="0"/>
      <c r="AF5" s="8" t="s">
        <f>=-SUM(AF2:AF3)</f>
      </c>
      <c r="AG5" s="0" t="s">
        <v>899</v>
      </c>
      <c r="AH5" s="11" t="n">
        <v>43900</v>
      </c>
      <c r="AI5" s="6" t="n">
        <v>-1026.51</v>
      </c>
      <c r="AJ5" s="0" t="s">
        <v>897</v>
      </c>
      <c r="AK5" s="11" t="n">
        <v>43735</v>
      </c>
      <c r="AL5" s="6" t="n">
        <v>-1012.58</v>
      </c>
      <c r="AM5" s="0" t="s">
        <v>897</v>
      </c>
      <c r="AN5" s="0"/>
      <c r="AO5" s="10" t="s">
        <f>=XIRR(AO2:AO4,AN2:AN4)</f>
      </c>
      <c r="AP5" s="0"/>
      <c r="AQ5" s="11" t="n">
        <v>43735</v>
      </c>
      <c r="AR5" s="6" t="n">
        <v>-1994.41</v>
      </c>
      <c r="AS5" s="0" t="s">
        <v>897</v>
      </c>
      <c r="AT5" s="11" t="n">
        <v>43787</v>
      </c>
      <c r="AU5" s="6" t="n">
        <v>619.53</v>
      </c>
      <c r="AV5" s="0" t="s">
        <v>894</v>
      </c>
      <c r="AW5" s="11" t="n">
        <v>44062</v>
      </c>
      <c r="AX5" s="6" t="n">
        <v>-37.4</v>
      </c>
      <c r="AY5" s="0" t="s">
        <v>239</v>
      </c>
      <c r="AZ5" s="0"/>
      <c r="BA5" s="8" t="s">
        <f>=-SUM(BA2:BA3)</f>
      </c>
      <c r="BB5" s="0" t="s">
        <v>899</v>
      </c>
      <c r="BC5" s="11" t="n">
        <v>43655</v>
      </c>
      <c r="BD5" s="6" t="n">
        <v>-405</v>
      </c>
      <c r="BE5" s="0" t="s">
        <v>213</v>
      </c>
      <c r="BF5" s="0"/>
      <c r="BG5" s="8" t="s">
        <f>=-SUM(BG2:BG3)</f>
      </c>
      <c r="BH5" s="0" t="s">
        <v>899</v>
      </c>
      <c r="BI5" s="11" t="n">
        <v>43768</v>
      </c>
      <c r="BJ5" s="6" t="n">
        <v>-143.62</v>
      </c>
      <c r="BK5" s="0" t="s">
        <v>260</v>
      </c>
      <c r="BL5" s="11" t="n">
        <v>43703</v>
      </c>
      <c r="BM5" s="6" t="n">
        <v>7013.13174</v>
      </c>
      <c r="BN5" s="0" t="s">
        <v>894</v>
      </c>
      <c r="BO5" s="0"/>
      <c r="BP5" s="10" t="s">
        <f>=XIRR(BP2:BP4,BO2:BO4)</f>
      </c>
      <c r="BQ5" s="0"/>
      <c r="BR5" s="0"/>
      <c r="BS5" s="8" t="s">
        <f>=-SUM(BS2:BS3)</f>
      </c>
      <c r="BT5" s="0" t="s">
        <v>899</v>
      </c>
      <c r="BU5" s="11" t="n">
        <v>43700</v>
      </c>
      <c r="BV5" s="6" t="n">
        <v>-13306.998684</v>
      </c>
      <c r="BW5" s="0" t="s">
        <v>897</v>
      </c>
      <c r="BX5" s="11" t="n">
        <v>44046</v>
      </c>
      <c r="BY5" s="6" t="n">
        <v>5730.172844</v>
      </c>
      <c r="BZ5" s="0" t="s">
        <v>894</v>
      </c>
      <c r="CA5" s="11" t="n">
        <v>43683</v>
      </c>
      <c r="CB5" s="6" t="n">
        <v>1025.260496</v>
      </c>
      <c r="CC5" s="0" t="s">
        <v>894</v>
      </c>
      <c r="CD5" s="0"/>
      <c r="CE5" s="10" t="s">
        <f>=XIRR(CE2:CE4,CD2:CD4)</f>
      </c>
      <c r="CF5" s="0"/>
      <c r="CG5" s="11" t="n">
        <v>44076</v>
      </c>
      <c r="CH5" s="6" t="n">
        <v>-244.8</v>
      </c>
      <c r="CI5" s="0" t="s">
        <v>430</v>
      </c>
      <c r="CJ5" s="0"/>
      <c r="CK5" s="8" t="s">
        <f>=-SUM(CK2:CK3)</f>
      </c>
      <c r="CL5" s="0" t="s">
        <v>899</v>
      </c>
      <c r="CM5" s="11" t="n">
        <v>43664</v>
      </c>
      <c r="CN5" s="6" t="n">
        <v>190.723653</v>
      </c>
      <c r="CO5" s="0" t="s">
        <v>894</v>
      </c>
      <c r="CP5" s="11" t="n">
        <v>43769</v>
      </c>
      <c r="CQ5" s="6" t="n">
        <v>2781.68657</v>
      </c>
      <c r="CR5" s="0" t="s">
        <v>894</v>
      </c>
      <c r="CS5" s="11" t="n">
        <v>43700</v>
      </c>
      <c r="CT5" s="6" t="n">
        <v>-5604.570036</v>
      </c>
      <c r="CU5" s="0" t="s">
        <v>897</v>
      </c>
      <c r="CV5" s="11" t="n">
        <v>43700</v>
      </c>
      <c r="CW5" s="6" t="n">
        <v>-29526.851412</v>
      </c>
      <c r="CX5" s="0" t="s">
        <v>897</v>
      </c>
      <c r="CY5" s="11" t="n">
        <v>43700</v>
      </c>
      <c r="CZ5" s="6" t="n">
        <v>-7623.028932</v>
      </c>
      <c r="DA5" s="0" t="s">
        <v>897</v>
      </c>
      <c r="DB5" s="0"/>
      <c r="DC5" s="10" t="s">
        <f>=XIRR(DC2:DC4,DB2:DB4)</f>
      </c>
      <c r="DD5" s="0"/>
      <c r="DE5" s="11" t="n">
        <v>43780</v>
      </c>
      <c r="DF5" s="6" t="n">
        <v>6337.898775</v>
      </c>
      <c r="DG5" s="0" t="s">
        <v>894</v>
      </c>
      <c r="DH5" s="11" t="n">
        <v>43749</v>
      </c>
      <c r="DI5" s="6" t="n">
        <v>-400.2</v>
      </c>
      <c r="DJ5" s="0" t="s">
        <v>253</v>
      </c>
      <c r="DK5" s="11" t="n">
        <v>43720</v>
      </c>
      <c r="DL5" s="6" t="n">
        <v>76083.62</v>
      </c>
      <c r="DM5" s="0" t="s">
        <v>894</v>
      </c>
      <c r="DN5" s="11" t="n">
        <v>43888</v>
      </c>
      <c r="DO5" s="6" t="n">
        <v>-1091.95</v>
      </c>
      <c r="DP5" s="0" t="s">
        <v>897</v>
      </c>
      <c r="DQ5" s="11" t="n">
        <v>43750</v>
      </c>
      <c r="DR5" s="6" t="n">
        <v>-936.7</v>
      </c>
      <c r="DS5" s="0" t="s">
        <v>255</v>
      </c>
      <c r="DT5" s="11" t="n">
        <v>43756</v>
      </c>
      <c r="DU5" s="6" t="n">
        <v>1282.76</v>
      </c>
      <c r="DV5" s="0" t="s">
        <v>894</v>
      </c>
      <c r="DW5" s="11" t="n">
        <v>43720</v>
      </c>
      <c r="DX5" s="6" t="n">
        <v>15202.39</v>
      </c>
      <c r="DY5" s="0" t="s">
        <v>894</v>
      </c>
      <c r="DZ5" s="11" t="n">
        <v>44084</v>
      </c>
      <c r="EA5" s="6" t="n">
        <v>12209.44365</v>
      </c>
      <c r="EB5" s="0" t="s">
        <v>894</v>
      </c>
      <c r="EC5" s="11" t="n">
        <v>43774</v>
      </c>
      <c r="ED5" s="6" t="n">
        <v>-10973.03</v>
      </c>
      <c r="EE5" s="0" t="s">
        <v>897</v>
      </c>
      <c r="EF5" s="11" t="n">
        <v>43721</v>
      </c>
      <c r="EG5" s="6" t="n">
        <v>1014.65</v>
      </c>
      <c r="EH5" s="0" t="s">
        <v>894</v>
      </c>
      <c r="EI5" s="11" t="n">
        <v>44006</v>
      </c>
      <c r="EJ5" s="6" t="n">
        <v>-4388.4</v>
      </c>
      <c r="EK5" s="0" t="s">
        <v>357</v>
      </c>
      <c r="EL5" s="11" t="n">
        <v>43753</v>
      </c>
      <c r="EM5" s="6" t="n">
        <v>2298.481292</v>
      </c>
      <c r="EN5" s="0" t="s">
        <v>894</v>
      </c>
      <c r="EO5" s="11" t="n">
        <v>43777</v>
      </c>
      <c r="EP5" s="6" t="n">
        <v>-1027.54</v>
      </c>
      <c r="EQ5" s="0" t="s">
        <v>262</v>
      </c>
      <c r="ER5" s="11" t="n">
        <v>43860</v>
      </c>
      <c r="ES5" s="6" t="n">
        <v>2723.64</v>
      </c>
      <c r="ET5" s="0" t="s">
        <v>894</v>
      </c>
      <c r="EU5" s="11" t="n">
        <v>43966</v>
      </c>
      <c r="EV5" s="6" t="n">
        <v>2133.41811</v>
      </c>
      <c r="EW5" s="0" t="s">
        <v>894</v>
      </c>
      <c r="EX5" s="0"/>
      <c r="EY5" s="8" t="s">
        <f>=-SUM(EY2:EY3)</f>
      </c>
      <c r="EZ5" s="0" t="s">
        <v>899</v>
      </c>
      <c r="FA5" s="11" t="n">
        <v>43839</v>
      </c>
      <c r="FB5" s="6" t="n">
        <v>-1472.12</v>
      </c>
      <c r="FC5" s="0" t="s">
        <v>897</v>
      </c>
      <c r="FD5" s="0"/>
      <c r="FE5" s="8" t="s">
        <f>=-SUM(FE2:FE3)</f>
      </c>
      <c r="FF5" s="0" t="s">
        <v>899</v>
      </c>
      <c r="FG5" s="11" t="n">
        <v>43910</v>
      </c>
      <c r="FH5" s="6" t="n">
        <v>2437.16</v>
      </c>
      <c r="FI5" s="0" t="s">
        <v>894</v>
      </c>
      <c r="FJ5" s="11" t="n">
        <v>43906</v>
      </c>
      <c r="FK5" s="6" t="n">
        <v>960.229184</v>
      </c>
      <c r="FL5" s="0" t="s">
        <v>894</v>
      </c>
      <c r="FM5" s="11" t="n">
        <v>43986</v>
      </c>
      <c r="FN5" s="6" t="n">
        <v>18909.03</v>
      </c>
      <c r="FO5" s="0" t="s">
        <v>894</v>
      </c>
      <c r="FP5" s="0"/>
      <c r="FQ5" s="8" t="s">
        <f>=-SUM(FQ2:FQ3)</f>
      </c>
      <c r="FR5" s="0" t="s">
        <v>899</v>
      </c>
      <c r="FS5" s="0"/>
      <c r="FT5" s="8" t="s">
        <f>=-SUM(FT2:FT3)</f>
      </c>
      <c r="FU5" s="0" t="s">
        <v>899</v>
      </c>
      <c r="FV5" s="11" t="n">
        <v>43839</v>
      </c>
      <c r="FW5" s="6" t="n">
        <v>-3337</v>
      </c>
      <c r="FX5" s="0" t="s">
        <v>897</v>
      </c>
      <c r="FY5" s="0"/>
      <c r="FZ5" s="8" t="s">
        <f>=-SUM(FZ2:FZ3)</f>
      </c>
      <c r="GA5" s="0" t="s">
        <v>899</v>
      </c>
      <c r="GB5" s="0"/>
      <c r="GC5" s="10" t="s">
        <f>=XIRR(GC2:GC4,GB2:GB4)</f>
      </c>
      <c r="GD5" s="0"/>
      <c r="GE5" s="11" t="n">
        <v>43888</v>
      </c>
      <c r="GF5" s="6" t="n">
        <v>-1087.35</v>
      </c>
      <c r="GG5" s="0" t="s">
        <v>897</v>
      </c>
      <c r="GH5" s="11" t="n">
        <v>43921</v>
      </c>
      <c r="GI5" s="6" t="n">
        <v>-891.72</v>
      </c>
      <c r="GJ5" s="0" t="s">
        <v>897</v>
      </c>
      <c r="GK5" s="0"/>
      <c r="GL5" s="10" t="s">
        <f>=XIRR(GL2:GL4,GK2:GK4)</f>
      </c>
      <c r="GM5" s="0"/>
      <c r="GN5" s="0"/>
      <c r="GO5" s="10" t="s">
        <f>=XIRR(GO2:GO4,GN2:GN4)</f>
      </c>
      <c r="GP5" s="0"/>
      <c r="GQ5" s="0"/>
      <c r="GR5" s="8" t="s">
        <f>=-SUM(GR2:GR3)</f>
      </c>
      <c r="GS5" s="0" t="s">
        <v>899</v>
      </c>
      <c r="GT5" s="0"/>
      <c r="GU5" s="10" t="s">
        <f>=XIRR(GU2:GU4,GT2:GT4)</f>
      </c>
      <c r="GV5" s="0"/>
      <c r="GW5" s="11" t="n">
        <v>43923</v>
      </c>
      <c r="GX5" s="6" t="n">
        <v>823.187175</v>
      </c>
      <c r="GY5" s="0" t="s">
        <v>894</v>
      </c>
      <c r="GZ5" s="11" t="n">
        <v>43892</v>
      </c>
      <c r="HA5" s="6" t="n">
        <v>1126.67</v>
      </c>
      <c r="HB5" s="0" t="s">
        <v>894</v>
      </c>
      <c r="HC5" s="11" t="n">
        <v>43896</v>
      </c>
      <c r="HD5" s="6" t="n">
        <v>-4851.08</v>
      </c>
      <c r="HE5" s="0" t="s">
        <v>897</v>
      </c>
      <c r="HF5" s="0"/>
      <c r="HG5" s="8" t="s">
        <f>=-SUM(HG2:HG3)</f>
      </c>
      <c r="HH5" s="0" t="s">
        <v>899</v>
      </c>
      <c r="HI5" s="11" t="n">
        <v>43893</v>
      </c>
      <c r="HJ5" s="6" t="n">
        <v>1045.42</v>
      </c>
      <c r="HK5" s="0" t="s">
        <v>894</v>
      </c>
      <c r="HL5" s="0"/>
      <c r="HM5" s="10" t="s">
        <f>=XIRR(HM2:HM4,HL2:HL4)</f>
      </c>
      <c r="HN5" s="0"/>
      <c r="HO5" s="11" t="n">
        <v>43906</v>
      </c>
      <c r="HP5" s="6" t="n">
        <v>-6722.42</v>
      </c>
      <c r="HQ5" s="0" t="s">
        <v>897</v>
      </c>
      <c r="HR5" s="11" t="n">
        <v>43923</v>
      </c>
      <c r="HS5" s="6" t="n">
        <v>1290.61</v>
      </c>
      <c r="HT5" s="0" t="s">
        <v>894</v>
      </c>
      <c r="HU5" s="0"/>
      <c r="HV5" s="10" t="s">
        <f>=XIRR(HV2:HV4,HU2:HU4)</f>
      </c>
      <c r="HW5" s="0"/>
      <c r="HX5" s="11" t="n">
        <v>43973</v>
      </c>
      <c r="HY5" s="6" t="n">
        <v>-129.08</v>
      </c>
      <c r="HZ5" s="0" t="s">
        <v>333</v>
      </c>
      <c r="IA5" s="11" t="n">
        <v>43973</v>
      </c>
      <c r="IB5" s="6" t="n">
        <v>142651.56892</v>
      </c>
      <c r="IC5" s="0" t="s">
        <v>894</v>
      </c>
      <c r="ID5" s="11" t="n">
        <v>43938</v>
      </c>
      <c r="IE5" s="6" t="n">
        <v>-11534.49</v>
      </c>
      <c r="IF5" s="0" t="s">
        <v>897</v>
      </c>
      <c r="IG5" s="11" t="n">
        <v>43948</v>
      </c>
      <c r="IH5" s="6" t="n">
        <v>-2304.9</v>
      </c>
      <c r="II5" s="0" t="s">
        <v>897</v>
      </c>
      <c r="IJ5" s="11" t="n">
        <v>44106</v>
      </c>
      <c r="IK5" s="6" t="n">
        <v>-720.46</v>
      </c>
      <c r="IL5" s="0" t="s">
        <v>371</v>
      </c>
      <c r="IM5" s="11" t="n">
        <v>44110</v>
      </c>
      <c r="IN5" s="6" t="n">
        <v>-1080.74</v>
      </c>
      <c r="IO5" s="0" t="s">
        <v>897</v>
      </c>
      <c r="IP5" s="11" t="n">
        <v>44011</v>
      </c>
      <c r="IQ5" s="6" t="n">
        <v>-328.9</v>
      </c>
      <c r="IR5" s="0" t="s">
        <v>365</v>
      </c>
      <c r="IS5" s="11" t="n">
        <v>43999</v>
      </c>
      <c r="IT5" s="6" t="n">
        <v>-1028.5</v>
      </c>
      <c r="IU5" s="0" t="s">
        <v>351</v>
      </c>
      <c r="IV5" s="11" t="n">
        <v>44311</v>
      </c>
      <c r="IW5" s="6" t="n">
        <v>-9000</v>
      </c>
      <c r="IX5" s="0" t="s">
        <v>510</v>
      </c>
      <c r="IY5" s="11" t="n">
        <v>44056</v>
      </c>
      <c r="IZ5" s="6" t="n">
        <v>-1009.58</v>
      </c>
      <c r="JA5" s="0" t="s">
        <v>897</v>
      </c>
      <c r="JB5" s="0"/>
      <c r="JC5" s="8" t="s">
        <f>=-SUM(JC2:JC3)</f>
      </c>
      <c r="JD5" s="0" t="s">
        <v>899</v>
      </c>
      <c r="JE5" s="0"/>
      <c r="JF5" s="8" t="s">
        <f>=-SUM(JF2:JF3)</f>
      </c>
      <c r="JG5" s="0" t="s">
        <v>899</v>
      </c>
      <c r="JH5" s="0"/>
      <c r="JI5" s="8" t="s">
        <f>=-SUM(JI2:JI3)</f>
      </c>
      <c r="JJ5" s="0" t="s">
        <v>899</v>
      </c>
      <c r="JK5" s="11" t="n">
        <v>43991</v>
      </c>
      <c r="JL5" s="6" t="n">
        <v>-11312.51688</v>
      </c>
      <c r="JM5" s="0" t="s">
        <v>897</v>
      </c>
      <c r="JN5" s="0"/>
      <c r="JO5" s="10" t="s">
        <f>=XIRR(JO2:JO4,JN2:JN4)</f>
      </c>
      <c r="JP5" s="0"/>
      <c r="JQ5" s="11" t="n">
        <v>44028</v>
      </c>
      <c r="JR5" s="6" t="n">
        <v>-5887.711368</v>
      </c>
      <c r="JS5" s="0" t="s">
        <v>897</v>
      </c>
      <c r="JT5" s="11" t="n">
        <v>44099</v>
      </c>
      <c r="JU5" s="6" t="n">
        <v>6702.13752</v>
      </c>
      <c r="JV5" s="0" t="s">
        <v>894</v>
      </c>
      <c r="JW5" s="11" t="n">
        <v>44551</v>
      </c>
      <c r="JX5" s="6" t="n">
        <v>-0.95</v>
      </c>
      <c r="JY5" s="0" t="s">
        <v>485</v>
      </c>
      <c r="JZ5" s="11" t="n">
        <v>44061</v>
      </c>
      <c r="KA5" s="6" t="n">
        <v>-10045.449492</v>
      </c>
      <c r="KB5" s="0" t="s">
        <v>897</v>
      </c>
      <c r="KC5" s="11" t="n">
        <v>44075</v>
      </c>
      <c r="KD5" s="6" t="n">
        <v>9888.246522</v>
      </c>
      <c r="KE5" s="0" t="s">
        <v>894</v>
      </c>
      <c r="KF5" s="11" t="n">
        <v>44033</v>
      </c>
      <c r="KG5" s="6" t="n">
        <v>222.98</v>
      </c>
      <c r="KH5" s="0" t="s">
        <v>894</v>
      </c>
      <c r="KI5" s="11" t="n">
        <v>44048</v>
      </c>
      <c r="KJ5" s="6" t="n">
        <v>-779.64</v>
      </c>
      <c r="KK5" s="0" t="s">
        <v>897</v>
      </c>
      <c r="KL5" s="0"/>
      <c r="KM5" s="8" t="s">
        <f>=-SUM(KM2:KM3)</f>
      </c>
      <c r="KN5" s="0" t="s">
        <v>899</v>
      </c>
      <c r="KO5" s="0"/>
      <c r="KP5" s="10" t="s">
        <f>=XIRR(KP2:KP4,KO2:KO4)</f>
      </c>
      <c r="KQ5" s="0"/>
      <c r="KR5" s="0"/>
      <c r="KS5" s="10" t="s">
        <f>=XIRR(KS2:KS4,KR2:KR4)</f>
      </c>
      <c r="KT5" s="0"/>
      <c r="KU5" s="0"/>
      <c r="KV5" s="10" t="s">
        <f>=XIRR(KV2:KV4,KU2:KU4)</f>
      </c>
      <c r="KW5" s="0"/>
      <c r="KX5" s="0"/>
      <c r="KY5" s="10" t="s">
        <f>=XIRR(KY2:KY4,KX2:KX4)</f>
      </c>
      <c r="KZ5" s="0"/>
      <c r="LA5" s="0"/>
      <c r="LB5" s="8" t="s">
        <f>=-SUM(LB2:LB3)</f>
      </c>
      <c r="LC5" s="0" t="s">
        <v>899</v>
      </c>
      <c r="LD5" s="0"/>
      <c r="LE5" s="8" t="s">
        <f>=-SUM(LE2:LE3)</f>
      </c>
      <c r="LF5" s="0" t="s">
        <v>899</v>
      </c>
      <c r="LG5" s="11" t="n">
        <v>44147</v>
      </c>
      <c r="LH5" s="6" t="n">
        <v>-11607.9264</v>
      </c>
      <c r="LI5" s="0" t="s">
        <v>897</v>
      </c>
      <c r="LJ5" s="11" t="n">
        <v>44126</v>
      </c>
      <c r="LK5" s="6" t="n">
        <v>2214.06</v>
      </c>
      <c r="LL5" s="0" t="s">
        <v>894</v>
      </c>
      <c r="LM5" s="0"/>
      <c r="LN5" s="10" t="s">
        <f>=XIRR(LN2:LN4,LM2:LM4)</f>
      </c>
      <c r="LO5" s="0"/>
      <c r="LP5" s="11" t="n">
        <v>44166</v>
      </c>
      <c r="LQ5" s="6" t="n">
        <v>-46.48</v>
      </c>
      <c r="LR5" s="0" t="s">
        <v>477</v>
      </c>
      <c r="LS5" s="0"/>
      <c r="LT5" s="10" t="s">
        <f>=XIRR(LT2:LT4,LS2:LS4)</f>
      </c>
      <c r="LU5" s="0"/>
      <c r="LV5" s="0"/>
      <c r="LW5" s="10" t="s">
        <f>=XIRR(LW2:LW4,LV2:LV4)</f>
      </c>
      <c r="LX5" s="0"/>
      <c r="LY5" s="11" t="n">
        <v>44162</v>
      </c>
      <c r="LZ5" s="6" t="n">
        <v>8366</v>
      </c>
      <c r="MA5" s="0" t="s">
        <v>894</v>
      </c>
      <c r="MB5" s="0"/>
      <c r="MC5" s="8" t="s">
        <f>=-SUM(MC2:MC3)</f>
      </c>
      <c r="MD5" s="0" t="s">
        <v>899</v>
      </c>
      <c r="ME5" s="11" t="n">
        <v>44175</v>
      </c>
      <c r="MF5" s="6" t="n">
        <v>-36672.642539</v>
      </c>
      <c r="MG5" s="0" t="s">
        <v>897</v>
      </c>
      <c r="MH5" s="0"/>
      <c r="MI5" s="10" t="s">
        <f>=XIRR(MI2:MI4,MH2:MH4)</f>
      </c>
      <c r="MJ5" s="0"/>
    </row>
    <row collapsed="false" customFormat="false" customHeight="false" hidden="false" ht="12.1" outlineLevel="0" r="6">
      <c r="A6" s="11" t="n">
        <v>43852</v>
      </c>
      <c r="B6" s="6" t="n">
        <v>-72.18</v>
      </c>
      <c r="C6" s="0" t="s">
        <v>190</v>
      </c>
      <c r="D6" s="11" t="n">
        <v>43906</v>
      </c>
      <c r="E6" s="6" t="n">
        <v>1270.76</v>
      </c>
      <c r="F6" s="0" t="s">
        <v>894</v>
      </c>
      <c r="G6" s="0"/>
      <c r="H6" s="10" t="s">
        <f>=XIRR(H2:H5,G2:G5)</f>
      </c>
      <c r="I6" s="0"/>
      <c r="J6" s="0"/>
      <c r="K6" s="10" t="s">
        <f>=XIRR(K2:K5,J2:J5)</f>
      </c>
      <c r="L6" s="0"/>
      <c r="M6" s="0"/>
      <c r="N6" s="10" t="s">
        <f>=XIRR(N2:N5,M2:M5)</f>
      </c>
      <c r="O6" s="0"/>
      <c r="P6" s="0"/>
      <c r="Q6" s="8" t="s">
        <f>=-SUM(Q2:Q4)</f>
      </c>
      <c r="R6" s="0" t="s">
        <v>899</v>
      </c>
      <c r="S6" s="11" t="n">
        <v>43699</v>
      </c>
      <c r="T6" s="6" t="n">
        <v>712.93</v>
      </c>
      <c r="U6" s="0" t="s">
        <v>894</v>
      </c>
      <c r="V6" s="11" t="n">
        <v>43656</v>
      </c>
      <c r="W6" s="6" t="n">
        <v>-188</v>
      </c>
      <c r="X6" s="0" t="s">
        <v>215</v>
      </c>
      <c r="Y6" s="0"/>
      <c r="Z6" s="0"/>
      <c r="AA6" s="0"/>
      <c r="AB6" s="11" t="n">
        <v>44047</v>
      </c>
      <c r="AC6" s="6" t="n">
        <v>11375.42</v>
      </c>
      <c r="AD6" s="0" t="s">
        <v>894</v>
      </c>
      <c r="AE6" s="0"/>
      <c r="AF6" s="0"/>
      <c r="AG6" s="0"/>
      <c r="AH6" s="0"/>
      <c r="AI6" s="10" t="s">
        <f>=XIRR(AI2:AI5,AH2:AH5)</f>
      </c>
      <c r="AJ6" s="0"/>
      <c r="AK6" s="0"/>
      <c r="AL6" s="10" t="s">
        <f>=XIRR(AL2:AL5,AK2:AK5)</f>
      </c>
      <c r="AM6" s="0"/>
      <c r="AN6" s="0"/>
      <c r="AO6" s="8" t="s">
        <f>=-SUM(AO2:AO4)</f>
      </c>
      <c r="AP6" s="0" t="s">
        <v>899</v>
      </c>
      <c r="AQ6" s="0"/>
      <c r="AR6" s="10" t="s">
        <f>=XIRR(AR2:AR5,AQ2:AQ5)</f>
      </c>
      <c r="AS6" s="0"/>
      <c r="AT6" s="11" t="n">
        <v>43803</v>
      </c>
      <c r="AU6" s="6" t="n">
        <v>201.52</v>
      </c>
      <c r="AV6" s="0" t="s">
        <v>894</v>
      </c>
      <c r="AW6" s="11" t="n">
        <v>44165</v>
      </c>
      <c r="AX6" s="6" t="n">
        <v>-1043.08</v>
      </c>
      <c r="AY6" s="0" t="s">
        <v>897</v>
      </c>
      <c r="AZ6" s="0"/>
      <c r="BA6" s="0"/>
      <c r="BB6" s="0"/>
      <c r="BC6" s="11" t="n">
        <v>43697</v>
      </c>
      <c r="BD6" s="6" t="n">
        <v>-15679.09</v>
      </c>
      <c r="BE6" s="0" t="s">
        <v>897</v>
      </c>
      <c r="BF6" s="0"/>
      <c r="BG6" s="0"/>
      <c r="BH6" s="0"/>
      <c r="BI6" s="11" t="n">
        <v>43861</v>
      </c>
      <c r="BJ6" s="6" t="n">
        <v>-141.83</v>
      </c>
      <c r="BK6" s="0" t="s">
        <v>289</v>
      </c>
      <c r="BL6" s="11" t="n">
        <v>43713</v>
      </c>
      <c r="BM6" s="6" t="n">
        <v>-86.45</v>
      </c>
      <c r="BN6" s="0" t="s">
        <v>241</v>
      </c>
      <c r="BO6" s="0"/>
      <c r="BP6" s="8" t="s">
        <f>=-SUM(BP2:BP4)</f>
      </c>
      <c r="BQ6" s="0" t="s">
        <v>899</v>
      </c>
      <c r="BR6" s="0"/>
      <c r="BS6" s="0"/>
      <c r="BT6" s="0"/>
      <c r="BU6" s="11" t="n">
        <v>43700</v>
      </c>
      <c r="BV6" s="6" t="n">
        <v>-26613.997368</v>
      </c>
      <c r="BW6" s="0" t="s">
        <v>897</v>
      </c>
      <c r="BX6" s="11" t="n">
        <v>44048</v>
      </c>
      <c r="BY6" s="6" t="n">
        <v>-6322.472496</v>
      </c>
      <c r="BZ6" s="0" t="s">
        <v>897</v>
      </c>
      <c r="CA6" s="11" t="n">
        <v>43748</v>
      </c>
      <c r="CB6" s="6" t="n">
        <v>-60.67</v>
      </c>
      <c r="CC6" s="0" t="s">
        <v>252</v>
      </c>
      <c r="CD6" s="0"/>
      <c r="CE6" s="8" t="s">
        <f>=-SUM(CE2:CE4)</f>
      </c>
      <c r="CF6" s="0" t="s">
        <v>899</v>
      </c>
      <c r="CG6" s="11" t="n">
        <v>44176</v>
      </c>
      <c r="CH6" s="6" t="n">
        <v>-5346.21</v>
      </c>
      <c r="CI6" s="0" t="s">
        <v>897</v>
      </c>
      <c r="CJ6" s="0"/>
      <c r="CK6" s="0"/>
      <c r="CL6" s="0"/>
      <c r="CM6" s="11" t="n">
        <v>43685</v>
      </c>
      <c r="CN6" s="6" t="n">
        <v>938.643944</v>
      </c>
      <c r="CO6" s="0" t="s">
        <v>894</v>
      </c>
      <c r="CP6" s="11" t="n">
        <v>43769</v>
      </c>
      <c r="CQ6" s="6" t="n">
        <v>1391.162652</v>
      </c>
      <c r="CR6" s="0" t="s">
        <v>894</v>
      </c>
      <c r="CS6" s="11" t="n">
        <v>43853</v>
      </c>
      <c r="CT6" s="6" t="n">
        <v>2997.108521</v>
      </c>
      <c r="CU6" s="0" t="s">
        <v>894</v>
      </c>
      <c r="CV6" s="11" t="n">
        <v>43963</v>
      </c>
      <c r="CW6" s="6" t="n">
        <v>4187.0933</v>
      </c>
      <c r="CX6" s="0" t="s">
        <v>894</v>
      </c>
      <c r="CY6" s="11" t="n">
        <v>43705</v>
      </c>
      <c r="CZ6" s="6" t="n">
        <v>15315.521312</v>
      </c>
      <c r="DA6" s="0" t="s">
        <v>894</v>
      </c>
      <c r="DB6" s="0"/>
      <c r="DC6" s="8" t="s">
        <f>=-SUM(DC2:DC4)</f>
      </c>
      <c r="DD6" s="0" t="s">
        <v>899</v>
      </c>
      <c r="DE6" s="11" t="n">
        <v>43780</v>
      </c>
      <c r="DF6" s="6" t="n">
        <v>6337.898775</v>
      </c>
      <c r="DG6" s="0" t="s">
        <v>894</v>
      </c>
      <c r="DH6" s="11" t="n">
        <v>43900</v>
      </c>
      <c r="DI6" s="6" t="n">
        <v>3332</v>
      </c>
      <c r="DJ6" s="0" t="s">
        <v>894</v>
      </c>
      <c r="DK6" s="11" t="n">
        <v>43887</v>
      </c>
      <c r="DL6" s="6" t="n">
        <v>-22450.53</v>
      </c>
      <c r="DM6" s="0" t="s">
        <v>897</v>
      </c>
      <c r="DN6" s="11" t="n">
        <v>43888</v>
      </c>
      <c r="DO6" s="6" t="n">
        <v>-1091.95</v>
      </c>
      <c r="DP6" s="0" t="s">
        <v>897</v>
      </c>
      <c r="DQ6" s="11" t="n">
        <v>43780</v>
      </c>
      <c r="DR6" s="6" t="n">
        <v>-930.7</v>
      </c>
      <c r="DS6" s="0" t="s">
        <v>265</v>
      </c>
      <c r="DT6" s="11" t="n">
        <v>43767</v>
      </c>
      <c r="DU6" s="6" t="n">
        <v>3796.08</v>
      </c>
      <c r="DV6" s="0" t="s">
        <v>894</v>
      </c>
      <c r="DW6" s="11" t="n">
        <v>43720</v>
      </c>
      <c r="DX6" s="6" t="n">
        <v>85133.39</v>
      </c>
      <c r="DY6" s="0" t="s">
        <v>894</v>
      </c>
      <c r="DZ6" s="11" t="n">
        <v>44096</v>
      </c>
      <c r="EA6" s="6" t="n">
        <v>-164.24</v>
      </c>
      <c r="EB6" s="0" t="s">
        <v>436</v>
      </c>
      <c r="EC6" s="11" t="n">
        <v>43774</v>
      </c>
      <c r="ED6" s="6" t="n">
        <v>-3135.16</v>
      </c>
      <c r="EE6" s="0" t="s">
        <v>897</v>
      </c>
      <c r="EF6" s="11" t="n">
        <v>43749</v>
      </c>
      <c r="EG6" s="6" t="n">
        <v>-1067</v>
      </c>
      <c r="EH6" s="0" t="s">
        <v>254</v>
      </c>
      <c r="EI6" s="11" t="n">
        <v>44102</v>
      </c>
      <c r="EJ6" s="6" t="n">
        <v>-134368.06023</v>
      </c>
      <c r="EK6" s="0" t="s">
        <v>897</v>
      </c>
      <c r="EL6" s="11" t="n">
        <v>43754</v>
      </c>
      <c r="EM6" s="6" t="n">
        <v>-584.076132</v>
      </c>
      <c r="EN6" s="0" t="s">
        <v>897</v>
      </c>
      <c r="EO6" s="11" t="n">
        <v>43804</v>
      </c>
      <c r="EP6" s="6" t="n">
        <v>-1009.35</v>
      </c>
      <c r="EQ6" s="0" t="s">
        <v>897</v>
      </c>
      <c r="ER6" s="11" t="n">
        <v>43874</v>
      </c>
      <c r="ES6" s="6" t="n">
        <v>-3255.64</v>
      </c>
      <c r="ET6" s="0" t="s">
        <v>897</v>
      </c>
      <c r="EU6" s="11" t="n">
        <v>43987</v>
      </c>
      <c r="EV6" s="6" t="n">
        <v>-11708.47579</v>
      </c>
      <c r="EW6" s="0" t="s">
        <v>897</v>
      </c>
      <c r="EX6" s="0"/>
      <c r="EY6" s="0"/>
      <c r="EZ6" s="0"/>
      <c r="FA6" s="0"/>
      <c r="FB6" s="10" t="s">
        <f>=XIRR(FB2:FB5,FA2:FA5)</f>
      </c>
      <c r="FC6" s="0"/>
      <c r="FD6" s="0"/>
      <c r="FE6" s="0"/>
      <c r="FF6" s="0"/>
      <c r="FG6" s="11" t="n">
        <v>43910</v>
      </c>
      <c r="FH6" s="6" t="n">
        <v>12190.82</v>
      </c>
      <c r="FI6" s="0" t="s">
        <v>894</v>
      </c>
      <c r="FJ6" s="11" t="n">
        <v>43907</v>
      </c>
      <c r="FK6" s="6" t="n">
        <v>1884.288004</v>
      </c>
      <c r="FL6" s="0" t="s">
        <v>894</v>
      </c>
      <c r="FM6" s="11" t="n">
        <v>44000</v>
      </c>
      <c r="FN6" s="6" t="n">
        <v>-19110.87</v>
      </c>
      <c r="FO6" s="0" t="s">
        <v>897</v>
      </c>
      <c r="FP6" s="0"/>
      <c r="FQ6" s="0"/>
      <c r="FR6" s="0"/>
      <c r="FS6" s="0"/>
      <c r="FT6" s="0"/>
      <c r="FU6" s="0"/>
      <c r="FV6" s="11" t="n">
        <v>43839</v>
      </c>
      <c r="FW6" s="6" t="n">
        <v>-20021.98</v>
      </c>
      <c r="FX6" s="0" t="s">
        <v>897</v>
      </c>
      <c r="FY6" s="0"/>
      <c r="FZ6" s="0"/>
      <c r="GA6" s="0"/>
      <c r="GB6" s="0"/>
      <c r="GC6" s="8" t="s">
        <f>=-SUM(GC2:GC4)</f>
      </c>
      <c r="GD6" s="0" t="s">
        <v>899</v>
      </c>
      <c r="GE6" s="11" t="n">
        <v>43934</v>
      </c>
      <c r="GF6" s="6" t="n">
        <v>4882.33</v>
      </c>
      <c r="GG6" s="0" t="s">
        <v>894</v>
      </c>
      <c r="GH6" s="11" t="n">
        <v>43921</v>
      </c>
      <c r="GI6" s="6" t="n">
        <v>-5038</v>
      </c>
      <c r="GJ6" s="0" t="s">
        <v>897</v>
      </c>
      <c r="GK6" s="0"/>
      <c r="GL6" s="8" t="s">
        <f>=-SUM(GL2:GL4)</f>
      </c>
      <c r="GM6" s="0" t="s">
        <v>899</v>
      </c>
      <c r="GN6" s="0"/>
      <c r="GO6" s="8" t="s">
        <f>=-SUM(GO2:GO4)</f>
      </c>
      <c r="GP6" s="0" t="s">
        <v>899</v>
      </c>
      <c r="GQ6" s="0"/>
      <c r="GR6" s="0"/>
      <c r="GS6" s="0"/>
      <c r="GT6" s="0"/>
      <c r="GU6" s="8" t="s">
        <f>=-SUM(GU2:GU4)</f>
      </c>
      <c r="GV6" s="0" t="s">
        <v>899</v>
      </c>
      <c r="GW6" s="11" t="n">
        <v>43923</v>
      </c>
      <c r="GX6" s="6" t="n">
        <v>1618.39065</v>
      </c>
      <c r="GY6" s="0" t="s">
        <v>894</v>
      </c>
      <c r="GZ6" s="11" t="n">
        <v>43910</v>
      </c>
      <c r="HA6" s="6" t="n">
        <v>924.44</v>
      </c>
      <c r="HB6" s="0" t="s">
        <v>894</v>
      </c>
      <c r="HC6" s="0"/>
      <c r="HD6" s="10" t="s">
        <f>=XIRR(HD2:HD5,HC2:HC5)</f>
      </c>
      <c r="HE6" s="0"/>
      <c r="HF6" s="0"/>
      <c r="HG6" s="0"/>
      <c r="HH6" s="0"/>
      <c r="HI6" s="11" t="n">
        <v>43906</v>
      </c>
      <c r="HJ6" s="6" t="n">
        <v>362.02</v>
      </c>
      <c r="HK6" s="0" t="s">
        <v>894</v>
      </c>
      <c r="HL6" s="0"/>
      <c r="HM6" s="8" t="s">
        <f>=-SUM(HM2:HM4)</f>
      </c>
      <c r="HN6" s="0" t="s">
        <v>899</v>
      </c>
      <c r="HO6" s="11" t="n">
        <v>43906</v>
      </c>
      <c r="HP6" s="6" t="n">
        <v>-7682.76</v>
      </c>
      <c r="HQ6" s="0" t="s">
        <v>897</v>
      </c>
      <c r="HR6" s="11" t="n">
        <v>43923</v>
      </c>
      <c r="HS6" s="6" t="n">
        <v>1280.6</v>
      </c>
      <c r="HT6" s="0" t="s">
        <v>894</v>
      </c>
      <c r="HU6" s="0"/>
      <c r="HV6" s="8" t="s">
        <f>=-SUM(HV2:HV4)</f>
      </c>
      <c r="HW6" s="0" t="s">
        <v>899</v>
      </c>
      <c r="HX6" s="11" t="n">
        <v>44050</v>
      </c>
      <c r="HY6" s="6" t="n">
        <v>10804.032424</v>
      </c>
      <c r="HZ6" s="0" t="s">
        <v>894</v>
      </c>
      <c r="IA6" s="11" t="n">
        <v>43991</v>
      </c>
      <c r="IB6" s="6" t="n">
        <v>68950.336882</v>
      </c>
      <c r="IC6" s="0" t="s">
        <v>894</v>
      </c>
      <c r="ID6" s="0"/>
      <c r="IE6" s="10" t="s">
        <f>=XIRR(IE2:IE5,ID2:ID5)</f>
      </c>
      <c r="IF6" s="0"/>
      <c r="IG6" s="11" t="n">
        <v>43948</v>
      </c>
      <c r="IH6" s="6" t="n">
        <v>-6914.7</v>
      </c>
      <c r="II6" s="0" t="s">
        <v>897</v>
      </c>
      <c r="IJ6" s="11" t="n">
        <v>44197</v>
      </c>
      <c r="IK6" s="6" t="n">
        <v>-720.46</v>
      </c>
      <c r="IL6" s="0" t="s">
        <v>371</v>
      </c>
      <c r="IM6" s="11" t="n">
        <v>44110</v>
      </c>
      <c r="IN6" s="6" t="n">
        <v>-3242.22</v>
      </c>
      <c r="IO6" s="0" t="s">
        <v>897</v>
      </c>
      <c r="IP6" s="11" t="n">
        <v>44041</v>
      </c>
      <c r="IQ6" s="6" t="n">
        <v>-321.9</v>
      </c>
      <c r="IR6" s="0" t="s">
        <v>407</v>
      </c>
      <c r="IS6" s="11" t="n">
        <v>44056</v>
      </c>
      <c r="IT6" s="6" t="n">
        <v>-6240.72</v>
      </c>
      <c r="IU6" s="0" t="s">
        <v>897</v>
      </c>
      <c r="IV6" s="0"/>
      <c r="IW6" s="10" t="s">
        <f>=XIRR(IW2:IW5,IV2:IV5)</f>
      </c>
      <c r="IX6" s="0"/>
      <c r="IY6" s="11" t="n">
        <v>44056</v>
      </c>
      <c r="IZ6" s="6" t="n">
        <v>-4038.31</v>
      </c>
      <c r="JA6" s="0" t="s">
        <v>897</v>
      </c>
      <c r="JB6" s="0"/>
      <c r="JC6" s="0"/>
      <c r="JD6" s="0"/>
      <c r="JE6" s="0"/>
      <c r="JF6" s="0"/>
      <c r="JG6" s="0"/>
      <c r="JH6" s="0"/>
      <c r="JI6" s="0"/>
      <c r="JJ6" s="0"/>
      <c r="JK6" s="11" t="n">
        <v>43991</v>
      </c>
      <c r="JL6" s="6" t="n">
        <v>-56563.267523</v>
      </c>
      <c r="JM6" s="0" t="s">
        <v>897</v>
      </c>
      <c r="JN6" s="0"/>
      <c r="JO6" s="8" t="s">
        <f>=-SUM(JO2:JO4)</f>
      </c>
      <c r="JP6" s="0" t="s">
        <v>899</v>
      </c>
      <c r="JQ6" s="11" t="n">
        <v>44032</v>
      </c>
      <c r="JR6" s="6" t="n">
        <v>-6287.157613</v>
      </c>
      <c r="JS6" s="0" t="s">
        <v>897</v>
      </c>
      <c r="JT6" s="11" t="n">
        <v>44118</v>
      </c>
      <c r="JU6" s="6" t="n">
        <v>-246.54</v>
      </c>
      <c r="JV6" s="0" t="s">
        <v>452</v>
      </c>
      <c r="JW6" s="11" t="n">
        <v>44733</v>
      </c>
      <c r="JX6" s="6" t="n">
        <v>-0.95</v>
      </c>
      <c r="JY6" s="0" t="s">
        <v>485</v>
      </c>
      <c r="JZ6" s="0"/>
      <c r="KA6" s="10" t="s">
        <f>=XIRR(KA2:KA5,JZ2:JZ5)</f>
      </c>
      <c r="KB6" s="0"/>
      <c r="KC6" s="11" t="n">
        <v>44082</v>
      </c>
      <c r="KD6" s="6" t="n">
        <v>-10626.58278</v>
      </c>
      <c r="KE6" s="0" t="s">
        <v>897</v>
      </c>
      <c r="KF6" s="11" t="n">
        <v>44033</v>
      </c>
      <c r="KG6" s="6" t="n">
        <v>222.9</v>
      </c>
      <c r="KH6" s="0" t="s">
        <v>894</v>
      </c>
      <c r="KI6" s="0"/>
      <c r="KJ6" s="10" t="s">
        <f>=XIRR(KJ2:KJ5,KI2:KI5)</f>
      </c>
      <c r="KK6" s="0"/>
      <c r="KL6" s="0"/>
      <c r="KM6" s="0"/>
      <c r="KN6" s="0"/>
      <c r="KO6" s="0"/>
      <c r="KP6" s="8" t="s">
        <f>=-SUM(KP2:KP4)</f>
      </c>
      <c r="KQ6" s="0" t="s">
        <v>899</v>
      </c>
      <c r="KR6" s="0"/>
      <c r="KS6" s="8" t="s">
        <f>=-SUM(KS2:KS4)</f>
      </c>
      <c r="KT6" s="0" t="s">
        <v>899</v>
      </c>
      <c r="KU6" s="0"/>
      <c r="KV6" s="8" t="s">
        <f>=-SUM(KV2:KV4)</f>
      </c>
      <c r="KW6" s="0" t="s">
        <v>899</v>
      </c>
      <c r="KX6" s="0"/>
      <c r="KY6" s="8" t="s">
        <f>=-SUM(KY2:KY4)</f>
      </c>
      <c r="KZ6" s="0" t="s">
        <v>899</v>
      </c>
      <c r="LA6" s="0"/>
      <c r="LB6" s="0"/>
      <c r="LC6" s="0"/>
      <c r="LD6" s="0"/>
      <c r="LE6" s="0"/>
      <c r="LF6" s="0"/>
      <c r="LG6" s="0"/>
      <c r="LH6" s="10" t="s">
        <f>=XIRR(LH2:LH5,LG2:LG5)</f>
      </c>
      <c r="LI6" s="0"/>
      <c r="LJ6" s="11" t="n">
        <v>44126</v>
      </c>
      <c r="LK6" s="6" t="n">
        <v>885.22</v>
      </c>
      <c r="LL6" s="0" t="s">
        <v>894</v>
      </c>
      <c r="LM6" s="0"/>
      <c r="LN6" s="8" t="s">
        <f>=-SUM(LN2:LN4)</f>
      </c>
      <c r="LO6" s="0" t="s">
        <v>899</v>
      </c>
      <c r="LP6" s="11" t="n">
        <v>44175</v>
      </c>
      <c r="LQ6" s="6" t="n">
        <v>-39135.714059</v>
      </c>
      <c r="LR6" s="0" t="s">
        <v>897</v>
      </c>
      <c r="LS6" s="0"/>
      <c r="LT6" s="8" t="s">
        <f>=-SUM(LT2:LT4)</f>
      </c>
      <c r="LU6" s="0" t="s">
        <v>899</v>
      </c>
      <c r="LV6" s="0"/>
      <c r="LW6" s="8" t="s">
        <f>=-SUM(LW2:LW4)</f>
      </c>
      <c r="LX6" s="0" t="s">
        <v>899</v>
      </c>
      <c r="LY6" s="11" t="n">
        <v>44162</v>
      </c>
      <c r="LZ6" s="6" t="n">
        <v>1672.8</v>
      </c>
      <c r="MA6" s="0" t="s">
        <v>894</v>
      </c>
      <c r="MB6" s="0"/>
      <c r="MC6" s="0"/>
      <c r="MD6" s="0"/>
      <c r="ME6" s="11" t="n">
        <v>44182</v>
      </c>
      <c r="MF6" s="6" t="n">
        <v>-77288.605069</v>
      </c>
      <c r="MG6" s="0" t="s">
        <v>897</v>
      </c>
      <c r="MH6" s="0"/>
      <c r="MI6" s="8" t="s">
        <f>=-SUM(MI2:MI4)</f>
      </c>
      <c r="MJ6" s="0" t="s">
        <v>899</v>
      </c>
    </row>
    <row collapsed="false" customFormat="false" customHeight="false" hidden="false" ht="12.1" outlineLevel="0" r="7">
      <c r="A7" s="11" t="n">
        <v>43854</v>
      </c>
      <c r="B7" s="6" t="n">
        <v>-1031.81</v>
      </c>
      <c r="C7" s="0" t="s">
        <v>897</v>
      </c>
      <c r="D7" s="11" t="n">
        <v>43907</v>
      </c>
      <c r="E7" s="6" t="n">
        <v>541.32</v>
      </c>
      <c r="F7" s="0" t="s">
        <v>894</v>
      </c>
      <c r="G7" s="0"/>
      <c r="H7" s="8" t="s">
        <f>=-SUM(H2:H5)</f>
      </c>
      <c r="I7" s="0" t="s">
        <v>899</v>
      </c>
      <c r="J7" s="0"/>
      <c r="K7" s="8" t="s">
        <f>=-SUM(K2:K5)</f>
      </c>
      <c r="L7" s="0" t="s">
        <v>899</v>
      </c>
      <c r="M7" s="0"/>
      <c r="N7" s="8" t="s">
        <f>=-SUM(N2:N5)</f>
      </c>
      <c r="O7" s="0" t="s">
        <v>899</v>
      </c>
      <c r="P7" s="0"/>
      <c r="Q7" s="0"/>
      <c r="R7" s="0"/>
      <c r="S7" s="11" t="n">
        <v>43721</v>
      </c>
      <c r="T7" s="6" t="n">
        <v>1521.11</v>
      </c>
      <c r="U7" s="0" t="s">
        <v>894</v>
      </c>
      <c r="V7" s="11" t="n">
        <v>43753</v>
      </c>
      <c r="W7" s="6" t="n">
        <v>-141</v>
      </c>
      <c r="X7" s="0" t="s">
        <v>257</v>
      </c>
      <c r="Y7" s="0"/>
      <c r="Z7" s="0"/>
      <c r="AA7" s="0"/>
      <c r="AB7" s="11" t="n">
        <v>44047</v>
      </c>
      <c r="AC7" s="6" t="n">
        <v>4547.17</v>
      </c>
      <c r="AD7" s="0" t="s">
        <v>894</v>
      </c>
      <c r="AE7" s="0"/>
      <c r="AF7" s="0"/>
      <c r="AG7" s="0"/>
      <c r="AH7" s="0"/>
      <c r="AI7" s="8" t="s">
        <f>=-SUM(AI2:AI5)</f>
      </c>
      <c r="AJ7" s="0" t="s">
        <v>899</v>
      </c>
      <c r="AK7" s="0"/>
      <c r="AL7" s="8" t="s">
        <f>=-SUM(AL2:AL5)</f>
      </c>
      <c r="AM7" s="0" t="s">
        <v>899</v>
      </c>
      <c r="AN7" s="0"/>
      <c r="AO7" s="0"/>
      <c r="AP7" s="0"/>
      <c r="AQ7" s="0"/>
      <c r="AR7" s="8" t="s">
        <f>=-SUM(AR2:AR5)</f>
      </c>
      <c r="AS7" s="0" t="s">
        <v>899</v>
      </c>
      <c r="AT7" s="11" t="n">
        <v>43816</v>
      </c>
      <c r="AU7" s="6" t="n">
        <v>-1378.87</v>
      </c>
      <c r="AV7" s="0" t="s">
        <v>897</v>
      </c>
      <c r="AW7" s="0"/>
      <c r="AX7" s="10" t="s">
        <f>=XIRR(AX2:AX6,AW2:AW6)</f>
      </c>
      <c r="AY7" s="0"/>
      <c r="AZ7" s="0"/>
      <c r="BA7" s="0"/>
      <c r="BB7" s="0"/>
      <c r="BC7" s="11" t="n">
        <v>43875</v>
      </c>
      <c r="BD7" s="6" t="n">
        <v>12919.75</v>
      </c>
      <c r="BE7" s="0" t="s">
        <v>894</v>
      </c>
      <c r="BF7" s="0"/>
      <c r="BG7" s="0"/>
      <c r="BH7" s="0"/>
      <c r="BI7" s="11" t="n">
        <v>43893</v>
      </c>
      <c r="BJ7" s="6" t="n">
        <v>-6724.935086</v>
      </c>
      <c r="BK7" s="0" t="s">
        <v>897</v>
      </c>
      <c r="BL7" s="11" t="n">
        <v>43719</v>
      </c>
      <c r="BM7" s="6" t="n">
        <v>-15293.16441</v>
      </c>
      <c r="BN7" s="0" t="s">
        <v>897</v>
      </c>
      <c r="BO7" s="0"/>
      <c r="BP7" s="0"/>
      <c r="BQ7" s="0"/>
      <c r="BR7" s="0"/>
      <c r="BS7" s="0"/>
      <c r="BT7" s="0"/>
      <c r="BU7" s="11" t="n">
        <v>44004</v>
      </c>
      <c r="BV7" s="6" t="n">
        <v>24730.936575</v>
      </c>
      <c r="BW7" s="0" t="s">
        <v>894</v>
      </c>
      <c r="BX7" s="0"/>
      <c r="BY7" s="10" t="s">
        <f>=XIRR(BY2:BY6,BX2:BX6)</f>
      </c>
      <c r="BZ7" s="0"/>
      <c r="CA7" s="11" t="n">
        <v>43777</v>
      </c>
      <c r="CB7" s="6" t="n">
        <v>-1204.49322</v>
      </c>
      <c r="CC7" s="0" t="s">
        <v>897</v>
      </c>
      <c r="CD7" s="0"/>
      <c r="CE7" s="0"/>
      <c r="CF7" s="0"/>
      <c r="CG7" s="0"/>
      <c r="CH7" s="10" t="s">
        <f>=XIRR(CH2:CH6,CG2:CG6)</f>
      </c>
      <c r="CI7" s="0"/>
      <c r="CJ7" s="0"/>
      <c r="CK7" s="0"/>
      <c r="CL7" s="0"/>
      <c r="CM7" s="11" t="n">
        <v>43703</v>
      </c>
      <c r="CN7" s="6" t="n">
        <v>512.371926</v>
      </c>
      <c r="CO7" s="0" t="s">
        <v>894</v>
      </c>
      <c r="CP7" s="11" t="n">
        <v>43780</v>
      </c>
      <c r="CQ7" s="6" t="n">
        <v>1331.94655</v>
      </c>
      <c r="CR7" s="0" t="s">
        <v>894</v>
      </c>
      <c r="CS7" s="11" t="n">
        <v>43859</v>
      </c>
      <c r="CT7" s="6" t="n">
        <v>5551.021665</v>
      </c>
      <c r="CU7" s="0" t="s">
        <v>894</v>
      </c>
      <c r="CV7" s="11" t="n">
        <v>43963</v>
      </c>
      <c r="CW7" s="6" t="n">
        <v>4187.0933</v>
      </c>
      <c r="CX7" s="0" t="s">
        <v>894</v>
      </c>
      <c r="CY7" s="11" t="n">
        <v>43784</v>
      </c>
      <c r="CZ7" s="6" t="n">
        <v>-143.19</v>
      </c>
      <c r="DA7" s="0" t="s">
        <v>266</v>
      </c>
      <c r="DB7" s="0"/>
      <c r="DC7" s="0"/>
      <c r="DD7" s="0"/>
      <c r="DE7" s="11" t="n">
        <v>43789</v>
      </c>
      <c r="DF7" s="6" t="n">
        <v>-120.53</v>
      </c>
      <c r="DG7" s="0" t="s">
        <v>267</v>
      </c>
      <c r="DH7" s="11" t="n">
        <v>43907</v>
      </c>
      <c r="DI7" s="6" t="n">
        <v>2501.5</v>
      </c>
      <c r="DJ7" s="0" t="s">
        <v>894</v>
      </c>
      <c r="DK7" s="11" t="n">
        <v>43895</v>
      </c>
      <c r="DL7" s="6" t="n">
        <v>-1720.97</v>
      </c>
      <c r="DM7" s="0" t="s">
        <v>897</v>
      </c>
      <c r="DN7" s="11" t="n">
        <v>43888</v>
      </c>
      <c r="DO7" s="6" t="n">
        <v>-10919.51</v>
      </c>
      <c r="DP7" s="0" t="s">
        <v>897</v>
      </c>
      <c r="DQ7" s="11" t="n">
        <v>43810</v>
      </c>
      <c r="DR7" s="6" t="n">
        <v>-922.7</v>
      </c>
      <c r="DS7" s="0" t="s">
        <v>274</v>
      </c>
      <c r="DT7" s="11" t="n">
        <v>43808</v>
      </c>
      <c r="DU7" s="6" t="n">
        <v>-7975.21</v>
      </c>
      <c r="DV7" s="0" t="s">
        <v>897</v>
      </c>
      <c r="DW7" s="11" t="n">
        <v>43729</v>
      </c>
      <c r="DX7" s="6" t="n">
        <v>-1277.52</v>
      </c>
      <c r="DY7" s="0" t="s">
        <v>245</v>
      </c>
      <c r="DZ7" s="11" t="n">
        <v>44099</v>
      </c>
      <c r="EA7" s="6" t="n">
        <v>5910.29124</v>
      </c>
      <c r="EB7" s="0" t="s">
        <v>894</v>
      </c>
      <c r="EC7" s="11" t="n">
        <v>43774</v>
      </c>
      <c r="ED7" s="6" t="n">
        <v>-28216.38</v>
      </c>
      <c r="EE7" s="0" t="s">
        <v>897</v>
      </c>
      <c r="EF7" s="11" t="n">
        <v>43752</v>
      </c>
      <c r="EG7" s="6" t="n">
        <v>3046.85</v>
      </c>
      <c r="EH7" s="0" t="s">
        <v>894</v>
      </c>
      <c r="EI7" s="0"/>
      <c r="EJ7" s="10" t="s">
        <f>=XIRR(EJ2:EJ6,EI2:EI6)</f>
      </c>
      <c r="EK7" s="0"/>
      <c r="EL7" s="11" t="n">
        <v>43754</v>
      </c>
      <c r="EM7" s="6" t="n">
        <v>-7012.768872</v>
      </c>
      <c r="EN7" s="0" t="s">
        <v>897</v>
      </c>
      <c r="EO7" s="11" t="n">
        <v>43807</v>
      </c>
      <c r="EP7" s="6" t="n">
        <v>-1008.27</v>
      </c>
      <c r="EQ7" s="0" t="s">
        <v>272</v>
      </c>
      <c r="ER7" s="11" t="n">
        <v>43887</v>
      </c>
      <c r="ES7" s="6" t="n">
        <v>3007.8</v>
      </c>
      <c r="ET7" s="0" t="s">
        <v>894</v>
      </c>
      <c r="EU7" s="0"/>
      <c r="EV7" s="10" t="s">
        <f>=XIRR(EV2:EV6,EU2:EU6)</f>
      </c>
      <c r="EW7" s="0"/>
      <c r="EX7" s="0"/>
      <c r="EY7" s="0"/>
      <c r="EZ7" s="0"/>
      <c r="FA7" s="0"/>
      <c r="FB7" s="8" t="s">
        <f>=-SUM(FB2:FB5)</f>
      </c>
      <c r="FC7" s="0" t="s">
        <v>899</v>
      </c>
      <c r="FD7" s="0"/>
      <c r="FE7" s="0"/>
      <c r="FF7" s="0"/>
      <c r="FG7" s="11" t="n">
        <v>43985</v>
      </c>
      <c r="FH7" s="6" t="n">
        <v>-2858.64</v>
      </c>
      <c r="FI7" s="0" t="s">
        <v>897</v>
      </c>
      <c r="FJ7" s="11" t="n">
        <v>43908</v>
      </c>
      <c r="FK7" s="6" t="n">
        <v>1721.62768</v>
      </c>
      <c r="FL7" s="0" t="s">
        <v>894</v>
      </c>
      <c r="FM7" s="11" t="n">
        <v>44000</v>
      </c>
      <c r="FN7" s="6" t="n">
        <v>-19110.87</v>
      </c>
      <c r="FO7" s="0" t="s">
        <v>897</v>
      </c>
      <c r="FP7" s="0"/>
      <c r="FQ7" s="0"/>
      <c r="FR7" s="0"/>
      <c r="FS7" s="0"/>
      <c r="FT7" s="0"/>
      <c r="FU7" s="0"/>
      <c r="FV7" s="11" t="n">
        <v>43878</v>
      </c>
      <c r="FW7" s="6" t="n">
        <v>3697.22</v>
      </c>
      <c r="FX7" s="0" t="s">
        <v>894</v>
      </c>
      <c r="FY7" s="0"/>
      <c r="FZ7" s="0"/>
      <c r="GA7" s="0"/>
      <c r="GB7" s="0"/>
      <c r="GC7" s="0"/>
      <c r="GD7" s="0"/>
      <c r="GE7" s="11" t="n">
        <v>43935</v>
      </c>
      <c r="GF7" s="6" t="n">
        <v>-1625.23</v>
      </c>
      <c r="GG7" s="0" t="s">
        <v>897</v>
      </c>
      <c r="GH7" s="11" t="n">
        <v>43921</v>
      </c>
      <c r="GI7" s="6" t="n">
        <v>-6638.82</v>
      </c>
      <c r="GJ7" s="0" t="s">
        <v>897</v>
      </c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11" t="n">
        <v>43930</v>
      </c>
      <c r="GX7" s="6" t="n">
        <v>1716.492734</v>
      </c>
      <c r="GY7" s="0" t="s">
        <v>894</v>
      </c>
      <c r="GZ7" s="11" t="n">
        <v>43930</v>
      </c>
      <c r="HA7" s="6" t="n">
        <v>2551.22</v>
      </c>
      <c r="HB7" s="0" t="s">
        <v>894</v>
      </c>
      <c r="HC7" s="0"/>
      <c r="HD7" s="8" t="s">
        <f>=-SUM(HD2:HD5)</f>
      </c>
      <c r="HE7" s="0" t="s">
        <v>899</v>
      </c>
      <c r="HF7" s="0"/>
      <c r="HG7" s="0"/>
      <c r="HH7" s="0"/>
      <c r="HI7" s="11" t="n">
        <v>43913</v>
      </c>
      <c r="HJ7" s="6" t="n">
        <v>394.19</v>
      </c>
      <c r="HK7" s="0" t="s">
        <v>894</v>
      </c>
      <c r="HL7" s="0"/>
      <c r="HM7" s="0"/>
      <c r="HN7" s="0"/>
      <c r="HO7" s="0"/>
      <c r="HP7" s="10" t="s">
        <f>=XIRR(HP2:HP6,HO2:HO6)</f>
      </c>
      <c r="HQ7" s="0"/>
      <c r="HR7" s="11" t="n">
        <v>43949</v>
      </c>
      <c r="HS7" s="6" t="n">
        <v>-7784.28</v>
      </c>
      <c r="HT7" s="0" t="s">
        <v>897</v>
      </c>
      <c r="HU7" s="0"/>
      <c r="HV7" s="0"/>
      <c r="HW7" s="0"/>
      <c r="HX7" s="11" t="n">
        <v>44062</v>
      </c>
      <c r="HY7" s="6" t="n">
        <v>-11042.719198</v>
      </c>
      <c r="HZ7" s="0" t="s">
        <v>897</v>
      </c>
      <c r="IA7" s="11" t="n">
        <v>43991</v>
      </c>
      <c r="IB7" s="6" t="n">
        <v>68950.336882</v>
      </c>
      <c r="IC7" s="0" t="s">
        <v>894</v>
      </c>
      <c r="ID7" s="0"/>
      <c r="IE7" s="8" t="s">
        <f>=-SUM(IE2:IE5)</f>
      </c>
      <c r="IF7" s="0" t="s">
        <v>899</v>
      </c>
      <c r="IG7" s="0"/>
      <c r="IH7" s="10" t="s">
        <f>=XIRR(IH2:IH6,IG2:IG6)</f>
      </c>
      <c r="II7" s="0"/>
      <c r="IJ7" s="11" t="n">
        <v>44288</v>
      </c>
      <c r="IK7" s="6" t="n">
        <v>-626.46</v>
      </c>
      <c r="IL7" s="0" t="s">
        <v>503</v>
      </c>
      <c r="IM7" s="0"/>
      <c r="IN7" s="10" t="s">
        <f>=XIRR(IN2:IN6,IM2:IM6)</f>
      </c>
      <c r="IO7" s="0"/>
      <c r="IP7" s="11" t="n">
        <v>44071</v>
      </c>
      <c r="IQ7" s="6" t="n">
        <v>-319.9</v>
      </c>
      <c r="IR7" s="0" t="s">
        <v>427</v>
      </c>
      <c r="IS7" s="11" t="n">
        <v>44090</v>
      </c>
      <c r="IT7" s="6" t="n">
        <v>-905.08</v>
      </c>
      <c r="IU7" s="0" t="s">
        <v>435</v>
      </c>
      <c r="IV7" s="0"/>
      <c r="IW7" s="8" t="s">
        <f>=-SUM(IW2:IW5)</f>
      </c>
      <c r="IX7" s="0" t="s">
        <v>899</v>
      </c>
      <c r="IY7" s="11" t="n">
        <v>44056</v>
      </c>
      <c r="IZ7" s="6" t="n">
        <v>-9086.21</v>
      </c>
      <c r="JA7" s="0" t="s">
        <v>897</v>
      </c>
      <c r="JB7" s="0"/>
      <c r="JC7" s="0"/>
      <c r="JD7" s="0"/>
      <c r="JE7" s="0"/>
      <c r="JF7" s="0"/>
      <c r="JG7" s="0"/>
      <c r="JH7" s="0"/>
      <c r="JI7" s="0"/>
      <c r="JJ7" s="0"/>
      <c r="JK7" s="0"/>
      <c r="JL7" s="10" t="s">
        <f>=XIRR(JL2:JL6,JK2:JK6)</f>
      </c>
      <c r="JM7" s="0"/>
      <c r="JN7" s="0"/>
      <c r="JO7" s="0"/>
      <c r="JP7" s="0"/>
      <c r="JQ7" s="11" t="n">
        <v>44046</v>
      </c>
      <c r="JR7" s="6" t="n">
        <v>5517.237154</v>
      </c>
      <c r="JS7" s="0" t="s">
        <v>894</v>
      </c>
      <c r="JT7" s="11" t="n">
        <v>44120</v>
      </c>
      <c r="JU7" s="6" t="n">
        <v>6768.839324</v>
      </c>
      <c r="JV7" s="0" t="s">
        <v>894</v>
      </c>
      <c r="JW7" s="11" t="n">
        <v>44915</v>
      </c>
      <c r="JX7" s="6" t="n">
        <v>-0.95</v>
      </c>
      <c r="JY7" s="0" t="s">
        <v>485</v>
      </c>
      <c r="JZ7" s="0"/>
      <c r="KA7" s="8" t="s">
        <f>=-SUM(KA2:KA5)</f>
      </c>
      <c r="KB7" s="0" t="s">
        <v>899</v>
      </c>
      <c r="KC7" s="0"/>
      <c r="KD7" s="10" t="s">
        <f>=XIRR(KD2:KD6,KC2:KC6)</f>
      </c>
      <c r="KE7" s="0"/>
      <c r="KF7" s="11" t="n">
        <v>44033</v>
      </c>
      <c r="KG7" s="6" t="n">
        <v>222.7</v>
      </c>
      <c r="KH7" s="0" t="s">
        <v>894</v>
      </c>
      <c r="KI7" s="0"/>
      <c r="KJ7" s="8" t="s">
        <f>=-SUM(KJ2:KJ5)</f>
      </c>
      <c r="KK7" s="0" t="s">
        <v>899</v>
      </c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8" t="s">
        <f>=-SUM(LH2:LH5)</f>
      </c>
      <c r="LI7" s="0" t="s">
        <v>899</v>
      </c>
      <c r="LJ7" s="11" t="n">
        <v>44126</v>
      </c>
      <c r="LK7" s="6" t="n">
        <v>2211.55</v>
      </c>
      <c r="LL7" s="0" t="s">
        <v>894</v>
      </c>
      <c r="LM7" s="0"/>
      <c r="LN7" s="0"/>
      <c r="LO7" s="0"/>
      <c r="LP7" s="0"/>
      <c r="LQ7" s="10" t="s">
        <f>=XIRR(LQ2:LQ6,LP2:LP6)</f>
      </c>
      <c r="LR7" s="0"/>
      <c r="LS7" s="0"/>
      <c r="LT7" s="0"/>
      <c r="LU7" s="0"/>
      <c r="LV7" s="0"/>
      <c r="LW7" s="0"/>
      <c r="LX7" s="0"/>
      <c r="LY7" s="11" t="n">
        <v>44162</v>
      </c>
      <c r="LZ7" s="6" t="n">
        <v>836.41</v>
      </c>
      <c r="MA7" s="0" t="s">
        <v>894</v>
      </c>
      <c r="MB7" s="0"/>
      <c r="MC7" s="0"/>
      <c r="MD7" s="0"/>
      <c r="ME7" s="0"/>
      <c r="MF7" s="10" t="s">
        <f>=XIRR(MF2:MF6,ME2:ME6)</f>
      </c>
      <c r="MG7" s="0"/>
    </row>
    <row collapsed="false" customFormat="false" customHeight="false" hidden="false" ht="12.1" outlineLevel="0" r="8">
      <c r="A8" s="11" t="n">
        <v>43854</v>
      </c>
      <c r="B8" s="6" t="n">
        <v>-2063.02</v>
      </c>
      <c r="C8" s="0" t="s">
        <v>897</v>
      </c>
      <c r="D8" s="11" t="n">
        <v>43907</v>
      </c>
      <c r="E8" s="6" t="n">
        <v>530.32</v>
      </c>
      <c r="F8" s="0" t="s">
        <v>894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43724</v>
      </c>
      <c r="T8" s="6" t="n">
        <v>762.15</v>
      </c>
      <c r="U8" s="0" t="s">
        <v>894</v>
      </c>
      <c r="V8" s="11" t="n">
        <v>43805</v>
      </c>
      <c r="W8" s="6" t="n">
        <v>2381.43</v>
      </c>
      <c r="X8" s="0" t="s">
        <v>894</v>
      </c>
      <c r="Y8" s="0"/>
      <c r="Z8" s="0"/>
      <c r="AA8" s="0"/>
      <c r="AB8" s="11" t="n">
        <v>44049</v>
      </c>
      <c r="AC8" s="6" t="n">
        <v>4504.15</v>
      </c>
      <c r="AD8" s="0" t="s">
        <v>894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8" t="s">
        <f>=-SUM(AX2:AX6)</f>
      </c>
      <c r="AY8" s="0" t="s">
        <v>899</v>
      </c>
      <c r="AZ8" s="0"/>
      <c r="BA8" s="0"/>
      <c r="BB8" s="0"/>
      <c r="BC8" s="11" t="n">
        <v>43887</v>
      </c>
      <c r="BD8" s="6" t="n">
        <v>12363.42</v>
      </c>
      <c r="BE8" s="0" t="s">
        <v>894</v>
      </c>
      <c r="BF8" s="0"/>
      <c r="BG8" s="0"/>
      <c r="BH8" s="0"/>
      <c r="BI8" s="11" t="n">
        <v>43893</v>
      </c>
      <c r="BJ8" s="6" t="n">
        <v>-6724.935086</v>
      </c>
      <c r="BK8" s="0" t="s">
        <v>897</v>
      </c>
      <c r="BL8" s="0"/>
      <c r="BM8" s="10" t="s">
        <f>=XIRR(BM2:BM7,BL2:BL7)</f>
      </c>
      <c r="BN8" s="0"/>
      <c r="BO8" s="0"/>
      <c r="BP8" s="0"/>
      <c r="BQ8" s="0"/>
      <c r="BR8" s="0"/>
      <c r="BS8" s="0"/>
      <c r="BT8" s="0"/>
      <c r="BU8" s="11" t="n">
        <v>44005</v>
      </c>
      <c r="BV8" s="6" t="n">
        <v>-25282.26631</v>
      </c>
      <c r="BW8" s="0" t="s">
        <v>897</v>
      </c>
      <c r="BX8" s="0"/>
      <c r="BY8" s="8" t="s">
        <f>=-SUM(BY2:BY6)</f>
      </c>
      <c r="BZ8" s="0" t="s">
        <v>899</v>
      </c>
      <c r="CA8" s="11" t="n">
        <v>43777</v>
      </c>
      <c r="CB8" s="6" t="n">
        <v>-1204.49322</v>
      </c>
      <c r="CC8" s="0" t="s">
        <v>897</v>
      </c>
      <c r="CD8" s="0"/>
      <c r="CE8" s="0"/>
      <c r="CF8" s="0"/>
      <c r="CG8" s="0"/>
      <c r="CH8" s="8" t="s">
        <f>=-SUM(CH2:CH6)</f>
      </c>
      <c r="CI8" s="0" t="s">
        <v>899</v>
      </c>
      <c r="CJ8" s="0"/>
      <c r="CK8" s="0"/>
      <c r="CL8" s="0"/>
      <c r="CM8" s="11" t="n">
        <v>43703</v>
      </c>
      <c r="CN8" s="6" t="n">
        <v>341.799966</v>
      </c>
      <c r="CO8" s="0" t="s">
        <v>894</v>
      </c>
      <c r="CP8" s="11" t="n">
        <v>43780</v>
      </c>
      <c r="CQ8" s="6" t="n">
        <v>2663.255805</v>
      </c>
      <c r="CR8" s="0" t="s">
        <v>894</v>
      </c>
      <c r="CS8" s="11" t="n">
        <v>43865</v>
      </c>
      <c r="CT8" s="6" t="n">
        <v>5486.596235</v>
      </c>
      <c r="CU8" s="0" t="s">
        <v>894</v>
      </c>
      <c r="CV8" s="11" t="n">
        <v>44021</v>
      </c>
      <c r="CW8" s="6" t="n">
        <v>-79.07</v>
      </c>
      <c r="CX8" s="0" t="s">
        <v>376</v>
      </c>
      <c r="CY8" s="11" t="n">
        <v>43859</v>
      </c>
      <c r="CZ8" s="6" t="n">
        <v>-8816.291568</v>
      </c>
      <c r="DA8" s="0" t="s">
        <v>897</v>
      </c>
      <c r="DB8" s="0"/>
      <c r="DC8" s="0"/>
      <c r="DD8" s="0"/>
      <c r="DE8" s="11" t="n">
        <v>43864</v>
      </c>
      <c r="DF8" s="6" t="n">
        <v>-33349.124315</v>
      </c>
      <c r="DG8" s="0" t="s">
        <v>897</v>
      </c>
      <c r="DH8" s="11" t="n">
        <v>43909</v>
      </c>
      <c r="DI8" s="6" t="n">
        <v>2561.73</v>
      </c>
      <c r="DJ8" s="0" t="s">
        <v>894</v>
      </c>
      <c r="DK8" s="11" t="n">
        <v>43895</v>
      </c>
      <c r="DL8" s="6" t="n">
        <v>-1720.97</v>
      </c>
      <c r="DM8" s="0" t="s">
        <v>897</v>
      </c>
      <c r="DN8" s="11" t="n">
        <v>43888</v>
      </c>
      <c r="DO8" s="6" t="n">
        <v>-1091.95</v>
      </c>
      <c r="DP8" s="0" t="s">
        <v>897</v>
      </c>
      <c r="DQ8" s="11" t="n">
        <v>43836</v>
      </c>
      <c r="DR8" s="6" t="n">
        <v>-4035.4</v>
      </c>
      <c r="DS8" s="0" t="s">
        <v>897</v>
      </c>
      <c r="DT8" s="0"/>
      <c r="DU8" s="10" t="s">
        <f>=XIRR(DU2:DU7,DT2:DT7)</f>
      </c>
      <c r="DV8" s="0"/>
      <c r="DW8" s="11" t="n">
        <v>43734</v>
      </c>
      <c r="DX8" s="6" t="n">
        <v>4033.53</v>
      </c>
      <c r="DY8" s="0" t="s">
        <v>894</v>
      </c>
      <c r="DZ8" s="11" t="n">
        <v>44106</v>
      </c>
      <c r="EA8" s="6" t="n">
        <v>5660.56955</v>
      </c>
      <c r="EB8" s="0" t="s">
        <v>894</v>
      </c>
      <c r="EC8" s="11" t="n">
        <v>43886</v>
      </c>
      <c r="ED8" s="6" t="n">
        <v>-9569.65</v>
      </c>
      <c r="EE8" s="0" t="s">
        <v>897</v>
      </c>
      <c r="EF8" s="11" t="n">
        <v>43779</v>
      </c>
      <c r="EG8" s="6" t="n">
        <v>-1092.3</v>
      </c>
      <c r="EH8" s="0" t="s">
        <v>264</v>
      </c>
      <c r="EI8" s="0"/>
      <c r="EJ8" s="8" t="s">
        <f>=-SUM(EJ2:EJ6)</f>
      </c>
      <c r="EK8" s="0" t="s">
        <v>899</v>
      </c>
      <c r="EL8" s="11" t="n">
        <v>43868</v>
      </c>
      <c r="EM8" s="6" t="n">
        <v>518.709002</v>
      </c>
      <c r="EN8" s="0" t="s">
        <v>894</v>
      </c>
      <c r="EO8" s="11" t="n">
        <v>43837</v>
      </c>
      <c r="EP8" s="6" t="n">
        <v>-1003.27</v>
      </c>
      <c r="EQ8" s="0" t="s">
        <v>280</v>
      </c>
      <c r="ER8" s="11" t="n">
        <v>43887</v>
      </c>
      <c r="ES8" s="6" t="n">
        <v>3009</v>
      </c>
      <c r="ET8" s="0" t="s">
        <v>894</v>
      </c>
      <c r="EU8" s="0"/>
      <c r="EV8" s="8" t="s">
        <f>=-SUM(EV2:EV6)</f>
      </c>
      <c r="EW8" s="0" t="s">
        <v>899</v>
      </c>
      <c r="EX8" s="0"/>
      <c r="EY8" s="0"/>
      <c r="EZ8" s="0"/>
      <c r="FA8" s="0"/>
      <c r="FB8" s="0"/>
      <c r="FC8" s="0"/>
      <c r="FD8" s="0"/>
      <c r="FE8" s="0"/>
      <c r="FF8" s="0"/>
      <c r="FG8" s="11" t="n">
        <v>43985</v>
      </c>
      <c r="FH8" s="6" t="n">
        <v>-2858.64</v>
      </c>
      <c r="FI8" s="0" t="s">
        <v>897</v>
      </c>
      <c r="FJ8" s="11" t="n">
        <v>43909</v>
      </c>
      <c r="FK8" s="6" t="n">
        <v>847.799838</v>
      </c>
      <c r="FL8" s="0" t="s">
        <v>894</v>
      </c>
      <c r="FM8" s="0"/>
      <c r="FN8" s="10" t="s">
        <f>=XIRR(FN2:FN7,FM2:FM7)</f>
      </c>
      <c r="FO8" s="0"/>
      <c r="FP8" s="0"/>
      <c r="FQ8" s="0"/>
      <c r="FR8" s="0"/>
      <c r="FS8" s="0"/>
      <c r="FT8" s="0"/>
      <c r="FU8" s="0"/>
      <c r="FV8" s="11" t="n">
        <v>43889</v>
      </c>
      <c r="FW8" s="6" t="n">
        <v>9470.67</v>
      </c>
      <c r="FX8" s="0" t="s">
        <v>894</v>
      </c>
      <c r="FY8" s="0"/>
      <c r="FZ8" s="0"/>
      <c r="GA8" s="0"/>
      <c r="GB8" s="0"/>
      <c r="GC8" s="0"/>
      <c r="GD8" s="0"/>
      <c r="GE8" s="11" t="n">
        <v>43935</v>
      </c>
      <c r="GF8" s="6" t="n">
        <v>-3792.19</v>
      </c>
      <c r="GG8" s="0" t="s">
        <v>897</v>
      </c>
      <c r="GH8" s="0"/>
      <c r="GI8" s="10" t="s">
        <f>=XIRR(GI2:GI7,GH2:GH7)</f>
      </c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11" t="n">
        <v>43945</v>
      </c>
      <c r="GX8" s="6" t="n">
        <v>-923.33541</v>
      </c>
      <c r="GY8" s="0" t="s">
        <v>897</v>
      </c>
      <c r="GZ8" s="11" t="n">
        <v>43930</v>
      </c>
      <c r="HA8" s="6" t="n">
        <v>2548.72</v>
      </c>
      <c r="HB8" s="0" t="s">
        <v>894</v>
      </c>
      <c r="HC8" s="0"/>
      <c r="HD8" s="0"/>
      <c r="HE8" s="0"/>
      <c r="HF8" s="0"/>
      <c r="HG8" s="0"/>
      <c r="HH8" s="0"/>
      <c r="HI8" s="11" t="n">
        <v>43921</v>
      </c>
      <c r="HJ8" s="6" t="n">
        <v>419.4</v>
      </c>
      <c r="HK8" s="0" t="s">
        <v>894</v>
      </c>
      <c r="HL8" s="0"/>
      <c r="HM8" s="0"/>
      <c r="HN8" s="0"/>
      <c r="HO8" s="0"/>
      <c r="HP8" s="8" t="s">
        <f>=-SUM(HP2:HP6)</f>
      </c>
      <c r="HQ8" s="0" t="s">
        <v>899</v>
      </c>
      <c r="HR8" s="0"/>
      <c r="HS8" s="10" t="s">
        <f>=XIRR(HS2:HS7,HR2:HR7)</f>
      </c>
      <c r="HT8" s="0"/>
      <c r="HU8" s="0"/>
      <c r="HV8" s="0"/>
      <c r="HW8" s="0"/>
      <c r="HX8" s="11" t="n">
        <v>44062</v>
      </c>
      <c r="HY8" s="6" t="n">
        <v>-11042.719198</v>
      </c>
      <c r="HZ8" s="0" t="s">
        <v>897</v>
      </c>
      <c r="IA8" s="11" t="n">
        <v>44040</v>
      </c>
      <c r="IB8" s="6" t="n">
        <v>-4641.57</v>
      </c>
      <c r="IC8" s="0" t="s">
        <v>401</v>
      </c>
      <c r="ID8" s="0"/>
      <c r="IE8" s="0"/>
      <c r="IF8" s="0"/>
      <c r="IG8" s="0"/>
      <c r="IH8" s="8" t="s">
        <f>=-SUM(IH2:IH6)</f>
      </c>
      <c r="II8" s="0" t="s">
        <v>899</v>
      </c>
      <c r="IJ8" s="11" t="n">
        <v>44379</v>
      </c>
      <c r="IK8" s="6" t="n">
        <v>-626.46</v>
      </c>
      <c r="IL8" s="0" t="s">
        <v>503</v>
      </c>
      <c r="IM8" s="0"/>
      <c r="IN8" s="8" t="s">
        <f>=-SUM(IN2:IN6)</f>
      </c>
      <c r="IO8" s="0" t="s">
        <v>899</v>
      </c>
      <c r="IP8" s="11" t="n">
        <v>44101</v>
      </c>
      <c r="IQ8" s="6" t="n">
        <v>-319.9</v>
      </c>
      <c r="IR8" s="0" t="s">
        <v>427</v>
      </c>
      <c r="IS8" s="11" t="n">
        <v>44162</v>
      </c>
      <c r="IT8" s="6" t="n">
        <v>-21109.08</v>
      </c>
      <c r="IU8" s="0" t="s">
        <v>897</v>
      </c>
      <c r="IV8" s="0"/>
      <c r="IW8" s="0"/>
      <c r="IX8" s="0"/>
      <c r="IY8" s="0"/>
      <c r="IZ8" s="10" t="s">
        <f>=XIRR(IZ2:IZ7,IY2:IY7)</f>
      </c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8" t="s">
        <f>=-SUM(JL2:JL6)</f>
      </c>
      <c r="JM8" s="0" t="s">
        <v>899</v>
      </c>
      <c r="JN8" s="0"/>
      <c r="JO8" s="0"/>
      <c r="JP8" s="0"/>
      <c r="JQ8" s="11" t="n">
        <v>44046</v>
      </c>
      <c r="JR8" s="6" t="n">
        <v>11008.775173</v>
      </c>
      <c r="JS8" s="0" t="s">
        <v>894</v>
      </c>
      <c r="JT8" s="11" t="n">
        <v>44133</v>
      </c>
      <c r="JU8" s="6" t="n">
        <v>6250.6912</v>
      </c>
      <c r="JV8" s="0" t="s">
        <v>894</v>
      </c>
      <c r="JW8" s="11" t="n">
        <v>45097</v>
      </c>
      <c r="JX8" s="6" t="n">
        <v>-0.95</v>
      </c>
      <c r="JY8" s="0" t="s">
        <v>485</v>
      </c>
      <c r="JZ8" s="0"/>
      <c r="KA8" s="0"/>
      <c r="KB8" s="0"/>
      <c r="KC8" s="0"/>
      <c r="KD8" s="8" t="s">
        <f>=-SUM(KD2:KD6)</f>
      </c>
      <c r="KE8" s="0" t="s">
        <v>899</v>
      </c>
      <c r="KF8" s="11" t="n">
        <v>44033</v>
      </c>
      <c r="KG8" s="6" t="n">
        <v>222.1</v>
      </c>
      <c r="KH8" s="0" t="s">
        <v>894</v>
      </c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11" t="n">
        <v>44148</v>
      </c>
      <c r="LK8" s="6" t="n">
        <v>-4881.67</v>
      </c>
      <c r="LL8" s="0" t="s">
        <v>897</v>
      </c>
      <c r="LM8" s="0"/>
      <c r="LN8" s="0"/>
      <c r="LO8" s="0"/>
      <c r="LP8" s="0"/>
      <c r="LQ8" s="8" t="s">
        <f>=-SUM(LQ2:LQ6)</f>
      </c>
      <c r="LR8" s="0" t="s">
        <v>899</v>
      </c>
      <c r="LS8" s="0"/>
      <c r="LT8" s="0"/>
      <c r="LU8" s="0"/>
      <c r="LV8" s="0"/>
      <c r="LW8" s="0"/>
      <c r="LX8" s="0"/>
      <c r="LY8" s="11" t="n">
        <v>44162</v>
      </c>
      <c r="LZ8" s="6" t="n">
        <v>5854.8</v>
      </c>
      <c r="MA8" s="0" t="s">
        <v>894</v>
      </c>
      <c r="MB8" s="0"/>
      <c r="MC8" s="0"/>
      <c r="MD8" s="0"/>
      <c r="ME8" s="0"/>
      <c r="MF8" s="8" t="s">
        <f>=-SUM(MF2:MF6)</f>
      </c>
      <c r="MG8" s="0" t="s">
        <v>899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43909</v>
      </c>
      <c r="E9" s="6" t="n">
        <v>534.25</v>
      </c>
      <c r="F9" s="0" t="s">
        <v>894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43732</v>
      </c>
      <c r="T9" s="6" t="n">
        <v>735.04</v>
      </c>
      <c r="U9" s="0" t="s">
        <v>894</v>
      </c>
      <c r="V9" s="11" t="n">
        <v>43809</v>
      </c>
      <c r="W9" s="6" t="n">
        <v>2360.42</v>
      </c>
      <c r="X9" s="0" t="s">
        <v>894</v>
      </c>
      <c r="Y9" s="0"/>
      <c r="Z9" s="0"/>
      <c r="AA9" s="0"/>
      <c r="AB9" s="11" t="n">
        <v>44049</v>
      </c>
      <c r="AC9" s="6" t="n">
        <v>4502.15</v>
      </c>
      <c r="AD9" s="0" t="s">
        <v>894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899</v>
      </c>
      <c r="AW9" s="0"/>
      <c r="AX9" s="0"/>
      <c r="AY9" s="0"/>
      <c r="AZ9" s="0"/>
      <c r="BA9" s="0"/>
      <c r="BB9" s="0"/>
      <c r="BC9" s="11" t="n">
        <v>43889</v>
      </c>
      <c r="BD9" s="6" t="n">
        <v>28336.99</v>
      </c>
      <c r="BE9" s="0" t="s">
        <v>894</v>
      </c>
      <c r="BF9" s="0"/>
      <c r="BG9" s="0"/>
      <c r="BH9" s="0"/>
      <c r="BI9" s="0"/>
      <c r="BJ9" s="10" t="s">
        <f>=XIRR(BJ2:BJ8,BI2:BI8)</f>
      </c>
      <c r="BK9" s="0"/>
      <c r="BL9" s="0"/>
      <c r="BM9" s="8" t="s">
        <f>=-SUM(BM2:BM7)</f>
      </c>
      <c r="BN9" s="0" t="s">
        <v>899</v>
      </c>
      <c r="BO9" s="0"/>
      <c r="BP9" s="0"/>
      <c r="BQ9" s="0"/>
      <c r="BR9" s="0"/>
      <c r="BS9" s="0"/>
      <c r="BT9" s="0"/>
      <c r="BU9" s="11" t="n">
        <v>44005</v>
      </c>
      <c r="BV9" s="6" t="n">
        <v>25330.209925</v>
      </c>
      <c r="BW9" s="0" t="s">
        <v>894</v>
      </c>
      <c r="BX9" s="0"/>
      <c r="BY9" s="0"/>
      <c r="BZ9" s="0"/>
      <c r="CA9" s="0"/>
      <c r="CB9" s="10" t="s">
        <f>=XIRR(CB2:CB8,CA2:CA8)</f>
      </c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43712</v>
      </c>
      <c r="CN9" s="6" t="n">
        <v>834.332784</v>
      </c>
      <c r="CO9" s="0" t="s">
        <v>894</v>
      </c>
      <c r="CP9" s="11" t="n">
        <v>43812</v>
      </c>
      <c r="CQ9" s="6" t="n">
        <v>2558.744079</v>
      </c>
      <c r="CR9" s="0" t="s">
        <v>894</v>
      </c>
      <c r="CS9" s="11" t="n">
        <v>43893</v>
      </c>
      <c r="CT9" s="6" t="n">
        <v>2826.210514</v>
      </c>
      <c r="CU9" s="0" t="s">
        <v>894</v>
      </c>
      <c r="CV9" s="11" t="n">
        <v>44062</v>
      </c>
      <c r="CW9" s="6" t="n">
        <v>-8661.316195</v>
      </c>
      <c r="CX9" s="0" t="s">
        <v>897</v>
      </c>
      <c r="CY9" s="11" t="n">
        <v>43859</v>
      </c>
      <c r="CZ9" s="6" t="n">
        <v>-8816.291568</v>
      </c>
      <c r="DA9" s="0" t="s">
        <v>897</v>
      </c>
      <c r="DB9" s="0"/>
      <c r="DC9" s="0"/>
      <c r="DD9" s="0"/>
      <c r="DE9" s="0"/>
      <c r="DF9" s="10" t="s">
        <f>=XIRR(DF2:DF8,DE2:DE8)</f>
      </c>
      <c r="DG9" s="0"/>
      <c r="DH9" s="11" t="n">
        <v>43920</v>
      </c>
      <c r="DI9" s="6" t="n">
        <v>15627.46</v>
      </c>
      <c r="DJ9" s="0" t="s">
        <v>894</v>
      </c>
      <c r="DK9" s="11" t="n">
        <v>43900</v>
      </c>
      <c r="DL9" s="6" t="n">
        <v>-10145.91</v>
      </c>
      <c r="DM9" s="0" t="s">
        <v>897</v>
      </c>
      <c r="DN9" s="11" t="n">
        <v>43888</v>
      </c>
      <c r="DO9" s="6" t="n">
        <v>-4367.81</v>
      </c>
      <c r="DP9" s="0" t="s">
        <v>897</v>
      </c>
      <c r="DQ9" s="11" t="n">
        <v>43836</v>
      </c>
      <c r="DR9" s="6" t="n">
        <v>-1008.85</v>
      </c>
      <c r="DS9" s="0" t="s">
        <v>897</v>
      </c>
      <c r="DT9" s="0"/>
      <c r="DU9" s="8" t="s">
        <f>=-SUM(DU2:DU7)</f>
      </c>
      <c r="DV9" s="0" t="s">
        <v>899</v>
      </c>
      <c r="DW9" s="11" t="n">
        <v>43760</v>
      </c>
      <c r="DX9" s="6" t="n">
        <v>-1317.24</v>
      </c>
      <c r="DY9" s="0" t="s">
        <v>259</v>
      </c>
      <c r="DZ9" s="11" t="n">
        <v>44127</v>
      </c>
      <c r="EA9" s="6" t="n">
        <v>5773.35941</v>
      </c>
      <c r="EB9" s="0" t="s">
        <v>894</v>
      </c>
      <c r="EC9" s="11" t="n">
        <v>43886</v>
      </c>
      <c r="ED9" s="6" t="n">
        <v>-3189.88</v>
      </c>
      <c r="EE9" s="0" t="s">
        <v>897</v>
      </c>
      <c r="EF9" s="11" t="n">
        <v>43809</v>
      </c>
      <c r="EG9" s="6" t="n">
        <v>-1084.3</v>
      </c>
      <c r="EH9" s="0" t="s">
        <v>273</v>
      </c>
      <c r="EI9" s="0"/>
      <c r="EJ9" s="0"/>
      <c r="EK9" s="0"/>
      <c r="EL9" s="11" t="n">
        <v>43906</v>
      </c>
      <c r="EM9" s="6" t="n">
        <v>371.064174</v>
      </c>
      <c r="EN9" s="0" t="s">
        <v>894</v>
      </c>
      <c r="EO9" s="11" t="n">
        <v>43840</v>
      </c>
      <c r="EP9" s="6" t="n">
        <v>-1004.43</v>
      </c>
      <c r="EQ9" s="0" t="s">
        <v>897</v>
      </c>
      <c r="ER9" s="11" t="n">
        <v>43908</v>
      </c>
      <c r="ES9" s="6" t="n">
        <v>818.49</v>
      </c>
      <c r="ET9" s="0" t="s">
        <v>894</v>
      </c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11" t="n">
        <v>44019</v>
      </c>
      <c r="FH9" s="6" t="n">
        <v>-2887.62</v>
      </c>
      <c r="FI9" s="0" t="s">
        <v>897</v>
      </c>
      <c r="FJ9" s="11" t="n">
        <v>43914</v>
      </c>
      <c r="FK9" s="6" t="n">
        <v>993.22482</v>
      </c>
      <c r="FL9" s="0" t="s">
        <v>894</v>
      </c>
      <c r="FM9" s="0"/>
      <c r="FN9" s="8" t="s">
        <f>=-SUM(FN2:FN7)</f>
      </c>
      <c r="FO9" s="0" t="s">
        <v>899</v>
      </c>
      <c r="FP9" s="0"/>
      <c r="FQ9" s="0"/>
      <c r="FR9" s="0"/>
      <c r="FS9" s="0"/>
      <c r="FT9" s="0"/>
      <c r="FU9" s="0"/>
      <c r="FV9" s="11" t="n">
        <v>43900</v>
      </c>
      <c r="FW9" s="6" t="n">
        <v>2590.55</v>
      </c>
      <c r="FX9" s="0" t="s">
        <v>894</v>
      </c>
      <c r="FY9" s="0"/>
      <c r="FZ9" s="0"/>
      <c r="GA9" s="0"/>
      <c r="GB9" s="0"/>
      <c r="GC9" s="0"/>
      <c r="GD9" s="0"/>
      <c r="GE9" s="0"/>
      <c r="GF9" s="10" t="s">
        <f>=XIRR(GF2:GF8,GE2:GE8)</f>
      </c>
      <c r="GG9" s="0"/>
      <c r="GH9" s="0"/>
      <c r="GI9" s="8" t="s">
        <f>=-SUM(GI2:GI7)</f>
      </c>
      <c r="GJ9" s="0" t="s">
        <v>899</v>
      </c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11" t="n">
        <v>43951</v>
      </c>
      <c r="GX9" s="6" t="n">
        <v>-95.8</v>
      </c>
      <c r="GY9" s="0" t="s">
        <v>325</v>
      </c>
      <c r="GZ9" s="11" t="n">
        <v>43985</v>
      </c>
      <c r="HA9" s="6" t="n">
        <v>-10830.83</v>
      </c>
      <c r="HB9" s="0" t="s">
        <v>897</v>
      </c>
      <c r="HC9" s="0"/>
      <c r="HD9" s="0"/>
      <c r="HE9" s="0"/>
      <c r="HF9" s="0"/>
      <c r="HG9" s="0"/>
      <c r="HH9" s="0"/>
      <c r="HI9" s="11" t="n">
        <v>43929</v>
      </c>
      <c r="HJ9" s="6" t="n">
        <v>3323.18</v>
      </c>
      <c r="HK9" s="0" t="s">
        <v>894</v>
      </c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899</v>
      </c>
      <c r="HU9" s="0"/>
      <c r="HV9" s="0"/>
      <c r="HW9" s="0"/>
      <c r="HX9" s="11" t="n">
        <v>44062</v>
      </c>
      <c r="HY9" s="6" t="n">
        <v>-11042.719198</v>
      </c>
      <c r="HZ9" s="0" t="s">
        <v>897</v>
      </c>
      <c r="IA9" s="11" t="n">
        <v>44095</v>
      </c>
      <c r="IB9" s="6" t="n">
        <v>-159011.354075</v>
      </c>
      <c r="IC9" s="0" t="s">
        <v>897</v>
      </c>
      <c r="ID9" s="0"/>
      <c r="IE9" s="0"/>
      <c r="IF9" s="0"/>
      <c r="IG9" s="0"/>
      <c r="IH9" s="0"/>
      <c r="II9" s="0"/>
      <c r="IJ9" s="11" t="n">
        <v>44470</v>
      </c>
      <c r="IK9" s="6" t="n">
        <v>-626.46</v>
      </c>
      <c r="IL9" s="0" t="s">
        <v>503</v>
      </c>
      <c r="IM9" s="0"/>
      <c r="IN9" s="0"/>
      <c r="IO9" s="0"/>
      <c r="IP9" s="11" t="n">
        <v>44131</v>
      </c>
      <c r="IQ9" s="6" t="n">
        <v>-319.9</v>
      </c>
      <c r="IR9" s="0" t="s">
        <v>427</v>
      </c>
      <c r="IS9" s="11" t="n">
        <v>44181</v>
      </c>
      <c r="IT9" s="6" t="n">
        <v>-493.68</v>
      </c>
      <c r="IU9" s="0" t="s">
        <v>482</v>
      </c>
      <c r="IV9" s="0"/>
      <c r="IW9" s="0"/>
      <c r="IX9" s="0"/>
      <c r="IY9" s="0"/>
      <c r="IZ9" s="8" t="s">
        <f>=-SUM(IZ2:IZ7)</f>
      </c>
      <c r="JA9" s="0" t="s">
        <v>899</v>
      </c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11" t="n">
        <v>44048</v>
      </c>
      <c r="JR9" s="6" t="n">
        <v>-5867.512776</v>
      </c>
      <c r="JS9" s="0" t="s">
        <v>897</v>
      </c>
      <c r="JT9" s="11" t="n">
        <v>44141</v>
      </c>
      <c r="JU9" s="6" t="n">
        <v>-7361.517097</v>
      </c>
      <c r="JV9" s="0" t="s">
        <v>897</v>
      </c>
      <c r="JW9" s="11" t="n">
        <v>45279</v>
      </c>
      <c r="JX9" s="6" t="n">
        <v>-0.95</v>
      </c>
      <c r="JY9" s="0" t="s">
        <v>485</v>
      </c>
      <c r="JZ9" s="0"/>
      <c r="KA9" s="0"/>
      <c r="KB9" s="0"/>
      <c r="KC9" s="0"/>
      <c r="KD9" s="0"/>
      <c r="KE9" s="0"/>
      <c r="KF9" s="11" t="n">
        <v>44033</v>
      </c>
      <c r="KG9" s="6" t="n">
        <v>221.5</v>
      </c>
      <c r="KH9" s="0" t="s">
        <v>894</v>
      </c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11" t="n">
        <v>44151</v>
      </c>
      <c r="LK9" s="6" t="n">
        <v>-6400.74</v>
      </c>
      <c r="LL9" s="0" t="s">
        <v>897</v>
      </c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11" t="n">
        <v>44173</v>
      </c>
      <c r="LZ9" s="6" t="n">
        <v>1608.77</v>
      </c>
      <c r="MA9" s="0" t="s">
        <v>894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899</v>
      </c>
      <c r="D10" s="11" t="n">
        <v>43910</v>
      </c>
      <c r="E10" s="6" t="n">
        <v>571.27</v>
      </c>
      <c r="F10" s="0" t="s">
        <v>894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43732</v>
      </c>
      <c r="T10" s="6" t="n">
        <v>5880.33</v>
      </c>
      <c r="U10" s="0" t="s">
        <v>894</v>
      </c>
      <c r="V10" s="11" t="n">
        <v>43809</v>
      </c>
      <c r="W10" s="6" t="n">
        <v>9441.66</v>
      </c>
      <c r="X10" s="0" t="s">
        <v>894</v>
      </c>
      <c r="Y10" s="0"/>
      <c r="Z10" s="0"/>
      <c r="AA10" s="0"/>
      <c r="AB10" s="11" t="n">
        <v>44049</v>
      </c>
      <c r="AC10" s="6" t="n">
        <v>4502.15</v>
      </c>
      <c r="AD10" s="0" t="s">
        <v>894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43900</v>
      </c>
      <c r="BD10" s="6" t="n">
        <v>4711.32</v>
      </c>
      <c r="BE10" s="0" t="s">
        <v>894</v>
      </c>
      <c r="BF10" s="0"/>
      <c r="BG10" s="0"/>
      <c r="BH10" s="0"/>
      <c r="BI10" s="0"/>
      <c r="BJ10" s="8" t="s">
        <f>=-SUM(BJ2:BJ8)</f>
      </c>
      <c r="BK10" s="0" t="s">
        <v>899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44053</v>
      </c>
      <c r="BV10" s="6" t="n">
        <v>-54.49</v>
      </c>
      <c r="BW10" s="0" t="s">
        <v>416</v>
      </c>
      <c r="BX10" s="0"/>
      <c r="BY10" s="0"/>
      <c r="BZ10" s="0"/>
      <c r="CA10" s="0"/>
      <c r="CB10" s="8" t="s">
        <f>=-SUM(CB2:CB8)</f>
      </c>
      <c r="CC10" s="0" t="s">
        <v>899</v>
      </c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43720</v>
      </c>
      <c r="CN10" s="6" t="n">
        <v>829.024707</v>
      </c>
      <c r="CO10" s="0" t="s">
        <v>894</v>
      </c>
      <c r="CP10" s="11" t="n">
        <v>43830</v>
      </c>
      <c r="CQ10" s="6" t="n">
        <v>-97.19</v>
      </c>
      <c r="CR10" s="0" t="s">
        <v>277</v>
      </c>
      <c r="CS10" s="11" t="n">
        <v>43893</v>
      </c>
      <c r="CT10" s="6" t="n">
        <v>2826.210514</v>
      </c>
      <c r="CU10" s="0" t="s">
        <v>894</v>
      </c>
      <c r="CV10" s="0"/>
      <c r="CW10" s="10" t="s">
        <f>=XIRR(CW2:CW9,CV2:CV9)</f>
      </c>
      <c r="CX10" s="0"/>
      <c r="CY10" s="0"/>
      <c r="CZ10" s="10" t="s">
        <f>=XIRR(CZ2:CZ9,CY2:CY9)</f>
      </c>
      <c r="DA10" s="0"/>
      <c r="DB10" s="0"/>
      <c r="DC10" s="0"/>
      <c r="DD10" s="0"/>
      <c r="DE10" s="0"/>
      <c r="DF10" s="8" t="s">
        <f>=-SUM(DF2:DF8)</f>
      </c>
      <c r="DG10" s="0" t="s">
        <v>899</v>
      </c>
      <c r="DH10" s="11" t="n">
        <v>43923</v>
      </c>
      <c r="DI10" s="6" t="n">
        <v>-16796.97</v>
      </c>
      <c r="DJ10" s="0" t="s">
        <v>897</v>
      </c>
      <c r="DK10" s="11" t="n">
        <v>43900</v>
      </c>
      <c r="DL10" s="6" t="n">
        <v>-1690.98</v>
      </c>
      <c r="DM10" s="0" t="s">
        <v>897</v>
      </c>
      <c r="DN10" s="11" t="n">
        <v>43888</v>
      </c>
      <c r="DO10" s="6" t="n">
        <v>-5459.76</v>
      </c>
      <c r="DP10" s="0" t="s">
        <v>897</v>
      </c>
      <c r="DQ10" s="11" t="n">
        <v>43836</v>
      </c>
      <c r="DR10" s="6" t="n">
        <v>-3026.25</v>
      </c>
      <c r="DS10" s="0" t="s">
        <v>897</v>
      </c>
      <c r="DT10" s="0"/>
      <c r="DU10" s="0"/>
      <c r="DV10" s="0"/>
      <c r="DW10" s="11" t="n">
        <v>43791</v>
      </c>
      <c r="DX10" s="6" t="n">
        <v>-1302.24</v>
      </c>
      <c r="DY10" s="0" t="s">
        <v>268</v>
      </c>
      <c r="DZ10" s="11" t="n">
        <v>44133</v>
      </c>
      <c r="EA10" s="6" t="n">
        <v>5431.74208</v>
      </c>
      <c r="EB10" s="0" t="s">
        <v>894</v>
      </c>
      <c r="EC10" s="11" t="n">
        <v>43886</v>
      </c>
      <c r="ED10" s="6" t="n">
        <v>-19139.31</v>
      </c>
      <c r="EE10" s="0" t="s">
        <v>897</v>
      </c>
      <c r="EF10" s="11" t="n">
        <v>43839</v>
      </c>
      <c r="EG10" s="6" t="n">
        <v>-1078.3</v>
      </c>
      <c r="EH10" s="0" t="s">
        <v>281</v>
      </c>
      <c r="EI10" s="0"/>
      <c r="EJ10" s="0"/>
      <c r="EK10" s="0"/>
      <c r="EL10" s="11" t="n">
        <v>43909</v>
      </c>
      <c r="EM10" s="6" t="n">
        <v>340.509771</v>
      </c>
      <c r="EN10" s="0" t="s">
        <v>894</v>
      </c>
      <c r="EO10" s="11" t="n">
        <v>43840</v>
      </c>
      <c r="EP10" s="6" t="n">
        <v>-9039.85</v>
      </c>
      <c r="EQ10" s="0" t="s">
        <v>897</v>
      </c>
      <c r="ER10" s="11" t="n">
        <v>43909</v>
      </c>
      <c r="ES10" s="6" t="n">
        <v>810.39</v>
      </c>
      <c r="ET10" s="0" t="s">
        <v>894</v>
      </c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11" t="n">
        <v>44019</v>
      </c>
      <c r="FH10" s="6" t="n">
        <v>-2887.62</v>
      </c>
      <c r="FI10" s="0" t="s">
        <v>897</v>
      </c>
      <c r="FJ10" s="11" t="n">
        <v>43914</v>
      </c>
      <c r="FK10" s="6" t="n">
        <v>1986.44964</v>
      </c>
      <c r="FL10" s="0" t="s">
        <v>894</v>
      </c>
      <c r="FM10" s="0"/>
      <c r="FN10" s="0"/>
      <c r="FO10" s="0"/>
      <c r="FP10" s="0"/>
      <c r="FQ10" s="0"/>
      <c r="FR10" s="0"/>
      <c r="FS10" s="0"/>
      <c r="FT10" s="0"/>
      <c r="FU10" s="0"/>
      <c r="FV10" s="11" t="n">
        <v>43906</v>
      </c>
      <c r="FW10" s="6" t="n">
        <v>2475.99</v>
      </c>
      <c r="FX10" s="0" t="s">
        <v>894</v>
      </c>
      <c r="FY10" s="0"/>
      <c r="FZ10" s="0"/>
      <c r="GA10" s="0"/>
      <c r="GB10" s="0"/>
      <c r="GC10" s="0"/>
      <c r="GD10" s="0"/>
      <c r="GE10" s="0"/>
      <c r="GF10" s="8" t="s">
        <f>=-SUM(GF2:GF8)</f>
      </c>
      <c r="GG10" s="0" t="s">
        <v>899</v>
      </c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11" t="n">
        <v>44043</v>
      </c>
      <c r="GX10" s="6" t="n">
        <v>-95.37</v>
      </c>
      <c r="GY10" s="0" t="s">
        <v>409</v>
      </c>
      <c r="GZ10" s="0"/>
      <c r="HA10" s="10" t="s">
        <f>=XIRR(HA2:HA9,GZ2:GZ9)</f>
      </c>
      <c r="HB10" s="0"/>
      <c r="HC10" s="0"/>
      <c r="HD10" s="0"/>
      <c r="HE10" s="0"/>
      <c r="HF10" s="0"/>
      <c r="HG10" s="0"/>
      <c r="HH10" s="0"/>
      <c r="HI10" s="11" t="n">
        <v>43929</v>
      </c>
      <c r="HJ10" s="6" t="n">
        <v>2247.48</v>
      </c>
      <c r="HK10" s="0" t="s">
        <v>894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10" t="s">
        <f>=XIRR(HY2:HY9,HX2:HX9)</f>
      </c>
      <c r="HZ10" s="0"/>
      <c r="IA10" s="11" t="n">
        <v>44131</v>
      </c>
      <c r="IB10" s="6" t="n">
        <v>-2478.32</v>
      </c>
      <c r="IC10" s="0" t="s">
        <v>462</v>
      </c>
      <c r="ID10" s="0"/>
      <c r="IE10" s="0"/>
      <c r="IF10" s="0"/>
      <c r="IG10" s="0"/>
      <c r="IH10" s="0"/>
      <c r="II10" s="0"/>
      <c r="IJ10" s="11" t="n">
        <v>44561</v>
      </c>
      <c r="IK10" s="6" t="n">
        <v>-626.46</v>
      </c>
      <c r="IL10" s="0" t="s">
        <v>503</v>
      </c>
      <c r="IM10" s="0"/>
      <c r="IN10" s="0"/>
      <c r="IO10" s="0"/>
      <c r="IP10" s="11" t="n">
        <v>44132</v>
      </c>
      <c r="IQ10" s="6" t="n">
        <v>-2076.25</v>
      </c>
      <c r="IR10" s="0" t="s">
        <v>897</v>
      </c>
      <c r="IS10" s="11" t="n">
        <v>44272</v>
      </c>
      <c r="IT10" s="6" t="n">
        <v>-429.68</v>
      </c>
      <c r="IU10" s="0" t="s">
        <v>500</v>
      </c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11" t="n">
        <v>44048</v>
      </c>
      <c r="JR10" s="6" t="n">
        <v>-5977.583676</v>
      </c>
      <c r="JS10" s="0" t="s">
        <v>897</v>
      </c>
      <c r="JT10" s="11" t="n">
        <v>44160</v>
      </c>
      <c r="JU10" s="6" t="n">
        <v>-15828.572188</v>
      </c>
      <c r="JV10" s="0" t="s">
        <v>897</v>
      </c>
      <c r="JW10" s="11" t="n">
        <v>45461</v>
      </c>
      <c r="JX10" s="6" t="n">
        <v>-0.95</v>
      </c>
      <c r="JY10" s="0" t="s">
        <v>485</v>
      </c>
      <c r="JZ10" s="0"/>
      <c r="KA10" s="0"/>
      <c r="KB10" s="0"/>
      <c r="KC10" s="0"/>
      <c r="KD10" s="0"/>
      <c r="KE10" s="0"/>
      <c r="KF10" s="11" t="n">
        <v>44033</v>
      </c>
      <c r="KG10" s="6" t="n">
        <v>221.42</v>
      </c>
      <c r="KH10" s="0" t="s">
        <v>894</v>
      </c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10" t="s">
        <f>=XIRR(LK2:LK9,LJ2:LJ9)</f>
      </c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11" t="n">
        <v>44176</v>
      </c>
      <c r="LZ10" s="6" t="n">
        <v>797.58</v>
      </c>
      <c r="MA10" s="0" t="s">
        <v>894</v>
      </c>
    </row>
    <row collapsed="false" customFormat="false" customHeight="false" hidden="false" ht="12.1" outlineLevel="0" r="11">
      <c r="A11" s="0"/>
      <c r="B11" s="0"/>
      <c r="C11" s="0"/>
      <c r="D11" s="11" t="n">
        <v>43921</v>
      </c>
      <c r="E11" s="6" t="n">
        <v>1134.55</v>
      </c>
      <c r="F11" s="0" t="s">
        <v>894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43752</v>
      </c>
      <c r="T11" s="6" t="n">
        <v>-567.8</v>
      </c>
      <c r="U11" s="0" t="s">
        <v>256</v>
      </c>
      <c r="V11" s="11" t="n">
        <v>43859</v>
      </c>
      <c r="W11" s="6" t="n">
        <v>7321.39</v>
      </c>
      <c r="X11" s="0" t="s">
        <v>894</v>
      </c>
      <c r="Y11" s="0"/>
      <c r="Z11" s="0"/>
      <c r="AA11" s="0"/>
      <c r="AB11" s="11" t="n">
        <v>44055</v>
      </c>
      <c r="AC11" s="6" t="n">
        <v>-31216.28</v>
      </c>
      <c r="AD11" s="0" t="s">
        <v>897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43901</v>
      </c>
      <c r="BD11" s="6" t="n">
        <v>4699.32</v>
      </c>
      <c r="BE11" s="0" t="s">
        <v>894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44050</v>
      </c>
      <c r="BV11" s="6" t="n">
        <v>-32480.75459</v>
      </c>
      <c r="BW11" s="0" t="s">
        <v>897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43724</v>
      </c>
      <c r="CN11" s="6" t="n">
        <v>800.731062</v>
      </c>
      <c r="CO11" s="0" t="s">
        <v>894</v>
      </c>
      <c r="CP11" s="11" t="n">
        <v>43851</v>
      </c>
      <c r="CQ11" s="6" t="n">
        <v>2494.880586</v>
      </c>
      <c r="CR11" s="0" t="s">
        <v>894</v>
      </c>
      <c r="CS11" s="11" t="n">
        <v>43916</v>
      </c>
      <c r="CT11" s="6" t="n">
        <v>2679.96196</v>
      </c>
      <c r="CU11" s="0" t="s">
        <v>894</v>
      </c>
      <c r="CV11" s="0"/>
      <c r="CW11" s="8" t="s">
        <f>=-SUM(CW2:CW9)</f>
      </c>
      <c r="CX11" s="0" t="s">
        <v>899</v>
      </c>
      <c r="CY11" s="0"/>
      <c r="CZ11" s="8" t="s">
        <f>=-SUM(CZ2:CZ9)</f>
      </c>
      <c r="DA11" s="0" t="s">
        <v>899</v>
      </c>
      <c r="DB11" s="0"/>
      <c r="DC11" s="0"/>
      <c r="DD11" s="0"/>
      <c r="DE11" s="0"/>
      <c r="DF11" s="0"/>
      <c r="DG11" s="0"/>
      <c r="DH11" s="11" t="n">
        <v>43923</v>
      </c>
      <c r="DI11" s="6" t="n">
        <v>-6717.78</v>
      </c>
      <c r="DJ11" s="0" t="s">
        <v>897</v>
      </c>
      <c r="DK11" s="11" t="n">
        <v>43900</v>
      </c>
      <c r="DL11" s="6" t="n">
        <v>-3381.98</v>
      </c>
      <c r="DM11" s="0" t="s">
        <v>897</v>
      </c>
      <c r="DN11" s="11" t="n">
        <v>43889</v>
      </c>
      <c r="DO11" s="6" t="n">
        <v>-28999.4</v>
      </c>
      <c r="DP11" s="0" t="s">
        <v>897</v>
      </c>
      <c r="DQ11" s="11" t="n">
        <v>43836</v>
      </c>
      <c r="DR11" s="6" t="n">
        <v>-4035</v>
      </c>
      <c r="DS11" s="0" t="s">
        <v>897</v>
      </c>
      <c r="DT11" s="0"/>
      <c r="DU11" s="0"/>
      <c r="DV11" s="0"/>
      <c r="DW11" s="11" t="n">
        <v>43822</v>
      </c>
      <c r="DX11" s="6" t="n">
        <v>-1297.24</v>
      </c>
      <c r="DY11" s="0" t="s">
        <v>275</v>
      </c>
      <c r="DZ11" s="11" t="n">
        <v>44141</v>
      </c>
      <c r="EA11" s="6" t="n">
        <v>11066.989254</v>
      </c>
      <c r="EB11" s="0" t="s">
        <v>894</v>
      </c>
      <c r="EC11" s="11" t="n">
        <v>43887</v>
      </c>
      <c r="ED11" s="6" t="n">
        <v>-12757.95</v>
      </c>
      <c r="EE11" s="0" t="s">
        <v>897</v>
      </c>
      <c r="EF11" s="11" t="n">
        <v>43839</v>
      </c>
      <c r="EG11" s="6" t="n">
        <v>-104996.96</v>
      </c>
      <c r="EH11" s="0" t="s">
        <v>897</v>
      </c>
      <c r="EI11" s="0"/>
      <c r="EJ11" s="0"/>
      <c r="EK11" s="0"/>
      <c r="EL11" s="11" t="n">
        <v>43914</v>
      </c>
      <c r="EM11" s="6" t="n">
        <v>704.477865</v>
      </c>
      <c r="EN11" s="0" t="s">
        <v>894</v>
      </c>
      <c r="EO11" s="11" t="n">
        <v>43840</v>
      </c>
      <c r="EP11" s="6" t="n">
        <v>-3020.78</v>
      </c>
      <c r="EQ11" s="0" t="s">
        <v>897</v>
      </c>
      <c r="ER11" s="11" t="n">
        <v>43910</v>
      </c>
      <c r="ES11" s="6" t="n">
        <v>915.64</v>
      </c>
      <c r="ET11" s="0" t="s">
        <v>894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11" t="n">
        <v>44019</v>
      </c>
      <c r="FH11" s="6" t="n">
        <v>-8662.86</v>
      </c>
      <c r="FI11" s="0" t="s">
        <v>897</v>
      </c>
      <c r="FJ11" s="11" t="n">
        <v>43917</v>
      </c>
      <c r="FK11" s="6" t="n">
        <v>-211.08</v>
      </c>
      <c r="FL11" s="0" t="s">
        <v>312</v>
      </c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43921</v>
      </c>
      <c r="FW11" s="6" t="n">
        <v>-19112.87</v>
      </c>
      <c r="FX11" s="0" t="s">
        <v>897</v>
      </c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11" t="n">
        <v>44050</v>
      </c>
      <c r="GX11" s="6" t="n">
        <v>794.671936</v>
      </c>
      <c r="GY11" s="0" t="s">
        <v>894</v>
      </c>
      <c r="GZ11" s="0"/>
      <c r="HA11" s="8" t="s">
        <f>=-SUM(HA2:HA9)</f>
      </c>
      <c r="HB11" s="0" t="s">
        <v>899</v>
      </c>
      <c r="HC11" s="0"/>
      <c r="HD11" s="0"/>
      <c r="HE11" s="0"/>
      <c r="HF11" s="0"/>
      <c r="HG11" s="0"/>
      <c r="HH11" s="0"/>
      <c r="HI11" s="11" t="n">
        <v>43929</v>
      </c>
      <c r="HJ11" s="6" t="n">
        <v>2245.08</v>
      </c>
      <c r="HK11" s="0" t="s">
        <v>894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8" t="s">
        <f>=-SUM(HY2:HY9)</f>
      </c>
      <c r="HZ11" s="0" t="s">
        <v>899</v>
      </c>
      <c r="IA11" s="11" t="n">
        <v>44155</v>
      </c>
      <c r="IB11" s="6" t="n">
        <v>-159155.679138</v>
      </c>
      <c r="IC11" s="0" t="s">
        <v>897</v>
      </c>
      <c r="ID11" s="0"/>
      <c r="IE11" s="0"/>
      <c r="IF11" s="0"/>
      <c r="IG11" s="0"/>
      <c r="IH11" s="0"/>
      <c r="II11" s="0"/>
      <c r="IJ11" s="11" t="n">
        <v>44652</v>
      </c>
      <c r="IK11" s="6" t="n">
        <v>-626.46</v>
      </c>
      <c r="IL11" s="0" t="s">
        <v>503</v>
      </c>
      <c r="IM11" s="0"/>
      <c r="IN11" s="0"/>
      <c r="IO11" s="0"/>
      <c r="IP11" s="11" t="n">
        <v>44137</v>
      </c>
      <c r="IQ11" s="6" t="n">
        <v>-28820.11</v>
      </c>
      <c r="IR11" s="0" t="s">
        <v>897</v>
      </c>
      <c r="IS11" s="11" t="n">
        <v>44363</v>
      </c>
      <c r="IT11" s="6" t="n">
        <v>-429.68</v>
      </c>
      <c r="IU11" s="0" t="s">
        <v>500</v>
      </c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11" t="n">
        <v>44048</v>
      </c>
      <c r="JR11" s="6" t="n">
        <v>-5977.583676</v>
      </c>
      <c r="JS11" s="0" t="s">
        <v>897</v>
      </c>
      <c r="JT11" s="11" t="n">
        <v>44169</v>
      </c>
      <c r="JU11" s="6" t="n">
        <v>-15829.5158</v>
      </c>
      <c r="JV11" s="0" t="s">
        <v>897</v>
      </c>
      <c r="JW11" s="11" t="n">
        <v>45643</v>
      </c>
      <c r="JX11" s="6" t="n">
        <v>-0.95</v>
      </c>
      <c r="JY11" s="0" t="s">
        <v>485</v>
      </c>
      <c r="JZ11" s="0"/>
      <c r="KA11" s="0"/>
      <c r="KB11" s="0"/>
      <c r="KC11" s="0"/>
      <c r="KD11" s="0"/>
      <c r="KE11" s="0"/>
      <c r="KF11" s="11" t="n">
        <v>44033</v>
      </c>
      <c r="KG11" s="6" t="n">
        <v>221.3</v>
      </c>
      <c r="KH11" s="0" t="s">
        <v>894</v>
      </c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8" t="s">
        <f>=-SUM(LK2:LK9)</f>
      </c>
      <c r="LL11" s="0" t="s">
        <v>899</v>
      </c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11" t="n">
        <v>44176</v>
      </c>
      <c r="LZ11" s="6" t="n">
        <v>1595.96</v>
      </c>
      <c r="MA11" s="0" t="s">
        <v>894</v>
      </c>
    </row>
    <row collapsed="false" customFormat="false" customHeight="false" hidden="false" ht="12.1" outlineLevel="0" r="12">
      <c r="A12" s="0"/>
      <c r="B12" s="0"/>
      <c r="C12" s="0"/>
      <c r="D12" s="11" t="n">
        <v>43921</v>
      </c>
      <c r="E12" s="6" t="n">
        <v>-573.53</v>
      </c>
      <c r="F12" s="0" t="s">
        <v>897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43889</v>
      </c>
      <c r="T12" s="6" t="n">
        <v>1425.25</v>
      </c>
      <c r="U12" s="0" t="s">
        <v>894</v>
      </c>
      <c r="V12" s="11" t="n">
        <v>43865</v>
      </c>
      <c r="W12" s="6" t="n">
        <v>-501</v>
      </c>
      <c r="X12" s="0" t="s">
        <v>292</v>
      </c>
      <c r="Y12" s="0"/>
      <c r="Z12" s="0"/>
      <c r="AA12" s="0"/>
      <c r="AB12" s="11" t="n">
        <v>44056</v>
      </c>
      <c r="AC12" s="6" t="n">
        <v>12013.23</v>
      </c>
      <c r="AD12" s="0" t="s">
        <v>894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43903</v>
      </c>
      <c r="BD12" s="6" t="n">
        <v>4590.74</v>
      </c>
      <c r="BE12" s="0" t="s">
        <v>894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44074</v>
      </c>
      <c r="BV12" s="6" t="n">
        <v>48474.525372</v>
      </c>
      <c r="BW12" s="0" t="s">
        <v>894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43728</v>
      </c>
      <c r="CN12" s="6" t="n">
        <v>468.80527</v>
      </c>
      <c r="CO12" s="0" t="s">
        <v>894</v>
      </c>
      <c r="CP12" s="11" t="n">
        <v>43865</v>
      </c>
      <c r="CQ12" s="6" t="n">
        <v>2503.319447</v>
      </c>
      <c r="CR12" s="0" t="s">
        <v>894</v>
      </c>
      <c r="CS12" s="11" t="n">
        <v>43921</v>
      </c>
      <c r="CT12" s="6" t="n">
        <v>-129.04</v>
      </c>
      <c r="CU12" s="0" t="s">
        <v>314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43923</v>
      </c>
      <c r="DI12" s="6" t="n">
        <v>-13437.58</v>
      </c>
      <c r="DJ12" s="0" t="s">
        <v>897</v>
      </c>
      <c r="DK12" s="11" t="n">
        <v>43900</v>
      </c>
      <c r="DL12" s="6" t="n">
        <v>-1690.98</v>
      </c>
      <c r="DM12" s="0" t="s">
        <v>897</v>
      </c>
      <c r="DN12" s="11" t="n">
        <v>43889</v>
      </c>
      <c r="DO12" s="6" t="n">
        <v>-54776.64</v>
      </c>
      <c r="DP12" s="0" t="s">
        <v>897</v>
      </c>
      <c r="DQ12" s="11" t="n">
        <v>43836</v>
      </c>
      <c r="DR12" s="6" t="n">
        <v>-50442.47</v>
      </c>
      <c r="DS12" s="0" t="s">
        <v>897</v>
      </c>
      <c r="DT12" s="0"/>
      <c r="DU12" s="0"/>
      <c r="DV12" s="0"/>
      <c r="DW12" s="11" t="n">
        <v>43836</v>
      </c>
      <c r="DX12" s="6" t="n">
        <v>-3041</v>
      </c>
      <c r="DY12" s="0" t="s">
        <v>897</v>
      </c>
      <c r="DZ12" s="11" t="n">
        <v>44152</v>
      </c>
      <c r="EA12" s="6" t="n">
        <v>-6019.735722</v>
      </c>
      <c r="EB12" s="0" t="s">
        <v>897</v>
      </c>
      <c r="EC12" s="11" t="n">
        <v>43887</v>
      </c>
      <c r="ED12" s="6" t="n">
        <v>-4784.23</v>
      </c>
      <c r="EE12" s="0" t="s">
        <v>897</v>
      </c>
      <c r="EF12" s="0"/>
      <c r="EG12" s="10" t="s">
        <f>=XIRR(EG2:EG11,EF2:EF11)</f>
      </c>
      <c r="EH12" s="0"/>
      <c r="EI12" s="0"/>
      <c r="EJ12" s="0"/>
      <c r="EK12" s="0"/>
      <c r="EL12" s="11" t="n">
        <v>43915</v>
      </c>
      <c r="EM12" s="6" t="n">
        <v>-2288.995179</v>
      </c>
      <c r="EN12" s="0" t="s">
        <v>897</v>
      </c>
      <c r="EO12" s="11" t="n">
        <v>43840</v>
      </c>
      <c r="EP12" s="6" t="n">
        <v>-2013.84</v>
      </c>
      <c r="EQ12" s="0" t="s">
        <v>897</v>
      </c>
      <c r="ER12" s="11" t="n">
        <v>43923</v>
      </c>
      <c r="ES12" s="6" t="n">
        <v>2065.79</v>
      </c>
      <c r="ET12" s="0" t="s">
        <v>894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11" t="n">
        <v>44019</v>
      </c>
      <c r="FH12" s="6" t="n">
        <v>-2887.62</v>
      </c>
      <c r="FI12" s="0" t="s">
        <v>897</v>
      </c>
      <c r="FJ12" s="11" t="n">
        <v>43921</v>
      </c>
      <c r="FK12" s="6" t="n">
        <v>1776.96495</v>
      </c>
      <c r="FL12" s="0" t="s">
        <v>894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10" t="s">
        <f>=XIRR(FW2:FW11,FV2:FV11)</f>
      </c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11" t="n">
        <v>44075</v>
      </c>
      <c r="GX12" s="6" t="n">
        <v>781.583301</v>
      </c>
      <c r="GY12" s="0" t="s">
        <v>894</v>
      </c>
      <c r="GZ12" s="0"/>
      <c r="HA12" s="0"/>
      <c r="HB12" s="0"/>
      <c r="HC12" s="0"/>
      <c r="HD12" s="0"/>
      <c r="HE12" s="0"/>
      <c r="HF12" s="0"/>
      <c r="HG12" s="0"/>
      <c r="HH12" s="0"/>
      <c r="HI12" s="11" t="n">
        <v>43929</v>
      </c>
      <c r="HJ12" s="6" t="n">
        <v>565.86</v>
      </c>
      <c r="HK12" s="0" t="s">
        <v>894</v>
      </c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10" t="s">
        <f>=XIRR(IB2:IB11,IA2:IA11)</f>
      </c>
      <c r="IC12" s="0"/>
      <c r="ID12" s="0"/>
      <c r="IE12" s="0"/>
      <c r="IF12" s="0"/>
      <c r="IG12" s="0"/>
      <c r="IH12" s="0"/>
      <c r="II12" s="0"/>
      <c r="IJ12" s="11" t="n">
        <v>44743</v>
      </c>
      <c r="IK12" s="6" t="n">
        <v>-626.46</v>
      </c>
      <c r="IL12" s="0" t="s">
        <v>503</v>
      </c>
      <c r="IM12" s="0"/>
      <c r="IN12" s="0"/>
      <c r="IO12" s="0"/>
      <c r="IP12" s="0"/>
      <c r="IQ12" s="10" t="s">
        <f>=XIRR(IQ2:IQ11,IP2:IP11)</f>
      </c>
      <c r="IR12" s="0"/>
      <c r="IS12" s="11" t="n">
        <v>44454</v>
      </c>
      <c r="IT12" s="6" t="n">
        <v>-429.68</v>
      </c>
      <c r="IU12" s="0" t="s">
        <v>500</v>
      </c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10" t="s">
        <f>=XIRR(JR2:JR11,JQ2:JQ11)</f>
      </c>
      <c r="JS12" s="0"/>
      <c r="JT12" s="0"/>
      <c r="JU12" s="10" t="s">
        <f>=XIRR(JU2:JU11,JT2:JT11)</f>
      </c>
      <c r="JV12" s="0"/>
      <c r="JW12" s="11" t="n">
        <v>45825</v>
      </c>
      <c r="JX12" s="6" t="n">
        <v>-0.95</v>
      </c>
      <c r="JY12" s="0" t="s">
        <v>485</v>
      </c>
      <c r="JZ12" s="0"/>
      <c r="KA12" s="0"/>
      <c r="KB12" s="0"/>
      <c r="KC12" s="0"/>
      <c r="KD12" s="0"/>
      <c r="KE12" s="0"/>
      <c r="KF12" s="11" t="n">
        <v>44033</v>
      </c>
      <c r="KG12" s="6" t="n">
        <v>221.1</v>
      </c>
      <c r="KH12" s="0" t="s">
        <v>894</v>
      </c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11" t="n">
        <v>44176</v>
      </c>
      <c r="LZ12" s="6" t="n">
        <v>1593.96</v>
      </c>
      <c r="MA12" s="0" t="s">
        <v>894</v>
      </c>
    </row>
    <row collapsed="false" customFormat="false" customHeight="false" hidden="false" ht="12.1" outlineLevel="0" r="13">
      <c r="A13" s="0"/>
      <c r="B13" s="0"/>
      <c r="C13" s="0"/>
      <c r="D13" s="11" t="n">
        <v>43921</v>
      </c>
      <c r="E13" s="6" t="n">
        <v>-9749.95</v>
      </c>
      <c r="F13" s="0" t="s">
        <v>897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43900</v>
      </c>
      <c r="T13" s="6" t="n">
        <v>1335.41</v>
      </c>
      <c r="U13" s="0" t="s">
        <v>894</v>
      </c>
      <c r="V13" s="11" t="n">
        <v>43965</v>
      </c>
      <c r="W13" s="6" t="n">
        <v>-33152.16</v>
      </c>
      <c r="X13" s="0" t="s">
        <v>897</v>
      </c>
      <c r="Y13" s="0"/>
      <c r="Z13" s="0"/>
      <c r="AA13" s="0"/>
      <c r="AB13" s="11" t="n">
        <v>44056</v>
      </c>
      <c r="AC13" s="6" t="n">
        <v>2409.15</v>
      </c>
      <c r="AD13" s="0" t="s">
        <v>894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43907</v>
      </c>
      <c r="BD13" s="6" t="n">
        <v>4093.46</v>
      </c>
      <c r="BE13" s="0" t="s">
        <v>894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44074</v>
      </c>
      <c r="BV13" s="6" t="n">
        <v>-19230.53223</v>
      </c>
      <c r="BW13" s="0" t="s">
        <v>897</v>
      </c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43734</v>
      </c>
      <c r="CN13" s="6" t="n">
        <v>156.617012</v>
      </c>
      <c r="CO13" s="0" t="s">
        <v>894</v>
      </c>
      <c r="CP13" s="11" t="n">
        <v>43875</v>
      </c>
      <c r="CQ13" s="6" t="n">
        <v>2418.768848</v>
      </c>
      <c r="CR13" s="0" t="s">
        <v>894</v>
      </c>
      <c r="CS13" s="11" t="n">
        <v>43930</v>
      </c>
      <c r="CT13" s="6" t="n">
        <v>2878.4962</v>
      </c>
      <c r="CU13" s="0" t="s">
        <v>894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10" t="s">
        <f>=XIRR(DI2:DI12,DH2:DH12)</f>
      </c>
      <c r="DJ13" s="0"/>
      <c r="DK13" s="11" t="n">
        <v>43910</v>
      </c>
      <c r="DL13" s="6" t="n">
        <v>12806.11</v>
      </c>
      <c r="DM13" s="0" t="s">
        <v>894</v>
      </c>
      <c r="DN13" s="0"/>
      <c r="DO13" s="10" t="s">
        <f>=XIRR(DO2:DO12,DN2:DN12)</f>
      </c>
      <c r="DP13" s="0"/>
      <c r="DQ13" s="11" t="n">
        <v>43836</v>
      </c>
      <c r="DR13" s="6" t="n">
        <v>-20176.99</v>
      </c>
      <c r="DS13" s="0" t="s">
        <v>897</v>
      </c>
      <c r="DT13" s="0"/>
      <c r="DU13" s="0"/>
      <c r="DV13" s="0"/>
      <c r="DW13" s="11" t="n">
        <v>43836</v>
      </c>
      <c r="DX13" s="6" t="n">
        <v>-40546.58</v>
      </c>
      <c r="DY13" s="0" t="s">
        <v>897</v>
      </c>
      <c r="DZ13" s="11" t="n">
        <v>44152</v>
      </c>
      <c r="EA13" s="6" t="n">
        <v>-30099.447807</v>
      </c>
      <c r="EB13" s="0" t="s">
        <v>897</v>
      </c>
      <c r="EC13" s="11" t="n">
        <v>43887</v>
      </c>
      <c r="ED13" s="6" t="n">
        <v>-4784.23</v>
      </c>
      <c r="EE13" s="0" t="s">
        <v>897</v>
      </c>
      <c r="EF13" s="0"/>
      <c r="EG13" s="8" t="s">
        <f>=-SUM(EG2:EG11)</f>
      </c>
      <c r="EH13" s="0" t="s">
        <v>899</v>
      </c>
      <c r="EI13" s="0"/>
      <c r="EJ13" s="0"/>
      <c r="EK13" s="0"/>
      <c r="EL13" s="0"/>
      <c r="EM13" s="10" t="s">
        <f>=XIRR(EM2:EM12,EL2:EL12)</f>
      </c>
      <c r="EN13" s="0"/>
      <c r="EO13" s="11" t="n">
        <v>43844</v>
      </c>
      <c r="EP13" s="6" t="n">
        <v>-2011.99</v>
      </c>
      <c r="EQ13" s="0" t="s">
        <v>897</v>
      </c>
      <c r="ER13" s="11" t="n">
        <v>43923</v>
      </c>
      <c r="ES13" s="6" t="n">
        <v>1024.49</v>
      </c>
      <c r="ET13" s="0" t="s">
        <v>894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11" t="n">
        <v>44029</v>
      </c>
      <c r="FH13" s="6" t="n">
        <v>-17283.75</v>
      </c>
      <c r="FI13" s="0" t="s">
        <v>897</v>
      </c>
      <c r="FJ13" s="11" t="n">
        <v>43923</v>
      </c>
      <c r="FK13" s="6" t="n">
        <v>1731.8801</v>
      </c>
      <c r="FL13" s="0" t="s">
        <v>894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8" t="s">
        <f>=-SUM(FW2:FW11)</f>
      </c>
      <c r="FX13" s="0" t="s">
        <v>899</v>
      </c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11" t="n">
        <v>44075</v>
      </c>
      <c r="GX13" s="6" t="n">
        <v>781.583301</v>
      </c>
      <c r="GY13" s="0" t="s">
        <v>894</v>
      </c>
      <c r="GZ13" s="0"/>
      <c r="HA13" s="0"/>
      <c r="HB13" s="0"/>
      <c r="HC13" s="0"/>
      <c r="HD13" s="0"/>
      <c r="HE13" s="0"/>
      <c r="HF13" s="0"/>
      <c r="HG13" s="0"/>
      <c r="HH13" s="0"/>
      <c r="HI13" s="11" t="n">
        <v>43929</v>
      </c>
      <c r="HJ13" s="6" t="n">
        <v>4528.56</v>
      </c>
      <c r="HK13" s="0" t="s">
        <v>894</v>
      </c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8" t="s">
        <f>=-SUM(IB2:IB11)</f>
      </c>
      <c r="IC13" s="0" t="s">
        <v>899</v>
      </c>
      <c r="ID13" s="0"/>
      <c r="IE13" s="0"/>
      <c r="IF13" s="0"/>
      <c r="IG13" s="0"/>
      <c r="IH13" s="0"/>
      <c r="II13" s="0"/>
      <c r="IJ13" s="11" t="n">
        <v>44834</v>
      </c>
      <c r="IK13" s="6" t="n">
        <v>-626.46</v>
      </c>
      <c r="IL13" s="0" t="s">
        <v>503</v>
      </c>
      <c r="IM13" s="0"/>
      <c r="IN13" s="0"/>
      <c r="IO13" s="0"/>
      <c r="IP13" s="0"/>
      <c r="IQ13" s="8" t="s">
        <f>=-SUM(IQ2:IQ11)</f>
      </c>
      <c r="IR13" s="0" t="s">
        <v>899</v>
      </c>
      <c r="IS13" s="11" t="n">
        <v>44545</v>
      </c>
      <c r="IT13" s="6" t="n">
        <v>-429.68</v>
      </c>
      <c r="IU13" s="0" t="s">
        <v>500</v>
      </c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8" t="s">
        <f>=-SUM(JR2:JR11)</f>
      </c>
      <c r="JS13" s="0" t="s">
        <v>899</v>
      </c>
      <c r="JT13" s="0"/>
      <c r="JU13" s="8" t="s">
        <f>=-SUM(JU2:JU11)</f>
      </c>
      <c r="JV13" s="0" t="s">
        <v>899</v>
      </c>
      <c r="JW13" s="11" t="n">
        <v>45824</v>
      </c>
      <c r="JX13" s="6" t="n">
        <v>-19000</v>
      </c>
      <c r="JY13" s="0" t="s">
        <v>883</v>
      </c>
      <c r="JZ13" s="0"/>
      <c r="KA13" s="0"/>
      <c r="KB13" s="0"/>
      <c r="KC13" s="0"/>
      <c r="KD13" s="0"/>
      <c r="KE13" s="0"/>
      <c r="KF13" s="11" t="n">
        <v>44033</v>
      </c>
      <c r="KG13" s="6" t="n">
        <v>220.1</v>
      </c>
      <c r="KH13" s="0" t="s">
        <v>894</v>
      </c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11" t="n">
        <v>44302</v>
      </c>
      <c r="LZ13" s="6" t="n">
        <v>-2260.96</v>
      </c>
      <c r="MA13" s="0" t="s">
        <v>509</v>
      </c>
    </row>
    <row collapsed="false" customFormat="false" customHeight="false" hidden="false" ht="12.1" outlineLevel="0" r="14">
      <c r="A14" s="0"/>
      <c r="B14" s="0"/>
      <c r="C14" s="0"/>
      <c r="D14" s="11" t="n">
        <v>44001</v>
      </c>
      <c r="E14" s="6" t="n">
        <v>680.93</v>
      </c>
      <c r="F14" s="0" t="s">
        <v>894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43908</v>
      </c>
      <c r="T14" s="6" t="n">
        <v>545.32</v>
      </c>
      <c r="U14" s="0" t="s">
        <v>894</v>
      </c>
      <c r="V14" s="11" t="n">
        <v>44001</v>
      </c>
      <c r="W14" s="6" t="n">
        <v>2655.26</v>
      </c>
      <c r="X14" s="0" t="s">
        <v>894</v>
      </c>
      <c r="Y14" s="0"/>
      <c r="Z14" s="0"/>
      <c r="AA14" s="0"/>
      <c r="AB14" s="11" t="n">
        <v>44056</v>
      </c>
      <c r="AC14" s="6" t="n">
        <v>4818.3</v>
      </c>
      <c r="AD14" s="0" t="s">
        <v>894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43923</v>
      </c>
      <c r="BD14" s="6" t="n">
        <v>9691.63</v>
      </c>
      <c r="BE14" s="0" t="s">
        <v>894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44074</v>
      </c>
      <c r="BV14" s="6" t="n">
        <v>-28846.171536</v>
      </c>
      <c r="BW14" s="0" t="s">
        <v>897</v>
      </c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43747</v>
      </c>
      <c r="CN14" s="6" t="n">
        <v>156.978624</v>
      </c>
      <c r="CO14" s="0" t="s">
        <v>894</v>
      </c>
      <c r="CP14" s="11" t="n">
        <v>43875</v>
      </c>
      <c r="CQ14" s="6" t="n">
        <v>3627.835264</v>
      </c>
      <c r="CR14" s="0" t="s">
        <v>894</v>
      </c>
      <c r="CS14" s="11" t="n">
        <v>43930</v>
      </c>
      <c r="CT14" s="6" t="n">
        <v>2808.048793</v>
      </c>
      <c r="CU14" s="0" t="s">
        <v>894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8" t="s">
        <f>=-SUM(DI2:DI12)</f>
      </c>
      <c r="DJ14" s="0" t="s">
        <v>899</v>
      </c>
      <c r="DK14" s="11" t="n">
        <v>43910</v>
      </c>
      <c r="DL14" s="6" t="n">
        <v>3201.53</v>
      </c>
      <c r="DM14" s="0" t="s">
        <v>894</v>
      </c>
      <c r="DN14" s="0"/>
      <c r="DO14" s="8" t="s">
        <f>=-SUM(DO2:DO12)</f>
      </c>
      <c r="DP14" s="0" t="s">
        <v>899</v>
      </c>
      <c r="DQ14" s="11" t="n">
        <v>43836</v>
      </c>
      <c r="DR14" s="6" t="n">
        <v>-5044.25</v>
      </c>
      <c r="DS14" s="0" t="s">
        <v>897</v>
      </c>
      <c r="DT14" s="0"/>
      <c r="DU14" s="0"/>
      <c r="DV14" s="0"/>
      <c r="DW14" s="11" t="n">
        <v>43836</v>
      </c>
      <c r="DX14" s="6" t="n">
        <v>-5068.33</v>
      </c>
      <c r="DY14" s="0" t="s">
        <v>897</v>
      </c>
      <c r="DZ14" s="11" t="n">
        <v>44152</v>
      </c>
      <c r="EA14" s="6" t="n">
        <v>-12039.471444</v>
      </c>
      <c r="EB14" s="0" t="s">
        <v>897</v>
      </c>
      <c r="EC14" s="0"/>
      <c r="ED14" s="10" t="s">
        <f>=XIRR(ED2:ED13,EC2:EC13)</f>
      </c>
      <c r="EE14" s="0"/>
      <c r="EF14" s="0"/>
      <c r="EG14" s="0"/>
      <c r="EH14" s="0"/>
      <c r="EI14" s="0"/>
      <c r="EJ14" s="0"/>
      <c r="EK14" s="0"/>
      <c r="EL14" s="0"/>
      <c r="EM14" s="8" t="s">
        <f>=-SUM(EM2:EM12)</f>
      </c>
      <c r="EN14" s="0" t="s">
        <v>899</v>
      </c>
      <c r="EO14" s="11" t="n">
        <v>43844</v>
      </c>
      <c r="EP14" s="6" t="n">
        <v>-2011.99</v>
      </c>
      <c r="EQ14" s="0" t="s">
        <v>897</v>
      </c>
      <c r="ER14" s="11" t="n">
        <v>43923</v>
      </c>
      <c r="ES14" s="6" t="n">
        <v>2042.98</v>
      </c>
      <c r="ET14" s="0" t="s">
        <v>894</v>
      </c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11" t="n">
        <v>44032</v>
      </c>
      <c r="FH14" s="6" t="n">
        <v>-14503.07</v>
      </c>
      <c r="FI14" s="0" t="s">
        <v>897</v>
      </c>
      <c r="FJ14" s="11" t="n">
        <v>43927</v>
      </c>
      <c r="FK14" s="6" t="n">
        <v>1808.05795</v>
      </c>
      <c r="FL14" s="0" t="s">
        <v>894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11" t="n">
        <v>44075</v>
      </c>
      <c r="GX14" s="6" t="n">
        <v>2344.011864</v>
      </c>
      <c r="GY14" s="0" t="s">
        <v>894</v>
      </c>
      <c r="GZ14" s="0"/>
      <c r="HA14" s="0"/>
      <c r="HB14" s="0"/>
      <c r="HC14" s="0"/>
      <c r="HD14" s="0"/>
      <c r="HE14" s="0"/>
      <c r="HF14" s="0"/>
      <c r="HG14" s="0"/>
      <c r="HH14" s="0"/>
      <c r="HI14" s="11" t="n">
        <v>43929</v>
      </c>
      <c r="HJ14" s="6" t="n">
        <v>565.66</v>
      </c>
      <c r="HK14" s="0" t="s">
        <v>894</v>
      </c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11" t="n">
        <v>44833</v>
      </c>
      <c r="IK14" s="6" t="n">
        <v>-6800</v>
      </c>
      <c r="IL14" s="0" t="s">
        <v>651</v>
      </c>
      <c r="IM14" s="0"/>
      <c r="IN14" s="0"/>
      <c r="IO14" s="0"/>
      <c r="IP14" s="0"/>
      <c r="IQ14" s="0"/>
      <c r="IR14" s="0"/>
      <c r="IS14" s="11" t="n">
        <v>44636</v>
      </c>
      <c r="IT14" s="6" t="n">
        <v>-429.68</v>
      </c>
      <c r="IU14" s="0" t="s">
        <v>500</v>
      </c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10" t="s">
        <f>=XIRR(JX2:JX13,JW2:JW13)</f>
      </c>
      <c r="JY14" s="0"/>
      <c r="JZ14" s="0"/>
      <c r="KA14" s="0"/>
      <c r="KB14" s="0"/>
      <c r="KC14" s="0"/>
      <c r="KD14" s="0"/>
      <c r="KE14" s="0"/>
      <c r="KF14" s="11" t="n">
        <v>44033</v>
      </c>
      <c r="KG14" s="6" t="n">
        <v>220.1</v>
      </c>
      <c r="KH14" s="0" t="s">
        <v>894</v>
      </c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11" t="n">
        <v>44449</v>
      </c>
      <c r="LZ14" s="6" t="n">
        <v>-1937</v>
      </c>
      <c r="MA14" s="0" t="s">
        <v>566</v>
      </c>
    </row>
    <row collapsed="false" customFormat="false" customHeight="false" hidden="false" ht="12.1" outlineLevel="0" r="15">
      <c r="A15" s="0"/>
      <c r="B15" s="0"/>
      <c r="C15" s="0"/>
      <c r="D15" s="11" t="n">
        <v>44064</v>
      </c>
      <c r="E15" s="6" t="n">
        <v>-768.24</v>
      </c>
      <c r="F15" s="0" t="s">
        <v>897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43921</v>
      </c>
      <c r="T15" s="6" t="n">
        <v>599.79</v>
      </c>
      <c r="U15" s="0" t="s">
        <v>894</v>
      </c>
      <c r="V15" s="11" t="n">
        <v>44001</v>
      </c>
      <c r="W15" s="6" t="n">
        <v>2651.26</v>
      </c>
      <c r="X15" s="0" t="s">
        <v>894</v>
      </c>
      <c r="Y15" s="0"/>
      <c r="Z15" s="0"/>
      <c r="AA15" s="0"/>
      <c r="AB15" s="11" t="n">
        <v>44067</v>
      </c>
      <c r="AC15" s="6" t="n">
        <v>23293.12</v>
      </c>
      <c r="AD15" s="0" t="s">
        <v>894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43937</v>
      </c>
      <c r="BD15" s="6" t="n">
        <v>9024.31</v>
      </c>
      <c r="BE15" s="0" t="s">
        <v>894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44105</v>
      </c>
      <c r="BV15" s="6" t="n">
        <v>18548.281921</v>
      </c>
      <c r="BW15" s="0" t="s">
        <v>894</v>
      </c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43762</v>
      </c>
      <c r="CN15" s="6" t="n">
        <v>2042.228397</v>
      </c>
      <c r="CO15" s="0" t="s">
        <v>894</v>
      </c>
      <c r="CP15" s="11" t="n">
        <v>43875</v>
      </c>
      <c r="CQ15" s="6" t="n">
        <v>1209.702432</v>
      </c>
      <c r="CR15" s="0" t="s">
        <v>894</v>
      </c>
      <c r="CS15" s="11" t="n">
        <v>43930</v>
      </c>
      <c r="CT15" s="6" t="n">
        <v>2808.048793</v>
      </c>
      <c r="CU15" s="0" t="s">
        <v>894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11" t="n">
        <v>43928</v>
      </c>
      <c r="DL15" s="6" t="n">
        <v>-1646.22</v>
      </c>
      <c r="DM15" s="0" t="s">
        <v>897</v>
      </c>
      <c r="DN15" s="0"/>
      <c r="DO15" s="0"/>
      <c r="DP15" s="0"/>
      <c r="DQ15" s="11" t="n">
        <v>43836</v>
      </c>
      <c r="DR15" s="6" t="n">
        <v>-8070.8</v>
      </c>
      <c r="DS15" s="0" t="s">
        <v>897</v>
      </c>
      <c r="DT15" s="0"/>
      <c r="DU15" s="0"/>
      <c r="DV15" s="0"/>
      <c r="DW15" s="11" t="n">
        <v>43836</v>
      </c>
      <c r="DX15" s="6" t="n">
        <v>-3041</v>
      </c>
      <c r="DY15" s="0" t="s">
        <v>897</v>
      </c>
      <c r="DZ15" s="0"/>
      <c r="EA15" s="10" t="s">
        <f>=XIRR(EA2:EA14,DZ2:DZ14)</f>
      </c>
      <c r="EB15" s="0"/>
      <c r="EC15" s="0"/>
      <c r="ED15" s="8" t="s">
        <f>=-SUM(ED2:ED13)</f>
      </c>
      <c r="EE15" s="0" t="s">
        <v>899</v>
      </c>
      <c r="EF15" s="0"/>
      <c r="EG15" s="0"/>
      <c r="EH15" s="0"/>
      <c r="EI15" s="0"/>
      <c r="EJ15" s="0"/>
      <c r="EK15" s="0"/>
      <c r="EL15" s="0"/>
      <c r="EM15" s="0"/>
      <c r="EN15" s="0"/>
      <c r="EO15" s="11" t="n">
        <v>43852</v>
      </c>
      <c r="EP15" s="6" t="n">
        <v>-4036.15</v>
      </c>
      <c r="EQ15" s="0" t="s">
        <v>897</v>
      </c>
      <c r="ER15" s="11" t="n">
        <v>43923</v>
      </c>
      <c r="ES15" s="6" t="n">
        <v>1016.48</v>
      </c>
      <c r="ET15" s="0" t="s">
        <v>894</v>
      </c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11" t="n">
        <v>44033</v>
      </c>
      <c r="FH15" s="6" t="n">
        <v>-5895.18</v>
      </c>
      <c r="FI15" s="0" t="s">
        <v>897</v>
      </c>
      <c r="FJ15" s="11" t="n">
        <v>43930</v>
      </c>
      <c r="FK15" s="6" t="n">
        <v>1919.502466</v>
      </c>
      <c r="FL15" s="0" t="s">
        <v>894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11" t="n">
        <v>44088</v>
      </c>
      <c r="GX15" s="6" t="n">
        <v>1545.721344</v>
      </c>
      <c r="GY15" s="0" t="s">
        <v>894</v>
      </c>
      <c r="GZ15" s="0"/>
      <c r="HA15" s="0"/>
      <c r="HB15" s="0"/>
      <c r="HC15" s="0"/>
      <c r="HD15" s="0"/>
      <c r="HE15" s="0"/>
      <c r="HF15" s="0"/>
      <c r="HG15" s="0"/>
      <c r="HH15" s="0"/>
      <c r="HI15" s="11" t="n">
        <v>43930</v>
      </c>
      <c r="HJ15" s="6" t="n">
        <v>-20038.43</v>
      </c>
      <c r="HK15" s="0" t="s">
        <v>897</v>
      </c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11" t="n">
        <v>44925</v>
      </c>
      <c r="IK15" s="6" t="n">
        <v>-501.3</v>
      </c>
      <c r="IL15" s="0" t="s">
        <v>671</v>
      </c>
      <c r="IM15" s="0"/>
      <c r="IN15" s="0"/>
      <c r="IO15" s="0"/>
      <c r="IP15" s="0"/>
      <c r="IQ15" s="0"/>
      <c r="IR15" s="0"/>
      <c r="IS15" s="11" t="n">
        <v>44727</v>
      </c>
      <c r="IT15" s="6" t="n">
        <v>-429.68</v>
      </c>
      <c r="IU15" s="0" t="s">
        <v>500</v>
      </c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8" t="s">
        <f>=-SUM(JX2:JX13)</f>
      </c>
      <c r="JY15" s="0" t="s">
        <v>899</v>
      </c>
      <c r="JZ15" s="0"/>
      <c r="KA15" s="0"/>
      <c r="KB15" s="0"/>
      <c r="KC15" s="0"/>
      <c r="KD15" s="0"/>
      <c r="KE15" s="0"/>
      <c r="KF15" s="11" t="n">
        <v>44033</v>
      </c>
      <c r="KG15" s="6" t="n">
        <v>220.02</v>
      </c>
      <c r="KH15" s="0" t="s">
        <v>894</v>
      </c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10" t="s">
        <f>=XIRR(LZ2:LZ14,LY2:LY14)</f>
      </c>
      <c r="MA15" s="0"/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43921</v>
      </c>
      <c r="T16" s="6" t="n">
        <v>595.78</v>
      </c>
      <c r="U16" s="0" t="s">
        <v>894</v>
      </c>
      <c r="V16" s="11" t="n">
        <v>44018</v>
      </c>
      <c r="W16" s="6" t="n">
        <v>-136</v>
      </c>
      <c r="X16" s="0" t="s">
        <v>374</v>
      </c>
      <c r="Y16" s="0"/>
      <c r="Z16" s="0"/>
      <c r="AA16" s="0"/>
      <c r="AB16" s="11" t="n">
        <v>44067</v>
      </c>
      <c r="AC16" s="6" t="n">
        <v>23310.13</v>
      </c>
      <c r="AD16" s="0" t="s">
        <v>894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43965</v>
      </c>
      <c r="BD16" s="6" t="n">
        <v>9714.64</v>
      </c>
      <c r="BE16" s="0" t="s">
        <v>894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44105</v>
      </c>
      <c r="BV16" s="6" t="n">
        <v>18523.070817</v>
      </c>
      <c r="BW16" s="0" t="s">
        <v>894</v>
      </c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43762</v>
      </c>
      <c r="CN16" s="6" t="n">
        <v>471.479783</v>
      </c>
      <c r="CO16" s="0" t="s">
        <v>894</v>
      </c>
      <c r="CP16" s="11" t="n">
        <v>43906</v>
      </c>
      <c r="CQ16" s="6" t="n">
        <v>832.149834</v>
      </c>
      <c r="CR16" s="0" t="s">
        <v>894</v>
      </c>
      <c r="CS16" s="11" t="n">
        <v>44012</v>
      </c>
      <c r="CT16" s="6" t="n">
        <v>-159.49</v>
      </c>
      <c r="CU16" s="0" t="s">
        <v>367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11" t="n">
        <v>43928</v>
      </c>
      <c r="DL16" s="6" t="n">
        <v>-1646.22</v>
      </c>
      <c r="DM16" s="0" t="s">
        <v>897</v>
      </c>
      <c r="DN16" s="0"/>
      <c r="DO16" s="0"/>
      <c r="DP16" s="0"/>
      <c r="DQ16" s="0"/>
      <c r="DR16" s="10" t="s">
        <f>=XIRR(DR2:DR15,DQ2:DQ15)</f>
      </c>
      <c r="DS16" s="0"/>
      <c r="DT16" s="0"/>
      <c r="DU16" s="0"/>
      <c r="DV16" s="0"/>
      <c r="DW16" s="11" t="n">
        <v>43836</v>
      </c>
      <c r="DX16" s="6" t="n">
        <v>-10136.64</v>
      </c>
      <c r="DY16" s="0" t="s">
        <v>897</v>
      </c>
      <c r="DZ16" s="0"/>
      <c r="EA16" s="8" t="s">
        <f>=-SUM(EA2:EA14)</f>
      </c>
      <c r="EB16" s="0" t="s">
        <v>899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11" t="n">
        <v>43852</v>
      </c>
      <c r="EP16" s="6" t="n">
        <v>-6054.22</v>
      </c>
      <c r="EQ16" s="0" t="s">
        <v>897</v>
      </c>
      <c r="ER16" s="11" t="n">
        <v>43949</v>
      </c>
      <c r="ES16" s="6" t="n">
        <v>-14877.89</v>
      </c>
      <c r="ET16" s="0" t="s">
        <v>897</v>
      </c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11" t="n">
        <v>44033</v>
      </c>
      <c r="FH16" s="6" t="n">
        <v>-8842.77</v>
      </c>
      <c r="FI16" s="0" t="s">
        <v>897</v>
      </c>
      <c r="FJ16" s="11" t="n">
        <v>43935</v>
      </c>
      <c r="FK16" s="6" t="n">
        <v>4637.92546</v>
      </c>
      <c r="FL16" s="0" t="s">
        <v>894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11" t="n">
        <v>44098</v>
      </c>
      <c r="GX16" s="6" t="n">
        <v>1513.34619</v>
      </c>
      <c r="GY16" s="0" t="s">
        <v>894</v>
      </c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10" t="s">
        <f>=XIRR(HJ2:HJ15,HI2:HI15)</f>
      </c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11" t="n">
        <v>45016</v>
      </c>
      <c r="IK16" s="6" t="n">
        <v>-501.3</v>
      </c>
      <c r="IL16" s="0" t="s">
        <v>671</v>
      </c>
      <c r="IM16" s="0"/>
      <c r="IN16" s="0"/>
      <c r="IO16" s="0"/>
      <c r="IP16" s="0"/>
      <c r="IQ16" s="0"/>
      <c r="IR16" s="0"/>
      <c r="IS16" s="11" t="n">
        <v>44818</v>
      </c>
      <c r="IT16" s="6" t="n">
        <v>-429.68</v>
      </c>
      <c r="IU16" s="0" t="s">
        <v>500</v>
      </c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11" t="n">
        <v>44042</v>
      </c>
      <c r="KG16" s="6" t="n">
        <v>554.76</v>
      </c>
      <c r="KH16" s="0" t="s">
        <v>894</v>
      </c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8" t="s">
        <f>=-SUM(LZ2:LZ14)</f>
      </c>
      <c r="MA16" s="0" t="s">
        <v>899</v>
      </c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899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43929</v>
      </c>
      <c r="T17" s="6" t="n">
        <v>1296.62</v>
      </c>
      <c r="U17" s="0" t="s">
        <v>894</v>
      </c>
      <c r="V17" s="11" t="n">
        <v>44019</v>
      </c>
      <c r="W17" s="6" t="n">
        <v>2601.24</v>
      </c>
      <c r="X17" s="0" t="s">
        <v>894</v>
      </c>
      <c r="Y17" s="0"/>
      <c r="Z17" s="0"/>
      <c r="AA17" s="0"/>
      <c r="AB17" s="11" t="n">
        <v>44067</v>
      </c>
      <c r="AC17" s="6" t="n">
        <v>23308.13</v>
      </c>
      <c r="AD17" s="0" t="s">
        <v>894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43971</v>
      </c>
      <c r="BD17" s="6" t="n">
        <v>-54279.06</v>
      </c>
      <c r="BE17" s="0" t="s">
        <v>897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44138</v>
      </c>
      <c r="BV17" s="6" t="n">
        <v>8802.807825</v>
      </c>
      <c r="BW17" s="0" t="s">
        <v>894</v>
      </c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43762</v>
      </c>
      <c r="CN17" s="6" t="n">
        <v>786.012304</v>
      </c>
      <c r="CO17" s="0" t="s">
        <v>894</v>
      </c>
      <c r="CP17" s="11" t="n">
        <v>43906</v>
      </c>
      <c r="CQ17" s="6" t="n">
        <v>832.149834</v>
      </c>
      <c r="CR17" s="0" t="s">
        <v>894</v>
      </c>
      <c r="CS17" s="11" t="n">
        <v>44062</v>
      </c>
      <c r="CT17" s="6" t="n">
        <v>-35023.440095</v>
      </c>
      <c r="CU17" s="0" t="s">
        <v>897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11" t="n">
        <v>43928</v>
      </c>
      <c r="DL17" s="6" t="n">
        <v>-16462.13</v>
      </c>
      <c r="DM17" s="0" t="s">
        <v>897</v>
      </c>
      <c r="DN17" s="0"/>
      <c r="DO17" s="0"/>
      <c r="DP17" s="0"/>
      <c r="DQ17" s="0"/>
      <c r="DR17" s="8" t="s">
        <f>=-SUM(DR2:DR15)</f>
      </c>
      <c r="DS17" s="0" t="s">
        <v>899</v>
      </c>
      <c r="DT17" s="0"/>
      <c r="DU17" s="0"/>
      <c r="DV17" s="0"/>
      <c r="DW17" s="11" t="n">
        <v>43836</v>
      </c>
      <c r="DX17" s="6" t="n">
        <v>-1013.67</v>
      </c>
      <c r="DY17" s="0" t="s">
        <v>897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11" t="n">
        <v>43867</v>
      </c>
      <c r="EP17" s="6" t="n">
        <v>-713.44</v>
      </c>
      <c r="EQ17" s="0" t="s">
        <v>293</v>
      </c>
      <c r="ER17" s="0"/>
      <c r="ES17" s="10" t="s">
        <f>=XIRR(ES2:ES16,ER2:ER16)</f>
      </c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11" t="n">
        <v>44033</v>
      </c>
      <c r="FH17" s="6" t="n">
        <v>-14772.94</v>
      </c>
      <c r="FI17" s="0" t="s">
        <v>897</v>
      </c>
      <c r="FJ17" s="11" t="n">
        <v>43935</v>
      </c>
      <c r="FK17" s="6" t="n">
        <v>927.143945</v>
      </c>
      <c r="FL17" s="0" t="s">
        <v>894</v>
      </c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11" t="n">
        <v>44104</v>
      </c>
      <c r="GX17" s="6" t="n">
        <v>2466.235275</v>
      </c>
      <c r="GY17" s="0" t="s">
        <v>894</v>
      </c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8" t="s">
        <f>=-SUM(HJ2:HJ15)</f>
      </c>
      <c r="HK17" s="0" t="s">
        <v>899</v>
      </c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11" t="n">
        <v>45107</v>
      </c>
      <c r="IK17" s="6" t="n">
        <v>-501.3</v>
      </c>
      <c r="IL17" s="0" t="s">
        <v>671</v>
      </c>
      <c r="IM17" s="0"/>
      <c r="IN17" s="0"/>
      <c r="IO17" s="0"/>
      <c r="IP17" s="0"/>
      <c r="IQ17" s="0"/>
      <c r="IR17" s="0"/>
      <c r="IS17" s="11" t="n">
        <v>44909</v>
      </c>
      <c r="IT17" s="6" t="n">
        <v>-429.68</v>
      </c>
      <c r="IU17" s="0" t="s">
        <v>500</v>
      </c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11" t="n">
        <v>44046</v>
      </c>
      <c r="KG17" s="6" t="n">
        <v>546.76</v>
      </c>
      <c r="KH17" s="0" t="s">
        <v>894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43929</v>
      </c>
      <c r="T18" s="6" t="n">
        <v>1303.22</v>
      </c>
      <c r="U18" s="0" t="s">
        <v>894</v>
      </c>
      <c r="V18" s="11" t="n">
        <v>44064</v>
      </c>
      <c r="W18" s="6" t="n">
        <v>-8327.02</v>
      </c>
      <c r="X18" s="0" t="s">
        <v>897</v>
      </c>
      <c r="Y18" s="0"/>
      <c r="Z18" s="0"/>
      <c r="AA18" s="0"/>
      <c r="AB18" s="11" t="n">
        <v>44067</v>
      </c>
      <c r="AC18" s="6" t="n">
        <v>23291.12</v>
      </c>
      <c r="AD18" s="0" t="s">
        <v>894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44022</v>
      </c>
      <c r="BD18" s="6" t="n">
        <v>-2740</v>
      </c>
      <c r="BE18" s="0" t="s">
        <v>382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44140</v>
      </c>
      <c r="BV18" s="6" t="n">
        <v>-47313.954852</v>
      </c>
      <c r="BW18" s="0" t="s">
        <v>897</v>
      </c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43762</v>
      </c>
      <c r="CN18" s="6" t="n">
        <v>786.012304</v>
      </c>
      <c r="CO18" s="0" t="s">
        <v>894</v>
      </c>
      <c r="CP18" s="11" t="n">
        <v>43907</v>
      </c>
      <c r="CQ18" s="6" t="n">
        <v>1647.084164</v>
      </c>
      <c r="CR18" s="0" t="s">
        <v>894</v>
      </c>
      <c r="CS18" s="0"/>
      <c r="CT18" s="10" t="s">
        <f>=XIRR(CT2:CT17,CS2:CS17)</f>
      </c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11" t="n">
        <v>43928</v>
      </c>
      <c r="DL18" s="6" t="n">
        <v>-24693.2</v>
      </c>
      <c r="DM18" s="0" t="s">
        <v>897</v>
      </c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43836</v>
      </c>
      <c r="DX18" s="6" t="n">
        <v>-7095.65</v>
      </c>
      <c r="DY18" s="0" t="s">
        <v>897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11" t="n">
        <v>43875</v>
      </c>
      <c r="EP18" s="6" t="n">
        <v>-7104.53</v>
      </c>
      <c r="EQ18" s="0" t="s">
        <v>897</v>
      </c>
      <c r="ER18" s="0"/>
      <c r="ES18" s="8" t="s">
        <f>=-SUM(ES2:ES16)</f>
      </c>
      <c r="ET18" s="0" t="s">
        <v>899</v>
      </c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11" t="n">
        <v>44036</v>
      </c>
      <c r="FH18" s="6" t="n">
        <v>-14807.93</v>
      </c>
      <c r="FI18" s="0" t="s">
        <v>897</v>
      </c>
      <c r="FJ18" s="11" t="n">
        <v>43935</v>
      </c>
      <c r="FK18" s="6" t="n">
        <v>8341.354525</v>
      </c>
      <c r="FL18" s="0" t="s">
        <v>894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11" t="n">
        <v>44134</v>
      </c>
      <c r="GX18" s="6" t="n">
        <v>-268.16</v>
      </c>
      <c r="GY18" s="0" t="s">
        <v>466</v>
      </c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11" t="n">
        <v>45198</v>
      </c>
      <c r="IK18" s="6" t="n">
        <v>-501.3</v>
      </c>
      <c r="IL18" s="0" t="s">
        <v>671</v>
      </c>
      <c r="IM18" s="0"/>
      <c r="IN18" s="0"/>
      <c r="IO18" s="0"/>
      <c r="IP18" s="0"/>
      <c r="IQ18" s="0"/>
      <c r="IR18" s="0"/>
      <c r="IS18" s="11" t="n">
        <v>45000</v>
      </c>
      <c r="IT18" s="6" t="n">
        <v>-429.68</v>
      </c>
      <c r="IU18" s="0" t="s">
        <v>500</v>
      </c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11" t="n">
        <v>44048</v>
      </c>
      <c r="KG18" s="6" t="n">
        <v>-222.46</v>
      </c>
      <c r="KH18" s="0" t="s">
        <v>897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43949</v>
      </c>
      <c r="T19" s="6" t="n">
        <v>1244.59</v>
      </c>
      <c r="U19" s="0" t="s">
        <v>894</v>
      </c>
      <c r="V19" s="0"/>
      <c r="W19" s="10" t="s">
        <f>=XIRR(W2:W18,V2:V18)</f>
      </c>
      <c r="X19" s="0"/>
      <c r="Y19" s="0"/>
      <c r="Z19" s="0"/>
      <c r="AA19" s="0"/>
      <c r="AB19" s="11" t="n">
        <v>44070</v>
      </c>
      <c r="AC19" s="6" t="n">
        <v>11345.41</v>
      </c>
      <c r="AD19" s="0" t="s">
        <v>894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44033</v>
      </c>
      <c r="BD19" s="6" t="n">
        <v>4981.38</v>
      </c>
      <c r="BE19" s="0" t="s">
        <v>894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44173</v>
      </c>
      <c r="BV19" s="6" t="n">
        <v>9209.301918</v>
      </c>
      <c r="BW19" s="0" t="s">
        <v>894</v>
      </c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43762</v>
      </c>
      <c r="CN19" s="6" t="n">
        <v>1884.643138</v>
      </c>
      <c r="CO19" s="0" t="s">
        <v>894</v>
      </c>
      <c r="CP19" s="11" t="n">
        <v>43907</v>
      </c>
      <c r="CQ19" s="6" t="n">
        <v>779.807624</v>
      </c>
      <c r="CR19" s="0" t="s">
        <v>894</v>
      </c>
      <c r="CS19" s="0"/>
      <c r="CT19" s="8" t="s">
        <f>=-SUM(CT2:CT17)</f>
      </c>
      <c r="CU19" s="0" t="s">
        <v>899</v>
      </c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11" t="n">
        <v>43928</v>
      </c>
      <c r="DL19" s="6" t="n">
        <v>-1646.22</v>
      </c>
      <c r="DM19" s="0" t="s">
        <v>897</v>
      </c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43836</v>
      </c>
      <c r="DX19" s="6" t="n">
        <v>-1013.67</v>
      </c>
      <c r="DY19" s="0" t="s">
        <v>897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11" t="n">
        <v>43879</v>
      </c>
      <c r="EP19" s="6" t="n">
        <v>-3046.51</v>
      </c>
      <c r="EQ19" s="0" t="s">
        <v>897</v>
      </c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11" t="n">
        <v>44064</v>
      </c>
      <c r="FH19" s="6" t="n">
        <v>-34193.66</v>
      </c>
      <c r="FI19" s="0" t="s">
        <v>897</v>
      </c>
      <c r="FJ19" s="11" t="n">
        <v>43979</v>
      </c>
      <c r="FK19" s="6" t="n">
        <v>-340.56</v>
      </c>
      <c r="FL19" s="0" t="s">
        <v>338</v>
      </c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11" t="n">
        <v>44144</v>
      </c>
      <c r="GX19" s="6" t="n">
        <v>-9605.2125</v>
      </c>
      <c r="GY19" s="0" t="s">
        <v>897</v>
      </c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11" t="n">
        <v>45197</v>
      </c>
      <c r="IK19" s="6" t="n">
        <v>-13600</v>
      </c>
      <c r="IL19" s="0" t="s">
        <v>738</v>
      </c>
      <c r="IM19" s="0"/>
      <c r="IN19" s="0"/>
      <c r="IO19" s="0"/>
      <c r="IP19" s="0"/>
      <c r="IQ19" s="0"/>
      <c r="IR19" s="0"/>
      <c r="IS19" s="11" t="n">
        <v>45091</v>
      </c>
      <c r="IT19" s="6" t="n">
        <v>-429.68</v>
      </c>
      <c r="IU19" s="0" t="s">
        <v>500</v>
      </c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11" t="n">
        <v>44048</v>
      </c>
      <c r="KG19" s="6" t="n">
        <v>-11122.69</v>
      </c>
      <c r="KH19" s="0" t="s">
        <v>897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43949</v>
      </c>
      <c r="T20" s="6" t="n">
        <v>1240.59</v>
      </c>
      <c r="U20" s="0" t="s">
        <v>894</v>
      </c>
      <c r="V20" s="0"/>
      <c r="W20" s="8" t="s">
        <f>=-SUM(W2:W18)</f>
      </c>
      <c r="X20" s="0" t="s">
        <v>899</v>
      </c>
      <c r="Y20" s="0"/>
      <c r="Z20" s="0"/>
      <c r="AA20" s="0"/>
      <c r="AB20" s="11" t="n">
        <v>44070</v>
      </c>
      <c r="AC20" s="6" t="n">
        <v>11335.41</v>
      </c>
      <c r="AD20" s="0" t="s">
        <v>894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44077</v>
      </c>
      <c r="BD20" s="6" t="n">
        <v>4802.29</v>
      </c>
      <c r="BE20" s="0" t="s">
        <v>894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44173</v>
      </c>
      <c r="BV20" s="6" t="n">
        <v>9144.703896</v>
      </c>
      <c r="BW20" s="0" t="s">
        <v>894</v>
      </c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43762</v>
      </c>
      <c r="CN20" s="6" t="n">
        <v>2042.228397</v>
      </c>
      <c r="CO20" s="0" t="s">
        <v>894</v>
      </c>
      <c r="CP20" s="11" t="n">
        <v>43909</v>
      </c>
      <c r="CQ20" s="6" t="n">
        <v>737.385105</v>
      </c>
      <c r="CR20" s="0" t="s">
        <v>894</v>
      </c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11" t="n">
        <v>43928</v>
      </c>
      <c r="DL20" s="6" t="n">
        <v>-8231.07</v>
      </c>
      <c r="DM20" s="0" t="s">
        <v>897</v>
      </c>
      <c r="DN20" s="0"/>
      <c r="DO20" s="0"/>
      <c r="DP20" s="0"/>
      <c r="DQ20" s="0"/>
      <c r="DR20" s="0"/>
      <c r="DS20" s="0"/>
      <c r="DT20" s="0"/>
      <c r="DU20" s="0"/>
      <c r="DV20" s="0"/>
      <c r="DW20" s="11" t="n">
        <v>43836</v>
      </c>
      <c r="DX20" s="6" t="n">
        <v>-20273.29</v>
      </c>
      <c r="DY20" s="0" t="s">
        <v>897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11" t="n">
        <v>43879</v>
      </c>
      <c r="EP20" s="6" t="n">
        <v>-16248.04</v>
      </c>
      <c r="EQ20" s="0" t="s">
        <v>897</v>
      </c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10" t="s">
        <f>=XIRR(FH2:FH19,FG2:FG19)</f>
      </c>
      <c r="FI20" s="0"/>
      <c r="FJ20" s="11" t="n">
        <v>43978</v>
      </c>
      <c r="FK20" s="6" t="n">
        <v>-12436.123248</v>
      </c>
      <c r="FL20" s="0" t="s">
        <v>897</v>
      </c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11" t="n">
        <v>44146</v>
      </c>
      <c r="GX20" s="6" t="n">
        <v>-987.823554</v>
      </c>
      <c r="GY20" s="0" t="s">
        <v>897</v>
      </c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11" t="n">
        <v>45289</v>
      </c>
      <c r="IK20" s="6" t="n">
        <v>-251.32</v>
      </c>
      <c r="IL20" s="0" t="s">
        <v>760</v>
      </c>
      <c r="IM20" s="0"/>
      <c r="IN20" s="0"/>
      <c r="IO20" s="0"/>
      <c r="IP20" s="0"/>
      <c r="IQ20" s="0"/>
      <c r="IR20" s="0"/>
      <c r="IS20" s="11" t="n">
        <v>45090</v>
      </c>
      <c r="IT20" s="6" t="n">
        <v>-6000</v>
      </c>
      <c r="IU20" s="0" t="s">
        <v>703</v>
      </c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11" t="n">
        <v>44048</v>
      </c>
      <c r="KG20" s="6" t="n">
        <v>-111.22</v>
      </c>
      <c r="KH20" s="0" t="s">
        <v>897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44025</v>
      </c>
      <c r="T21" s="6" t="n">
        <v>-732.6</v>
      </c>
      <c r="U21" s="0" t="s">
        <v>386</v>
      </c>
      <c r="V21" s="0"/>
      <c r="W21" s="0"/>
      <c r="X21" s="0"/>
      <c r="Y21" s="0"/>
      <c r="Z21" s="0"/>
      <c r="AA21" s="0"/>
      <c r="AB21" s="11" t="n">
        <v>44070</v>
      </c>
      <c r="AC21" s="6" t="n">
        <v>11305.4</v>
      </c>
      <c r="AD21" s="0" t="s">
        <v>894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44084</v>
      </c>
      <c r="BD21" s="6" t="n">
        <v>4673.23</v>
      </c>
      <c r="BE21" s="0" t="s">
        <v>894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44182</v>
      </c>
      <c r="BV21" s="6" t="n">
        <v>-9411.722619</v>
      </c>
      <c r="BW21" s="0" t="s">
        <v>897</v>
      </c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11" t="n">
        <v>43830</v>
      </c>
      <c r="CN21" s="6" t="n">
        <v>1093.254662</v>
      </c>
      <c r="CO21" s="0" t="s">
        <v>894</v>
      </c>
      <c r="CP21" s="11" t="n">
        <v>43914</v>
      </c>
      <c r="CQ21" s="6" t="n">
        <v>2432.91552</v>
      </c>
      <c r="CR21" s="0" t="s">
        <v>894</v>
      </c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11" t="n">
        <v>43928</v>
      </c>
      <c r="DL21" s="6" t="n">
        <v>-23046.98</v>
      </c>
      <c r="DM21" s="0" t="s">
        <v>897</v>
      </c>
      <c r="DN21" s="0"/>
      <c r="DO21" s="0"/>
      <c r="DP21" s="0"/>
      <c r="DQ21" s="0"/>
      <c r="DR21" s="0"/>
      <c r="DS21" s="0"/>
      <c r="DT21" s="0"/>
      <c r="DU21" s="0"/>
      <c r="DV21" s="0"/>
      <c r="DW21" s="11" t="n">
        <v>43836</v>
      </c>
      <c r="DX21" s="6" t="n">
        <v>-1013.67</v>
      </c>
      <c r="DY21" s="0" t="s">
        <v>897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11" t="n">
        <v>43879</v>
      </c>
      <c r="EP21" s="6" t="n">
        <v>-1015.5</v>
      </c>
      <c r="EQ21" s="0" t="s">
        <v>897</v>
      </c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8" t="s">
        <f>=-SUM(FH2:FH19)</f>
      </c>
      <c r="FI21" s="0" t="s">
        <v>899</v>
      </c>
      <c r="FJ21" s="11" t="n">
        <v>43979</v>
      </c>
      <c r="FK21" s="6" t="n">
        <v>-12749.502535</v>
      </c>
      <c r="FL21" s="0" t="s">
        <v>897</v>
      </c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11" t="n">
        <v>44152</v>
      </c>
      <c r="GX21" s="6" t="n">
        <v>-10210.320978</v>
      </c>
      <c r="GY21" s="0" t="s">
        <v>897</v>
      </c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11" t="n">
        <v>45380</v>
      </c>
      <c r="IK21" s="6" t="n">
        <v>-251.32</v>
      </c>
      <c r="IL21" s="0" t="s">
        <v>760</v>
      </c>
      <c r="IM21" s="0"/>
      <c r="IN21" s="0"/>
      <c r="IO21" s="0"/>
      <c r="IP21" s="0"/>
      <c r="IQ21" s="0"/>
      <c r="IR21" s="0"/>
      <c r="IS21" s="11" t="n">
        <v>45182</v>
      </c>
      <c r="IT21" s="6" t="n">
        <v>-322.32</v>
      </c>
      <c r="IU21" s="0" t="s">
        <v>734</v>
      </c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11" t="n">
        <v>44048</v>
      </c>
      <c r="KG21" s="6" t="n">
        <v>-7229.74</v>
      </c>
      <c r="KH21" s="0" t="s">
        <v>897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44028</v>
      </c>
      <c r="T22" s="6" t="n">
        <v>1266.6</v>
      </c>
      <c r="U22" s="0" t="s">
        <v>894</v>
      </c>
      <c r="V22" s="0"/>
      <c r="W22" s="0"/>
      <c r="X22" s="0"/>
      <c r="Y22" s="0"/>
      <c r="Z22" s="0"/>
      <c r="AA22" s="0"/>
      <c r="AB22" s="11" t="n">
        <v>44070</v>
      </c>
      <c r="AC22" s="6" t="n">
        <v>11300.39</v>
      </c>
      <c r="AD22" s="0" t="s">
        <v>894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44109</v>
      </c>
      <c r="BD22" s="6" t="n">
        <v>4407.1</v>
      </c>
      <c r="BE22" s="0" t="s">
        <v>894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44182</v>
      </c>
      <c r="BV22" s="6" t="n">
        <v>-9411.722619</v>
      </c>
      <c r="BW22" s="0" t="s">
        <v>897</v>
      </c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11" t="n">
        <v>43875</v>
      </c>
      <c r="CN22" s="6" t="n">
        <v>-514.536944</v>
      </c>
      <c r="CO22" s="0" t="s">
        <v>897</v>
      </c>
      <c r="CP22" s="11" t="n">
        <v>43921</v>
      </c>
      <c r="CQ22" s="6" t="n">
        <v>1553.09535</v>
      </c>
      <c r="CR22" s="0" t="s">
        <v>894</v>
      </c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10" t="s">
        <f>=XIRR(DL2:DL21,DK2:DK21)</f>
      </c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11" t="n">
        <v>43836</v>
      </c>
      <c r="DX22" s="6" t="n">
        <v>-1013.67</v>
      </c>
      <c r="DY22" s="0" t="s">
        <v>897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43880</v>
      </c>
      <c r="EP22" s="6" t="n">
        <v>-5069.72</v>
      </c>
      <c r="EQ22" s="0" t="s">
        <v>897</v>
      </c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11" t="n">
        <v>44008</v>
      </c>
      <c r="FK22" s="6" t="n">
        <v>-4428.4575</v>
      </c>
      <c r="FL22" s="0" t="s">
        <v>897</v>
      </c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10" t="s">
        <f>=XIRR(GX2:GX21,GW2:GW21)</f>
      </c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11" t="n">
        <v>45471</v>
      </c>
      <c r="IK22" s="6" t="n">
        <v>-251.32</v>
      </c>
      <c r="IL22" s="0" t="s">
        <v>760</v>
      </c>
      <c r="IM22" s="0"/>
      <c r="IN22" s="0"/>
      <c r="IO22" s="0"/>
      <c r="IP22" s="0"/>
      <c r="IQ22" s="0"/>
      <c r="IR22" s="0"/>
      <c r="IS22" s="11" t="n">
        <v>45273</v>
      </c>
      <c r="IT22" s="6" t="n">
        <v>-322.32</v>
      </c>
      <c r="IU22" s="0" t="s">
        <v>734</v>
      </c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11" t="n">
        <v>44082</v>
      </c>
      <c r="KG22" s="6" t="n">
        <v>-117.22</v>
      </c>
      <c r="KH22" s="0" t="s">
        <v>897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44035</v>
      </c>
      <c r="T23" s="6" t="n">
        <v>1289.41</v>
      </c>
      <c r="U23" s="0" t="s">
        <v>894</v>
      </c>
      <c r="V23" s="0"/>
      <c r="W23" s="0"/>
      <c r="X23" s="0"/>
      <c r="Y23" s="0"/>
      <c r="Z23" s="0"/>
      <c r="AA23" s="0"/>
      <c r="AB23" s="11" t="n">
        <v>44104</v>
      </c>
      <c r="AC23" s="6" t="n">
        <v>-45778.13</v>
      </c>
      <c r="AD23" s="0" t="s">
        <v>897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44123</v>
      </c>
      <c r="BD23" s="6" t="n">
        <v>4210.01</v>
      </c>
      <c r="BE23" s="0" t="s">
        <v>894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10" t="s">
        <f>=XIRR(BV2:BV22,BU2:BU22)</f>
      </c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11" t="n">
        <v>43875</v>
      </c>
      <c r="CN23" s="6" t="n">
        <v>-514.536944</v>
      </c>
      <c r="CO23" s="0" t="s">
        <v>897</v>
      </c>
      <c r="CP23" s="11" t="n">
        <v>43922</v>
      </c>
      <c r="CQ23" s="6" t="n">
        <v>1338.55365</v>
      </c>
      <c r="CR23" s="0" t="s">
        <v>894</v>
      </c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8" t="s">
        <f>=-SUM(DL2:DL21)</f>
      </c>
      <c r="DM23" s="0" t="s">
        <v>899</v>
      </c>
      <c r="DN23" s="0"/>
      <c r="DO23" s="0"/>
      <c r="DP23" s="0"/>
      <c r="DQ23" s="0"/>
      <c r="DR23" s="0"/>
      <c r="DS23" s="0"/>
      <c r="DT23" s="0"/>
      <c r="DU23" s="0"/>
      <c r="DV23" s="0"/>
      <c r="DW23" s="11" t="n">
        <v>43836</v>
      </c>
      <c r="DX23" s="6" t="n">
        <v>-4054.66</v>
      </c>
      <c r="DY23" s="0" t="s">
        <v>897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43882</v>
      </c>
      <c r="EP23" s="6" t="n">
        <v>-40641.32</v>
      </c>
      <c r="EQ23" s="0" t="s">
        <v>897</v>
      </c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11" t="n">
        <v>44008</v>
      </c>
      <c r="FK23" s="6" t="n">
        <v>-1492.12968</v>
      </c>
      <c r="FL23" s="0" t="s">
        <v>897</v>
      </c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8" t="s">
        <f>=-SUM(GX2:GX21)</f>
      </c>
      <c r="GY23" s="0" t="s">
        <v>899</v>
      </c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11" t="n">
        <v>45562</v>
      </c>
      <c r="IK23" s="6" t="n">
        <v>-251.32</v>
      </c>
      <c r="IL23" s="0" t="s">
        <v>760</v>
      </c>
      <c r="IM23" s="0"/>
      <c r="IN23" s="0"/>
      <c r="IO23" s="0"/>
      <c r="IP23" s="0"/>
      <c r="IQ23" s="0"/>
      <c r="IR23" s="0"/>
      <c r="IS23" s="11" t="n">
        <v>45272</v>
      </c>
      <c r="IT23" s="6" t="n">
        <v>-6000</v>
      </c>
      <c r="IU23" s="0" t="s">
        <v>703</v>
      </c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11" t="n">
        <v>44082</v>
      </c>
      <c r="KG23" s="6" t="n">
        <v>-234.45</v>
      </c>
      <c r="KH23" s="0" t="s">
        <v>897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44035</v>
      </c>
      <c r="T24" s="6" t="n">
        <v>1289.01</v>
      </c>
      <c r="U24" s="0" t="s">
        <v>894</v>
      </c>
      <c r="V24" s="0"/>
      <c r="W24" s="0"/>
      <c r="X24" s="0"/>
      <c r="Y24" s="0"/>
      <c r="Z24" s="0"/>
      <c r="AA24" s="0"/>
      <c r="AB24" s="11" t="n">
        <v>44109</v>
      </c>
      <c r="AC24" s="6" t="n">
        <v>-7809</v>
      </c>
      <c r="AD24" s="0" t="s">
        <v>444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44138</v>
      </c>
      <c r="BD24" s="6" t="n">
        <v>4239.02</v>
      </c>
      <c r="BE24" s="0" t="s">
        <v>894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8" t="s">
        <f>=-SUM(BV2:BV22)</f>
      </c>
      <c r="BW24" s="0" t="s">
        <v>899</v>
      </c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11" t="n">
        <v>43875</v>
      </c>
      <c r="CN24" s="6" t="n">
        <v>-514.536944</v>
      </c>
      <c r="CO24" s="0" t="s">
        <v>897</v>
      </c>
      <c r="CP24" s="11" t="n">
        <v>43922</v>
      </c>
      <c r="CQ24" s="6" t="n">
        <v>-472.61</v>
      </c>
      <c r="CR24" s="0" t="s">
        <v>315</v>
      </c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11" t="n">
        <v>43836</v>
      </c>
      <c r="DX24" s="6" t="n">
        <v>-2027.32</v>
      </c>
      <c r="DY24" s="0" t="s">
        <v>897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10" t="s">
        <f>=XIRR(EP2:EP23,EO2:EO23)</f>
      </c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11" t="n">
        <v>44048</v>
      </c>
      <c r="FK24" s="6" t="n">
        <v>-11547.171216</v>
      </c>
      <c r="FL24" s="0" t="s">
        <v>897</v>
      </c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11" t="n">
        <v>45561</v>
      </c>
      <c r="IK24" s="6" t="n">
        <v>-13600</v>
      </c>
      <c r="IL24" s="0" t="s">
        <v>738</v>
      </c>
      <c r="IM24" s="0"/>
      <c r="IN24" s="0"/>
      <c r="IO24" s="0"/>
      <c r="IP24" s="0"/>
      <c r="IQ24" s="0"/>
      <c r="IR24" s="0"/>
      <c r="IS24" s="11" t="n">
        <v>45364</v>
      </c>
      <c r="IT24" s="6" t="n">
        <v>-214.72</v>
      </c>
      <c r="IU24" s="0" t="s">
        <v>774</v>
      </c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11" t="n">
        <v>44097</v>
      </c>
      <c r="KG24" s="6" t="n">
        <v>1230.98</v>
      </c>
      <c r="KH24" s="0" t="s">
        <v>894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44035</v>
      </c>
      <c r="T25" s="6" t="n">
        <v>1288.61</v>
      </c>
      <c r="U25" s="0" t="s">
        <v>894</v>
      </c>
      <c r="V25" s="0"/>
      <c r="W25" s="0"/>
      <c r="X25" s="0"/>
      <c r="Y25" s="0"/>
      <c r="Z25" s="0"/>
      <c r="AA25" s="0"/>
      <c r="AB25" s="11" t="n">
        <v>44106</v>
      </c>
      <c r="AC25" s="6" t="n">
        <v>2067.49</v>
      </c>
      <c r="AD25" s="0" t="s">
        <v>894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44159</v>
      </c>
      <c r="BD25" s="6" t="n">
        <v>-35490.54</v>
      </c>
      <c r="BE25" s="0" t="s">
        <v>897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11" t="n">
        <v>43875</v>
      </c>
      <c r="CN25" s="6" t="n">
        <v>-514.536944</v>
      </c>
      <c r="CO25" s="0" t="s">
        <v>897</v>
      </c>
      <c r="CP25" s="11" t="n">
        <v>43923</v>
      </c>
      <c r="CQ25" s="6" t="n">
        <v>673.940775</v>
      </c>
      <c r="CR25" s="0" t="s">
        <v>894</v>
      </c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11" t="n">
        <v>43836</v>
      </c>
      <c r="DX25" s="6" t="n">
        <v>-5068.33</v>
      </c>
      <c r="DY25" s="0" t="s">
        <v>897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8" t="s">
        <f>=-SUM(EP2:EP23)</f>
      </c>
      <c r="EQ25" s="0" t="s">
        <v>899</v>
      </c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11" t="n">
        <v>44048</v>
      </c>
      <c r="FK25" s="6" t="n">
        <v>-7698.358746</v>
      </c>
      <c r="FL25" s="0" t="s">
        <v>897</v>
      </c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10" t="s">
        <f>=XIRR(IK2:IK24,IJ2:IJ24)</f>
      </c>
      <c r="IL25" s="0"/>
      <c r="IM25" s="0"/>
      <c r="IN25" s="0"/>
      <c r="IO25" s="0"/>
      <c r="IP25" s="0"/>
      <c r="IQ25" s="0"/>
      <c r="IR25" s="0"/>
      <c r="IS25" s="11" t="n">
        <v>45455</v>
      </c>
      <c r="IT25" s="6" t="n">
        <v>-214.72</v>
      </c>
      <c r="IU25" s="0" t="s">
        <v>774</v>
      </c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11" t="n">
        <v>44097</v>
      </c>
      <c r="KG25" s="6" t="n">
        <v>369.24</v>
      </c>
      <c r="KH25" s="0" t="s">
        <v>894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44035</v>
      </c>
      <c r="T26" s="6" t="n">
        <v>1288.81</v>
      </c>
      <c r="U26" s="0" t="s">
        <v>894</v>
      </c>
      <c r="V26" s="0"/>
      <c r="W26" s="0"/>
      <c r="X26" s="0"/>
      <c r="Y26" s="0"/>
      <c r="Z26" s="0"/>
      <c r="AA26" s="0"/>
      <c r="AB26" s="11" t="n">
        <v>44138</v>
      </c>
      <c r="AC26" s="6" t="n">
        <v>2060.99</v>
      </c>
      <c r="AD26" s="0" t="s">
        <v>894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44159</v>
      </c>
      <c r="BD26" s="6" t="n">
        <v>-40568.62</v>
      </c>
      <c r="BE26" s="0" t="s">
        <v>897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11" t="n">
        <v>43875</v>
      </c>
      <c r="CN26" s="6" t="n">
        <v>-514.536944</v>
      </c>
      <c r="CO26" s="0" t="s">
        <v>897</v>
      </c>
      <c r="CP26" s="11" t="n">
        <v>43923</v>
      </c>
      <c r="CQ26" s="6" t="n">
        <v>673.940775</v>
      </c>
      <c r="CR26" s="0" t="s">
        <v>894</v>
      </c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11" t="n">
        <v>43836</v>
      </c>
      <c r="DX26" s="6" t="n">
        <v>-2027.32</v>
      </c>
      <c r="DY26" s="0" t="s">
        <v>897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11" t="n">
        <v>44053</v>
      </c>
      <c r="FK26" s="6" t="n">
        <v>-7395.424168</v>
      </c>
      <c r="FL26" s="0" t="s">
        <v>897</v>
      </c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8" t="s">
        <f>=-SUM(IK2:IK24)</f>
      </c>
      <c r="IL26" s="0" t="s">
        <v>899</v>
      </c>
      <c r="IM26" s="0"/>
      <c r="IN26" s="0"/>
      <c r="IO26" s="0"/>
      <c r="IP26" s="0"/>
      <c r="IQ26" s="0"/>
      <c r="IR26" s="0"/>
      <c r="IS26" s="11" t="n">
        <v>45454</v>
      </c>
      <c r="IT26" s="6" t="n">
        <v>-6000</v>
      </c>
      <c r="IU26" s="0" t="s">
        <v>703</v>
      </c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11" t="n">
        <v>44097</v>
      </c>
      <c r="KG26" s="6" t="n">
        <v>2461.17</v>
      </c>
      <c r="KH26" s="0" t="s">
        <v>894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44043</v>
      </c>
      <c r="T27" s="6" t="n">
        <v>-6749.77</v>
      </c>
      <c r="U27" s="0" t="s">
        <v>897</v>
      </c>
      <c r="V27" s="0"/>
      <c r="W27" s="0"/>
      <c r="X27" s="0"/>
      <c r="Y27" s="0"/>
      <c r="Z27" s="0"/>
      <c r="AA27" s="0"/>
      <c r="AB27" s="11" t="n">
        <v>44138</v>
      </c>
      <c r="AC27" s="6" t="n">
        <v>4180.4</v>
      </c>
      <c r="AD27" s="0" t="s">
        <v>894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10" t="s">
        <f>=XIRR(BD2:BD26,BC2:BC26)</f>
      </c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11" t="n">
        <v>43875</v>
      </c>
      <c r="CN27" s="6" t="n">
        <v>-514.536944</v>
      </c>
      <c r="CO27" s="0" t="s">
        <v>897</v>
      </c>
      <c r="CP27" s="11" t="n">
        <v>43924</v>
      </c>
      <c r="CQ27" s="6" t="n">
        <v>603.2042</v>
      </c>
      <c r="CR27" s="0" t="s">
        <v>894</v>
      </c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43836</v>
      </c>
      <c r="DX27" s="6" t="n">
        <v>-11150.31</v>
      </c>
      <c r="DY27" s="0" t="s">
        <v>897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11" t="n">
        <v>44053</v>
      </c>
      <c r="FK27" s="6" t="n">
        <v>-1847.567384</v>
      </c>
      <c r="FL27" s="0" t="s">
        <v>897</v>
      </c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11" t="n">
        <v>45546</v>
      </c>
      <c r="IT27" s="6" t="n">
        <v>-107.36</v>
      </c>
      <c r="IU27" s="0" t="s">
        <v>825</v>
      </c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11" t="n">
        <v>44130</v>
      </c>
      <c r="KG27" s="6" t="n">
        <v>-394.61</v>
      </c>
      <c r="KH27" s="0" t="s">
        <v>897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44043</v>
      </c>
      <c r="T28" s="6" t="n">
        <v>-6749.77</v>
      </c>
      <c r="U28" s="0" t="s">
        <v>897</v>
      </c>
      <c r="V28" s="0"/>
      <c r="W28" s="0"/>
      <c r="X28" s="0"/>
      <c r="Y28" s="0"/>
      <c r="Z28" s="0"/>
      <c r="AA28" s="0"/>
      <c r="AB28" s="11" t="n">
        <v>44146</v>
      </c>
      <c r="AC28" s="6" t="n">
        <v>-24438.32</v>
      </c>
      <c r="AD28" s="0" t="s">
        <v>897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8" t="s">
        <f>=-SUM(BD2:BD26)</f>
      </c>
      <c r="BE28" s="0" t="s">
        <v>899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11" t="n">
        <v>43875</v>
      </c>
      <c r="CN28" s="6" t="n">
        <v>-514.536944</v>
      </c>
      <c r="CO28" s="0" t="s">
        <v>897</v>
      </c>
      <c r="CP28" s="11" t="n">
        <v>43924</v>
      </c>
      <c r="CQ28" s="6" t="n">
        <v>603.2042</v>
      </c>
      <c r="CR28" s="0" t="s">
        <v>894</v>
      </c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43836</v>
      </c>
      <c r="DX28" s="6" t="n">
        <v>-2027.32</v>
      </c>
      <c r="DY28" s="0" t="s">
        <v>897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10" t="s">
        <f>=XIRR(FK2:FK27,FJ2:FJ27)</f>
      </c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11" t="n">
        <v>45637</v>
      </c>
      <c r="IT28" s="6" t="n">
        <v>-107.36</v>
      </c>
      <c r="IU28" s="0" t="s">
        <v>825</v>
      </c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11" t="n">
        <v>44130</v>
      </c>
      <c r="KG28" s="6" t="n">
        <v>-131.53</v>
      </c>
      <c r="KH28" s="0" t="s">
        <v>897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44048</v>
      </c>
      <c r="T29" s="6" t="n">
        <v>-7024.65</v>
      </c>
      <c r="U29" s="0" t="s">
        <v>897</v>
      </c>
      <c r="V29" s="0"/>
      <c r="W29" s="0"/>
      <c r="X29" s="0"/>
      <c r="Y29" s="0"/>
      <c r="Z29" s="0"/>
      <c r="AA29" s="0"/>
      <c r="AB29" s="11" t="n">
        <v>44152</v>
      </c>
      <c r="AC29" s="6" t="n">
        <v>-49378.41</v>
      </c>
      <c r="AD29" s="0" t="s">
        <v>897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11" t="n">
        <v>43875</v>
      </c>
      <c r="CN29" s="6" t="n">
        <v>-514.536944</v>
      </c>
      <c r="CO29" s="0" t="s">
        <v>897</v>
      </c>
      <c r="CP29" s="11" t="n">
        <v>43927</v>
      </c>
      <c r="CQ29" s="6" t="n">
        <v>631.1879</v>
      </c>
      <c r="CR29" s="0" t="s">
        <v>894</v>
      </c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10" t="s">
        <f>=XIRR(DX2:DX28,DW2:DW28)</f>
      </c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8" t="s">
        <f>=-SUM(FK2:FK27)</f>
      </c>
      <c r="FL29" s="0" t="s">
        <v>899</v>
      </c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11" t="n">
        <v>45636</v>
      </c>
      <c r="IT29" s="6" t="n">
        <v>-6000</v>
      </c>
      <c r="IU29" s="0" t="s">
        <v>703</v>
      </c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11" t="n">
        <v>44130</v>
      </c>
      <c r="KG29" s="6" t="n">
        <v>-131.53</v>
      </c>
      <c r="KH29" s="0" t="s">
        <v>897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44048</v>
      </c>
      <c r="T30" s="6" t="n">
        <v>-1404.33</v>
      </c>
      <c r="U30" s="0" t="s">
        <v>897</v>
      </c>
      <c r="V30" s="0"/>
      <c r="W30" s="0"/>
      <c r="X30" s="0"/>
      <c r="Y30" s="0"/>
      <c r="Z30" s="0"/>
      <c r="AA30" s="0"/>
      <c r="AB30" s="11" t="n">
        <v>44169</v>
      </c>
      <c r="AC30" s="6" t="n">
        <v>-59162.73</v>
      </c>
      <c r="AD30" s="0" t="s">
        <v>897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11" t="n">
        <v>43875</v>
      </c>
      <c r="CN30" s="6" t="n">
        <v>-514.536944</v>
      </c>
      <c r="CO30" s="0" t="s">
        <v>897</v>
      </c>
      <c r="CP30" s="11" t="n">
        <v>43927</v>
      </c>
      <c r="CQ30" s="6" t="n">
        <v>631.1879</v>
      </c>
      <c r="CR30" s="0" t="s">
        <v>894</v>
      </c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8" t="s">
        <f>=-SUM(DX2:DX28)</f>
      </c>
      <c r="DY30" s="0" t="s">
        <v>899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10" t="s">
        <f>=XIRR(IT2:IT29,IS2:IS29)</f>
      </c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11" t="n">
        <v>44130</v>
      </c>
      <c r="KG30" s="6" t="n">
        <v>-131.53</v>
      </c>
      <c r="KH30" s="0" t="s">
        <v>897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44055</v>
      </c>
      <c r="T31" s="6" t="n">
        <v>-698.67</v>
      </c>
      <c r="U31" s="0" t="s">
        <v>897</v>
      </c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11" t="n">
        <v>43875</v>
      </c>
      <c r="CN31" s="6" t="n">
        <v>-514.536944</v>
      </c>
      <c r="CO31" s="0" t="s">
        <v>897</v>
      </c>
      <c r="CP31" s="11" t="n">
        <v>43927</v>
      </c>
      <c r="CQ31" s="6" t="n">
        <v>3150.498225</v>
      </c>
      <c r="CR31" s="0" t="s">
        <v>894</v>
      </c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8" t="s">
        <f>=-SUM(IT2:IT29)</f>
      </c>
      <c r="IU31" s="0" t="s">
        <v>899</v>
      </c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11" t="n">
        <v>44130</v>
      </c>
      <c r="KG31" s="6" t="n">
        <v>-1315.36</v>
      </c>
      <c r="KH31" s="0" t="s">
        <v>897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44062</v>
      </c>
      <c r="T32" s="6" t="n">
        <v>1319.84</v>
      </c>
      <c r="U32" s="0" t="s">
        <v>894</v>
      </c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899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11" t="n">
        <v>43875</v>
      </c>
      <c r="CN32" s="6" t="n">
        <v>-514.536944</v>
      </c>
      <c r="CO32" s="0" t="s">
        <v>897</v>
      </c>
      <c r="CP32" s="11" t="n">
        <v>43928</v>
      </c>
      <c r="CQ32" s="6" t="n">
        <v>2064.527948</v>
      </c>
      <c r="CR32" s="0" t="s">
        <v>894</v>
      </c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11" t="n">
        <v>44130</v>
      </c>
      <c r="KG32" s="6" t="n">
        <v>-263.07</v>
      </c>
      <c r="KH32" s="0" t="s">
        <v>897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44096</v>
      </c>
      <c r="T33" s="6" t="n">
        <v>-6676.62</v>
      </c>
      <c r="U33" s="0" t="s">
        <v>897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11" t="n">
        <v>43875</v>
      </c>
      <c r="CN33" s="6" t="n">
        <v>-514.536944</v>
      </c>
      <c r="CO33" s="0" t="s">
        <v>897</v>
      </c>
      <c r="CP33" s="11" t="n">
        <v>43928</v>
      </c>
      <c r="CQ33" s="6" t="n">
        <v>3440.625222</v>
      </c>
      <c r="CR33" s="0" t="s">
        <v>894</v>
      </c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11" t="n">
        <v>44130</v>
      </c>
      <c r="KG33" s="6" t="n">
        <v>-2236.13</v>
      </c>
      <c r="KH33" s="0" t="s">
        <v>897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44096</v>
      </c>
      <c r="T34" s="6" t="n">
        <v>-1483.69</v>
      </c>
      <c r="U34" s="0" t="s">
        <v>897</v>
      </c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11" t="n">
        <v>43875</v>
      </c>
      <c r="CN34" s="6" t="n">
        <v>-685.625248</v>
      </c>
      <c r="CO34" s="0" t="s">
        <v>897</v>
      </c>
      <c r="CP34" s="11" t="n">
        <v>43928</v>
      </c>
      <c r="CQ34" s="6" t="n">
        <v>1376.861348</v>
      </c>
      <c r="CR34" s="0" t="s">
        <v>894</v>
      </c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10" t="s">
        <f>=XIRR(KG2:KG33,KF2:KF33)</f>
      </c>
      <c r="KH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10" t="s">
        <f>=XIRR(T2:T34,S2:S34)</f>
      </c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11" t="n">
        <v>43875</v>
      </c>
      <c r="CN35" s="6" t="n">
        <v>-514.536944</v>
      </c>
      <c r="CO35" s="0" t="s">
        <v>897</v>
      </c>
      <c r="CP35" s="11" t="n">
        <v>43928</v>
      </c>
      <c r="CQ35" s="6" t="n">
        <v>2749.138252</v>
      </c>
      <c r="CR35" s="0" t="s">
        <v>894</v>
      </c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8" t="s">
        <f>=-SUM(KG2:KG33)</f>
      </c>
      <c r="KH35" s="0" t="s">
        <v>899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8" t="s">
        <f>=-SUM(T2:T34)</f>
      </c>
      <c r="U36" s="0" t="s">
        <v>899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11" t="n">
        <v>43875</v>
      </c>
      <c r="CN36" s="6" t="n">
        <v>-685.625248</v>
      </c>
      <c r="CO36" s="0" t="s">
        <v>897</v>
      </c>
      <c r="CP36" s="11" t="n">
        <v>43930</v>
      </c>
      <c r="CQ36" s="6" t="n">
        <v>2251.287028</v>
      </c>
      <c r="CR36" s="0" t="s">
        <v>894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11" t="n">
        <v>43875</v>
      </c>
      <c r="CN37" s="6" t="n">
        <v>-685.625248</v>
      </c>
      <c r="CO37" s="0" t="s">
        <v>897</v>
      </c>
      <c r="CP37" s="11" t="n">
        <v>43930</v>
      </c>
      <c r="CQ37" s="6" t="n">
        <v>1501.363018</v>
      </c>
      <c r="CR37" s="0" t="s">
        <v>894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11" t="n">
        <v>43875</v>
      </c>
      <c r="CN38" s="6" t="n">
        <v>-342.812624</v>
      </c>
      <c r="CO38" s="0" t="s">
        <v>897</v>
      </c>
      <c r="CP38" s="11" t="n">
        <v>43930</v>
      </c>
      <c r="CQ38" s="6" t="n">
        <v>1661.952806</v>
      </c>
      <c r="CR38" s="0" t="s">
        <v>894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11" t="n">
        <v>43875</v>
      </c>
      <c r="CN39" s="6" t="n">
        <v>-514.536944</v>
      </c>
      <c r="CO39" s="0" t="s">
        <v>897</v>
      </c>
      <c r="CP39" s="11" t="n">
        <v>43937</v>
      </c>
      <c r="CQ39" s="6" t="n">
        <v>1446.27849</v>
      </c>
      <c r="CR39" s="0" t="s">
        <v>894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11" t="n">
        <v>43875</v>
      </c>
      <c r="CN40" s="6" t="n">
        <v>-685.625248</v>
      </c>
      <c r="CO40" s="0" t="s">
        <v>897</v>
      </c>
      <c r="CP40" s="11" t="n">
        <v>43965</v>
      </c>
      <c r="CQ40" s="6" t="n">
        <v>648.256539</v>
      </c>
      <c r="CR40" s="0" t="s">
        <v>894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11" t="n">
        <v>43875</v>
      </c>
      <c r="CN41" s="6" t="n">
        <v>-685.625248</v>
      </c>
      <c r="CO41" s="0" t="s">
        <v>897</v>
      </c>
      <c r="CP41" s="11" t="n">
        <v>43965</v>
      </c>
      <c r="CQ41" s="6" t="n">
        <v>648.256539</v>
      </c>
      <c r="CR41" s="0" t="s">
        <v>894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11" t="n">
        <v>43875</v>
      </c>
      <c r="CN42" s="6" t="n">
        <v>-171.088304</v>
      </c>
      <c r="CO42" s="0" t="s">
        <v>897</v>
      </c>
      <c r="CP42" s="11" t="n">
        <v>43965</v>
      </c>
      <c r="CQ42" s="6" t="n">
        <v>648.256539</v>
      </c>
      <c r="CR42" s="0" t="s">
        <v>894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11" t="n">
        <v>43875</v>
      </c>
      <c r="CN43" s="6" t="n">
        <v>-514.536944</v>
      </c>
      <c r="CO43" s="0" t="s">
        <v>897</v>
      </c>
      <c r="CP43" s="11" t="n">
        <v>44004</v>
      </c>
      <c r="CQ43" s="6" t="n">
        <v>-889.832275</v>
      </c>
      <c r="CR43" s="0" t="s">
        <v>897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11" t="n">
        <v>43875</v>
      </c>
      <c r="CN44" s="6" t="n">
        <v>-514.536944</v>
      </c>
      <c r="CO44" s="0" t="s">
        <v>897</v>
      </c>
      <c r="CP44" s="11" t="n">
        <v>44004</v>
      </c>
      <c r="CQ44" s="6" t="n">
        <v>-1778.2731</v>
      </c>
      <c r="CR44" s="0" t="s">
        <v>897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11" t="n">
        <v>43875</v>
      </c>
      <c r="CN45" s="6" t="n">
        <v>-514.536944</v>
      </c>
      <c r="CO45" s="0" t="s">
        <v>897</v>
      </c>
      <c r="CP45" s="11" t="n">
        <v>44004</v>
      </c>
      <c r="CQ45" s="6" t="n">
        <v>-889.13655</v>
      </c>
      <c r="CR45" s="0" t="s">
        <v>897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11" t="n">
        <v>43875</v>
      </c>
      <c r="CN46" s="6" t="n">
        <v>-514.536944</v>
      </c>
      <c r="CO46" s="0" t="s">
        <v>897</v>
      </c>
      <c r="CP46" s="11" t="n">
        <v>44004</v>
      </c>
      <c r="CQ46" s="6" t="n">
        <v>-3548.893225</v>
      </c>
      <c r="CR46" s="0" t="s">
        <v>897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11" t="n">
        <v>43875</v>
      </c>
      <c r="CN47" s="6" t="n">
        <v>-514.536944</v>
      </c>
      <c r="CO47" s="0" t="s">
        <v>897</v>
      </c>
      <c r="CP47" s="11" t="n">
        <v>44004</v>
      </c>
      <c r="CQ47" s="6" t="n">
        <v>-1772.7073</v>
      </c>
      <c r="CR47" s="0" t="s">
        <v>897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11" t="n">
        <v>43875</v>
      </c>
      <c r="CN48" s="6" t="n">
        <v>-171.088304</v>
      </c>
      <c r="CO48" s="0" t="s">
        <v>897</v>
      </c>
      <c r="CP48" s="11" t="n">
        <v>44004</v>
      </c>
      <c r="CQ48" s="6" t="n">
        <v>-4419.2452</v>
      </c>
      <c r="CR48" s="0" t="s">
        <v>897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11" t="n">
        <v>43875</v>
      </c>
      <c r="CN49" s="6" t="n">
        <v>-171.088304</v>
      </c>
      <c r="CO49" s="0" t="s">
        <v>897</v>
      </c>
      <c r="CP49" s="11" t="n">
        <v>44004</v>
      </c>
      <c r="CQ49" s="6" t="n">
        <v>-3557.241925</v>
      </c>
      <c r="CR49" s="0" t="s">
        <v>897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11" t="n">
        <v>43875</v>
      </c>
      <c r="CN50" s="6" t="n">
        <v>-171.088304</v>
      </c>
      <c r="CO50" s="0" t="s">
        <v>897</v>
      </c>
      <c r="CP50" s="11" t="n">
        <v>44004</v>
      </c>
      <c r="CQ50" s="6" t="n">
        <v>-1753.227</v>
      </c>
      <c r="CR50" s="0" t="s">
        <v>897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11" t="n">
        <v>43875</v>
      </c>
      <c r="CN51" s="6" t="n">
        <v>-171.088304</v>
      </c>
      <c r="CO51" s="0" t="s">
        <v>897</v>
      </c>
      <c r="CP51" s="11" t="n">
        <v>44004</v>
      </c>
      <c r="CQ51" s="6" t="n">
        <v>-882.875025</v>
      </c>
      <c r="CR51" s="0" t="s">
        <v>897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11" t="n">
        <v>43875</v>
      </c>
      <c r="CN52" s="6" t="n">
        <v>-171.088304</v>
      </c>
      <c r="CO52" s="0" t="s">
        <v>897</v>
      </c>
      <c r="CP52" s="11" t="n">
        <v>44004</v>
      </c>
      <c r="CQ52" s="6" t="n">
        <v>-883.57075</v>
      </c>
      <c r="CR52" s="0" t="s">
        <v>897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11" t="n">
        <v>43875</v>
      </c>
      <c r="CN53" s="6" t="n">
        <v>-685.625248</v>
      </c>
      <c r="CO53" s="0" t="s">
        <v>897</v>
      </c>
      <c r="CP53" s="11" t="n">
        <v>44004</v>
      </c>
      <c r="CQ53" s="6" t="n">
        <v>-889.13655</v>
      </c>
      <c r="CR53" s="0" t="s">
        <v>897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11" t="n">
        <v>43875</v>
      </c>
      <c r="CN54" s="6" t="n">
        <v>-685.625248</v>
      </c>
      <c r="CO54" s="0" t="s">
        <v>897</v>
      </c>
      <c r="CP54" s="11" t="n">
        <v>44004</v>
      </c>
      <c r="CQ54" s="6" t="n">
        <v>-14907.299575</v>
      </c>
      <c r="CR54" s="0" t="s">
        <v>897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10" t="s">
        <f>=XIRR(CN2:CN54,CM2:CM54)</f>
      </c>
      <c r="CO55" s="0"/>
      <c r="CP55" s="11" t="n">
        <v>44004</v>
      </c>
      <c r="CQ55" s="6" t="n">
        <v>-882.875025</v>
      </c>
      <c r="CR55" s="0" t="s">
        <v>897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8" t="s">
        <f>=-SUM(CN2:CN54)</f>
      </c>
      <c r="CO56" s="0" t="s">
        <v>899</v>
      </c>
      <c r="CP56" s="11" t="n">
        <v>44004</v>
      </c>
      <c r="CQ56" s="6" t="n">
        <v>-14029.99035</v>
      </c>
      <c r="CR56" s="0" t="s">
        <v>897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11" t="n">
        <v>44004</v>
      </c>
      <c r="CQ57" s="6" t="n">
        <v>-882.875025</v>
      </c>
      <c r="CR57" s="0" t="s">
        <v>897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11" t="n">
        <v>44078</v>
      </c>
      <c r="CQ58" s="6" t="n">
        <v>-3771.13596</v>
      </c>
      <c r="CR58" s="0" t="s">
        <v>897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11" t="n">
        <v>44078</v>
      </c>
      <c r="CQ59" s="6" t="n">
        <v>-4714.48596</v>
      </c>
      <c r="CR59" s="0" t="s">
        <v>897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10" t="s">
        <f>=XIRR(CQ2:CQ59,CP2:CP59)</f>
      </c>
      <c r="CR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8" t="s">
        <f>=-SUM(CQ2:CQ59)</f>
      </c>
      <c r="CR61" s="0" t="s">
        <v>899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S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1014</v>
      </c>
      <c r="C1" s="0"/>
      <c r="D1" s="0"/>
      <c r="E1" s="3" t="s">
        <v>1015</v>
      </c>
      <c r="F1" s="0"/>
      <c r="G1" s="0"/>
      <c r="H1" s="3" t="s">
        <v>1016</v>
      </c>
      <c r="I1" s="0"/>
      <c r="J1" s="0"/>
      <c r="K1" s="3" t="s">
        <v>1017</v>
      </c>
      <c r="L1" s="0"/>
      <c r="M1" s="0"/>
      <c r="N1" s="3" t="s">
        <v>1018</v>
      </c>
      <c r="O1" s="0"/>
      <c r="P1" s="0"/>
      <c r="Q1" s="3" t="s">
        <v>1019</v>
      </c>
      <c r="R1" s="0"/>
      <c r="S1" s="0"/>
      <c r="T1" s="3" t="s">
        <v>1020</v>
      </c>
      <c r="U1" s="0"/>
      <c r="V1" s="0"/>
      <c r="W1" s="3" t="s">
        <v>1021</v>
      </c>
      <c r="X1" s="0"/>
      <c r="Y1" s="0"/>
      <c r="Z1" s="3" t="s">
        <v>1022</v>
      </c>
      <c r="AA1" s="0"/>
      <c r="AB1" s="0"/>
      <c r="AC1" s="3" t="s">
        <v>1023</v>
      </c>
      <c r="AD1" s="0"/>
      <c r="AE1" s="0"/>
      <c r="AF1" s="3" t="s">
        <v>1024</v>
      </c>
      <c r="AG1" s="0"/>
      <c r="AH1" s="0"/>
      <c r="AI1" s="3" t="s">
        <v>1025</v>
      </c>
      <c r="AJ1" s="0"/>
      <c r="AK1" s="0"/>
      <c r="AL1" s="3" t="s">
        <v>1026</v>
      </c>
      <c r="AM1" s="0"/>
      <c r="AN1" s="0"/>
      <c r="AO1" s="3" t="s">
        <v>1027</v>
      </c>
      <c r="AP1" s="0"/>
      <c r="AQ1" s="0"/>
      <c r="AR1" s="3" t="s">
        <v>1028</v>
      </c>
      <c r="AS1" s="0"/>
      <c r="AT1" s="0"/>
      <c r="AU1" s="3" t="s">
        <v>1029</v>
      </c>
      <c r="AV1" s="0"/>
      <c r="AW1" s="0"/>
      <c r="AX1" s="3" t="s">
        <v>1030</v>
      </c>
      <c r="AY1" s="0"/>
      <c r="AZ1" s="0"/>
      <c r="BA1" s="3" t="s">
        <v>1031</v>
      </c>
      <c r="BB1" s="0"/>
      <c r="BC1" s="0"/>
      <c r="BD1" s="3" t="s">
        <v>1032</v>
      </c>
      <c r="BE1" s="0"/>
      <c r="BF1" s="0"/>
      <c r="BG1" s="3" t="s">
        <v>1033</v>
      </c>
      <c r="BH1" s="0"/>
      <c r="BI1" s="0"/>
      <c r="BJ1" s="3" t="s">
        <v>1034</v>
      </c>
      <c r="BK1" s="0"/>
      <c r="BL1" s="0"/>
      <c r="BM1" s="3" t="s">
        <v>1035</v>
      </c>
      <c r="BN1" s="0"/>
      <c r="BO1" s="0"/>
      <c r="BP1" s="3" t="s">
        <v>1036</v>
      </c>
      <c r="BQ1" s="0"/>
      <c r="BR1" s="0"/>
      <c r="BS1" s="3" t="s">
        <v>1037</v>
      </c>
      <c r="BT1" s="0"/>
      <c r="BU1" s="0"/>
      <c r="BV1" s="3" t="s">
        <v>1038</v>
      </c>
      <c r="BW1" s="0"/>
      <c r="BX1" s="0"/>
      <c r="BY1" s="3" t="s">
        <v>1039</v>
      </c>
      <c r="BZ1" s="0"/>
      <c r="CA1" s="0"/>
      <c r="CB1" s="3" t="s">
        <v>1040</v>
      </c>
      <c r="CC1" s="0"/>
      <c r="CD1" s="0"/>
      <c r="CE1" s="3" t="s">
        <v>1041</v>
      </c>
      <c r="CF1" s="0"/>
      <c r="CG1" s="0"/>
      <c r="CH1" s="3" t="s">
        <v>1042</v>
      </c>
      <c r="CI1" s="0"/>
      <c r="CJ1" s="0"/>
      <c r="CK1" s="3" t="s">
        <v>1043</v>
      </c>
      <c r="CL1" s="0"/>
      <c r="CM1" s="0"/>
      <c r="CN1" s="3" t="s">
        <v>1044</v>
      </c>
      <c r="CO1" s="0"/>
      <c r="CP1" s="0"/>
      <c r="CQ1" s="3" t="s">
        <v>1045</v>
      </c>
      <c r="CR1" s="0"/>
      <c r="CS1" s="0"/>
      <c r="CT1" s="3" t="s">
        <v>1046</v>
      </c>
      <c r="CU1" s="0"/>
      <c r="CV1" s="0"/>
      <c r="CW1" s="3" t="s">
        <v>1047</v>
      </c>
      <c r="CX1" s="0"/>
      <c r="CY1" s="0"/>
      <c r="CZ1" s="3" t="s">
        <v>1048</v>
      </c>
      <c r="DA1" s="0"/>
      <c r="DB1" s="0"/>
      <c r="DC1" s="3" t="s">
        <v>1049</v>
      </c>
      <c r="DD1" s="0"/>
      <c r="DE1" s="0"/>
      <c r="DF1" s="3" t="s">
        <v>1050</v>
      </c>
      <c r="DG1" s="0"/>
      <c r="DH1" s="0"/>
      <c r="DI1" s="3" t="s">
        <v>1051</v>
      </c>
      <c r="DJ1" s="0"/>
      <c r="DK1" s="0"/>
      <c r="DL1" s="3" t="s">
        <v>1052</v>
      </c>
      <c r="DM1" s="0"/>
      <c r="DN1" s="0"/>
      <c r="DO1" s="3" t="s">
        <v>1053</v>
      </c>
      <c r="DP1" s="0"/>
      <c r="DQ1" s="0"/>
      <c r="DR1" s="3" t="s">
        <v>1054</v>
      </c>
      <c r="DS1" s="0"/>
      <c r="DT1" s="0"/>
      <c r="DU1" s="3" t="s">
        <v>1055</v>
      </c>
      <c r="DV1" s="0"/>
      <c r="DW1" s="0"/>
      <c r="DX1" s="3" t="s">
        <v>1056</v>
      </c>
      <c r="DY1" s="0"/>
      <c r="DZ1" s="0"/>
      <c r="EA1" s="3" t="s">
        <v>1057</v>
      </c>
      <c r="EB1" s="0"/>
      <c r="EC1" s="0"/>
      <c r="ED1" s="3" t="s">
        <v>1058</v>
      </c>
      <c r="EE1" s="0"/>
      <c r="EF1" s="0"/>
      <c r="EG1" s="3" t="s">
        <v>1059</v>
      </c>
      <c r="EH1" s="0"/>
      <c r="EI1" s="0"/>
      <c r="EJ1" s="3" t="s">
        <v>1060</v>
      </c>
      <c r="EK1" s="0"/>
      <c r="EL1" s="0"/>
      <c r="EM1" s="3" t="s">
        <v>1061</v>
      </c>
      <c r="EN1" s="0"/>
      <c r="EO1" s="0"/>
      <c r="EP1" s="3" t="s">
        <v>1062</v>
      </c>
      <c r="EQ1" s="0"/>
      <c r="ER1" s="0"/>
      <c r="ES1" s="3" t="s">
        <v>1063</v>
      </c>
      <c r="ET1" s="0"/>
      <c r="EU1" s="0"/>
      <c r="EV1" s="3" t="s">
        <v>1064</v>
      </c>
      <c r="EW1" s="0"/>
      <c r="EX1" s="0"/>
      <c r="EY1" s="3" t="s">
        <v>1065</v>
      </c>
      <c r="EZ1" s="0"/>
      <c r="FA1" s="0"/>
      <c r="FB1" s="3" t="s">
        <v>1066</v>
      </c>
      <c r="FC1" s="0"/>
      <c r="FD1" s="0"/>
      <c r="FE1" s="3" t="s">
        <v>1067</v>
      </c>
      <c r="FF1" s="0"/>
      <c r="FG1" s="0"/>
      <c r="FH1" s="3" t="s">
        <v>1068</v>
      </c>
      <c r="FI1" s="0"/>
      <c r="FJ1" s="0"/>
      <c r="FK1" s="3" t="s">
        <v>1069</v>
      </c>
      <c r="FL1" s="0"/>
      <c r="FM1" s="0"/>
      <c r="FN1" s="3" t="s">
        <v>1070</v>
      </c>
      <c r="FO1" s="0"/>
      <c r="FP1" s="0"/>
      <c r="FQ1" s="3" t="s">
        <v>1071</v>
      </c>
      <c r="FR1" s="0"/>
      <c r="FS1" s="0"/>
      <c r="FT1" s="3" t="s">
        <v>1072</v>
      </c>
      <c r="FU1" s="0"/>
      <c r="FV1" s="0"/>
      <c r="FW1" s="3" t="s">
        <v>1073</v>
      </c>
      <c r="FX1" s="0"/>
      <c r="FY1" s="0"/>
      <c r="FZ1" s="3" t="s">
        <v>1074</v>
      </c>
      <c r="GA1" s="0"/>
      <c r="GB1" s="0"/>
      <c r="GC1" s="3" t="s">
        <v>1075</v>
      </c>
      <c r="GD1" s="0"/>
      <c r="GE1" s="0"/>
      <c r="GF1" s="3" t="s">
        <v>1076</v>
      </c>
      <c r="GG1" s="0"/>
      <c r="GH1" s="0"/>
      <c r="GI1" s="3" t="s">
        <v>1077</v>
      </c>
      <c r="GJ1" s="0"/>
      <c r="GK1" s="0"/>
      <c r="GL1" s="3" t="s">
        <v>1078</v>
      </c>
      <c r="GM1" s="0"/>
      <c r="GN1" s="0"/>
      <c r="GO1" s="3" t="s">
        <v>1079</v>
      </c>
      <c r="GP1" s="0"/>
      <c r="GQ1" s="0"/>
      <c r="GR1" s="3" t="s">
        <v>1080</v>
      </c>
      <c r="GS1" s="0"/>
    </row>
    <row collapsed="false" customFormat="false" customHeight="false" hidden="false" ht="12.1" outlineLevel="0" r="2">
      <c r="A2" s="11" t="n">
        <v>44084</v>
      </c>
      <c r="B2" s="6" t="n">
        <v>3</v>
      </c>
      <c r="C2" s="6" t="n">
        <v>7883.449416</v>
      </c>
      <c r="D2" s="11" t="n">
        <v>43703</v>
      </c>
      <c r="E2" s="6" t="n">
        <v>3</v>
      </c>
      <c r="F2" s="6" t="n">
        <v>9336.4530444</v>
      </c>
      <c r="G2" s="11" t="n">
        <v>43767</v>
      </c>
      <c r="H2" s="6" t="n">
        <v>10</v>
      </c>
      <c r="I2" s="6" t="n">
        <v>4143.99</v>
      </c>
      <c r="J2" s="11" t="n">
        <v>43705</v>
      </c>
      <c r="K2" s="6" t="n">
        <v>3</v>
      </c>
      <c r="L2" s="6" t="n">
        <v>7517.53182</v>
      </c>
      <c r="M2" s="11" t="n">
        <v>43735</v>
      </c>
      <c r="N2" s="6" t="n">
        <v>5</v>
      </c>
      <c r="O2" s="6" t="n">
        <v>3196.42</v>
      </c>
      <c r="P2" s="11" t="n">
        <v>43780</v>
      </c>
      <c r="Q2" s="6" t="n">
        <v>3</v>
      </c>
      <c r="R2" s="6" t="n">
        <v>1312.0678728</v>
      </c>
      <c r="S2" s="11" t="n">
        <v>44180</v>
      </c>
      <c r="T2" s="6" t="n">
        <v>1</v>
      </c>
      <c r="U2" s="6" t="n">
        <v>16244.5338</v>
      </c>
      <c r="V2" s="11" t="n">
        <v>44166</v>
      </c>
      <c r="W2" s="6" t="n">
        <v>2</v>
      </c>
      <c r="X2" s="6" t="n">
        <v>32747.669024</v>
      </c>
      <c r="Y2" s="11" t="n">
        <v>44159</v>
      </c>
      <c r="Z2" s="6" t="n">
        <v>10</v>
      </c>
      <c r="AA2" s="6" t="n">
        <v>14486.92</v>
      </c>
      <c r="AB2" s="11" t="n">
        <v>43998</v>
      </c>
      <c r="AC2" s="6" t="n">
        <v>3</v>
      </c>
      <c r="AD2" s="6" t="n">
        <v>4371.59</v>
      </c>
      <c r="AE2" s="11" t="n">
        <v>44159</v>
      </c>
      <c r="AF2" s="6" t="n">
        <v>1</v>
      </c>
      <c r="AG2" s="6" t="n">
        <v>3299.348</v>
      </c>
      <c r="AH2" s="11" t="n">
        <v>43997</v>
      </c>
      <c r="AI2" s="6" t="n">
        <v>100</v>
      </c>
      <c r="AJ2" s="6" t="n">
        <v>3516.68</v>
      </c>
      <c r="AK2" s="11" t="n">
        <v>44160</v>
      </c>
      <c r="AL2" s="6" t="n">
        <v>1</v>
      </c>
      <c r="AM2" s="6" t="n">
        <v>20911.941118</v>
      </c>
      <c r="AN2" s="11" t="n">
        <v>43907</v>
      </c>
      <c r="AO2" s="6" t="n">
        <v>10</v>
      </c>
      <c r="AP2" s="6" t="n">
        <v>1956.934</v>
      </c>
      <c r="AQ2" s="11" t="n">
        <v>43854</v>
      </c>
      <c r="AR2" s="6" t="n">
        <v>20</v>
      </c>
      <c r="AS2" s="6" t="n">
        <v>2295.38</v>
      </c>
      <c r="AT2" s="11" t="n">
        <v>44165</v>
      </c>
      <c r="AU2" s="6" t="n">
        <v>1</v>
      </c>
      <c r="AV2" s="6" t="n">
        <v>35550.983536</v>
      </c>
      <c r="AW2" s="11" t="n">
        <v>43909</v>
      </c>
      <c r="AX2" s="6" t="n">
        <v>1</v>
      </c>
      <c r="AY2" s="6" t="n">
        <v>13406.4</v>
      </c>
      <c r="AZ2" s="11" t="n">
        <v>44173</v>
      </c>
      <c r="BA2" s="6" t="n">
        <v>2</v>
      </c>
      <c r="BB2" s="6" t="n">
        <v>9055.603176</v>
      </c>
      <c r="BC2" s="11" t="n">
        <v>43647</v>
      </c>
      <c r="BD2" s="6" t="n">
        <v>6</v>
      </c>
      <c r="BE2" s="6" t="n">
        <v>1216.67</v>
      </c>
      <c r="BF2" s="11" t="n">
        <v>45705</v>
      </c>
      <c r="BG2" s="6" t="n">
        <v>238</v>
      </c>
      <c r="BH2" s="6" t="n">
        <v>51488.92</v>
      </c>
      <c r="BI2" s="11" t="n">
        <v>44155</v>
      </c>
      <c r="BJ2" s="6" t="n">
        <v>5</v>
      </c>
      <c r="BK2" s="6" t="n">
        <v>9747.15</v>
      </c>
      <c r="BL2" s="11" t="n">
        <v>43887</v>
      </c>
      <c r="BM2" s="6" t="n">
        <v>4000</v>
      </c>
      <c r="BN2" s="6" t="n">
        <v>3958.38</v>
      </c>
      <c r="BO2" s="11" t="n">
        <v>44089</v>
      </c>
      <c r="BP2" s="6" t="n">
        <v>10</v>
      </c>
      <c r="BQ2" s="6" t="n">
        <v>3357.6</v>
      </c>
      <c r="BR2" s="11" t="n">
        <v>44046</v>
      </c>
      <c r="BS2" s="6" t="n">
        <v>500</v>
      </c>
      <c r="BT2" s="6" t="n">
        <v>4637.22</v>
      </c>
      <c r="BU2" s="11" t="n">
        <v>44166</v>
      </c>
      <c r="BV2" s="6" t="n">
        <v>2</v>
      </c>
      <c r="BW2" s="6" t="n">
        <v>7971.271539</v>
      </c>
      <c r="BX2" s="11" t="n">
        <v>44160</v>
      </c>
      <c r="BY2" s="6" t="n">
        <v>1</v>
      </c>
      <c r="BZ2" s="6" t="n">
        <v>8927.16915</v>
      </c>
      <c r="CA2" s="11" t="n">
        <v>44047</v>
      </c>
      <c r="CB2" s="6" t="n">
        <v>1000</v>
      </c>
      <c r="CC2" s="6" t="n">
        <v>5829.79</v>
      </c>
      <c r="CD2" s="11" t="n">
        <v>44098</v>
      </c>
      <c r="CE2" s="6" t="n">
        <v>1</v>
      </c>
      <c r="CF2" s="6" t="n">
        <v>2887.72719</v>
      </c>
      <c r="CG2" s="11" t="n">
        <v>44159</v>
      </c>
      <c r="CH2" s="6" t="n">
        <v>2</v>
      </c>
      <c r="CI2" s="6" t="n">
        <v>8738.916</v>
      </c>
      <c r="CJ2" s="11" t="n">
        <v>44020</v>
      </c>
      <c r="CK2" s="6" t="n">
        <v>10</v>
      </c>
      <c r="CL2" s="6" t="n">
        <v>1569.75</v>
      </c>
      <c r="CM2" s="11" t="n">
        <v>44165</v>
      </c>
      <c r="CN2" s="6" t="n">
        <v>30</v>
      </c>
      <c r="CO2" s="6" t="n">
        <v>2368.13</v>
      </c>
      <c r="CP2" s="11" t="n">
        <v>44056</v>
      </c>
      <c r="CQ2" s="6" t="n">
        <v>2</v>
      </c>
      <c r="CR2" s="6" t="n">
        <v>5725.73</v>
      </c>
      <c r="CS2" s="11" t="n">
        <v>44665</v>
      </c>
      <c r="CT2" s="6" t="n">
        <v>15</v>
      </c>
      <c r="CU2" s="6" t="n">
        <v>31140.369</v>
      </c>
      <c r="CV2" s="11" t="n">
        <v>44152</v>
      </c>
      <c r="CW2" s="6" t="n">
        <v>100</v>
      </c>
      <c r="CX2" s="6" t="n">
        <v>20543.8</v>
      </c>
      <c r="CY2" s="11" t="n">
        <v>43844</v>
      </c>
      <c r="CZ2" s="6" t="n">
        <v>1000</v>
      </c>
      <c r="DA2" s="6" t="n">
        <v>2947.77</v>
      </c>
      <c r="DB2" s="11" t="n">
        <v>44144</v>
      </c>
      <c r="DC2" s="6" t="n">
        <v>1</v>
      </c>
      <c r="DD2" s="6" t="n">
        <v>18116.678125</v>
      </c>
      <c r="DE2" s="11" t="n">
        <v>44085</v>
      </c>
      <c r="DF2" s="6" t="n">
        <v>2</v>
      </c>
      <c r="DG2" s="6" t="n">
        <v>3822.22</v>
      </c>
      <c r="DH2" s="11" t="n">
        <v>44159</v>
      </c>
      <c r="DI2" s="6" t="n">
        <v>2</v>
      </c>
      <c r="DJ2" s="6" t="n">
        <v>9716.64</v>
      </c>
      <c r="DK2" s="11" t="n">
        <v>44182</v>
      </c>
      <c r="DL2" s="6" t="n">
        <v>1</v>
      </c>
      <c r="DM2" s="6" t="n">
        <v>999.981762</v>
      </c>
      <c r="DN2" s="11" t="n">
        <v>44168</v>
      </c>
      <c r="DO2" s="6" t="n">
        <v>100</v>
      </c>
      <c r="DP2" s="6" t="n">
        <v>3048.46</v>
      </c>
      <c r="DQ2" s="11" t="n">
        <v>44041</v>
      </c>
      <c r="DR2" s="6" t="n">
        <v>1000</v>
      </c>
      <c r="DS2" s="6" t="n">
        <v>761.66</v>
      </c>
      <c r="DT2" s="11" t="n">
        <v>44161</v>
      </c>
      <c r="DU2" s="6" t="n">
        <v>10</v>
      </c>
      <c r="DV2" s="6" t="n">
        <v>2371.13</v>
      </c>
      <c r="DW2" s="11" t="n">
        <v>44182</v>
      </c>
      <c r="DX2" s="6" t="n">
        <v>3</v>
      </c>
      <c r="DY2" s="6" t="n">
        <v>8325.105139</v>
      </c>
      <c r="DZ2" s="11" t="n">
        <v>44111</v>
      </c>
      <c r="EA2" s="6" t="n">
        <v>50</v>
      </c>
      <c r="EB2" s="6" t="n">
        <v>5250</v>
      </c>
      <c r="EC2" s="11" t="n">
        <v>43999</v>
      </c>
      <c r="ED2" s="6" t="n">
        <v>10</v>
      </c>
      <c r="EE2" s="6" t="n">
        <v>1130.54</v>
      </c>
      <c r="EF2" s="11" t="n">
        <v>44047</v>
      </c>
      <c r="EG2" s="6" t="n">
        <v>2000</v>
      </c>
      <c r="EH2" s="6" t="n">
        <v>1518.72</v>
      </c>
      <c r="EI2" s="11" t="n">
        <v>44033</v>
      </c>
      <c r="EJ2" s="6" t="n">
        <v>1</v>
      </c>
      <c r="EK2" s="6" t="n">
        <v>1870.5</v>
      </c>
      <c r="EL2" s="11" t="n">
        <v>44106</v>
      </c>
      <c r="EM2" s="6" t="n">
        <v>10000</v>
      </c>
      <c r="EN2" s="6" t="n">
        <v>2160.03</v>
      </c>
      <c r="EO2" s="11" t="n">
        <v>44160</v>
      </c>
      <c r="EP2" s="6" t="n">
        <v>2</v>
      </c>
      <c r="EQ2" s="6" t="n">
        <v>680.056962</v>
      </c>
      <c r="ER2" s="11" t="n">
        <v>44175</v>
      </c>
      <c r="ES2" s="6" t="n">
        <v>1</v>
      </c>
      <c r="ET2" s="6" t="n">
        <v>922.44</v>
      </c>
      <c r="EU2" s="11" t="n">
        <v>44182</v>
      </c>
      <c r="EV2" s="6" t="n">
        <v>10</v>
      </c>
      <c r="EW2" s="6" t="n">
        <v>379.65</v>
      </c>
      <c r="EX2" s="11" t="n">
        <v>44089</v>
      </c>
      <c r="EY2" s="6" t="n">
        <v>2</v>
      </c>
      <c r="EZ2" s="6" t="n">
        <v>1989.74</v>
      </c>
      <c r="FA2" s="11" t="n">
        <v>44158</v>
      </c>
      <c r="FB2" s="6" t="n">
        <v>200</v>
      </c>
      <c r="FC2" s="6" t="n">
        <v>1534.74</v>
      </c>
      <c r="FD2" s="11" t="n">
        <v>44124</v>
      </c>
      <c r="FE2" s="6" t="n">
        <v>1</v>
      </c>
      <c r="FF2" s="6" t="n">
        <v>332.735907</v>
      </c>
      <c r="FG2" s="11" t="n">
        <v>44174</v>
      </c>
      <c r="FH2" s="6" t="n">
        <v>-40</v>
      </c>
      <c r="FI2" s="6" t="n">
        <v>10032</v>
      </c>
      <c r="FJ2" s="11" t="n">
        <v>44174</v>
      </c>
      <c r="FK2" s="6" t="n">
        <v>1</v>
      </c>
      <c r="FL2" s="6" t="n">
        <v>79.554744</v>
      </c>
      <c r="FM2" s="11" t="n">
        <v>44141</v>
      </c>
      <c r="FN2" s="6" t="n">
        <v>200</v>
      </c>
      <c r="FO2" s="6" t="n">
        <v>5193.889102</v>
      </c>
      <c r="FP2" s="11" t="n">
        <v>44173</v>
      </c>
      <c r="FQ2" s="6" t="n">
        <v>1</v>
      </c>
      <c r="FR2" s="6" t="n">
        <v>3914.87</v>
      </c>
      <c r="FS2" s="11" t="n">
        <v>44055</v>
      </c>
      <c r="FT2" s="6" t="n">
        <v>50</v>
      </c>
      <c r="FU2" s="6" t="n">
        <v>4814.3</v>
      </c>
      <c r="FV2" s="11" t="n">
        <v>44144</v>
      </c>
      <c r="FW2" s="6" t="n">
        <v>50</v>
      </c>
      <c r="FX2" s="6" t="n">
        <v>60.2</v>
      </c>
      <c r="FY2" s="11" t="n">
        <v>43846</v>
      </c>
      <c r="FZ2" s="6" t="n">
        <v>3000</v>
      </c>
      <c r="GA2" s="6" t="n">
        <v>3056.133</v>
      </c>
      <c r="GB2" s="11" t="n">
        <v>43882</v>
      </c>
      <c r="GC2" s="6" t="n">
        <v>400</v>
      </c>
      <c r="GD2" s="6" t="n">
        <v>2121.27</v>
      </c>
      <c r="GE2" s="11" t="n">
        <v>44141</v>
      </c>
      <c r="GF2" s="6" t="n">
        <v>10</v>
      </c>
      <c r="GG2" s="6" t="n">
        <v>96.729045</v>
      </c>
      <c r="GH2" s="11" t="n">
        <v>44123</v>
      </c>
      <c r="GI2" s="6" t="n">
        <v>-6</v>
      </c>
      <c r="GJ2" s="6" t="n">
        <v>12719.9175</v>
      </c>
      <c r="GK2" s="11" t="n">
        <v>44124</v>
      </c>
      <c r="GL2" s="6" t="n">
        <v>1</v>
      </c>
      <c r="GM2" s="6" t="n">
        <v>80794.823844</v>
      </c>
      <c r="GN2" s="11" t="n">
        <v>44050</v>
      </c>
      <c r="GO2" s="6" t="n">
        <v>1</v>
      </c>
      <c r="GP2" s="6" t="n">
        <v>81563.43299</v>
      </c>
      <c r="GQ2" s="11" t="n">
        <v>43972</v>
      </c>
      <c r="GR2" s="6" t="n">
        <v>7</v>
      </c>
      <c r="GS2" s="6" t="n">
        <v>8351.091</v>
      </c>
    </row>
    <row collapsed="false" customFormat="false" customHeight="false" hidden="false" ht="12.1" outlineLevel="0" r="3">
      <c r="A3" s="11" t="n">
        <v>44104</v>
      </c>
      <c r="B3" s="6" t="n">
        <v>10</v>
      </c>
      <c r="C3" s="6" t="n">
        <v>27487.96512</v>
      </c>
      <c r="D3" s="11" t="n">
        <v>43780</v>
      </c>
      <c r="E3" s="6" t="n">
        <v>5</v>
      </c>
      <c r="F3" s="6" t="n">
        <v>15366.45704</v>
      </c>
      <c r="G3" s="11" t="n">
        <v>43839</v>
      </c>
      <c r="H3" s="6" t="n">
        <v>10</v>
      </c>
      <c r="I3" s="6" t="n">
        <v>4328.09</v>
      </c>
      <c r="J3" s="11" t="n">
        <v>43789</v>
      </c>
      <c r="K3" s="6" t="n">
        <v>3</v>
      </c>
      <c r="L3" s="6" t="n">
        <v>7298.81985</v>
      </c>
      <c r="M3" s="11" t="n">
        <v>43742</v>
      </c>
      <c r="N3" s="6" t="n">
        <v>1</v>
      </c>
      <c r="O3" s="6" t="n">
        <v>621.48</v>
      </c>
      <c r="P3" s="11" t="n">
        <v>43929</v>
      </c>
      <c r="Q3" s="6" t="n">
        <v>5</v>
      </c>
      <c r="R3" s="6" t="n">
        <v>2102.93085</v>
      </c>
      <c r="S3" s="11" t="n">
        <v>44180</v>
      </c>
      <c r="T3" s="6" t="n">
        <v>1</v>
      </c>
      <c r="U3" s="6" t="n">
        <v>16240.88744</v>
      </c>
      <c r="V3" s="0"/>
      <c r="W3" s="5" t="s">
        <f>=SUM(X2:X2)/SUM(W2:W2)</f>
      </c>
      <c r="X3" s="0" t="s">
        <v>11</v>
      </c>
      <c r="Y3" s="11" t="n">
        <v>44159</v>
      </c>
      <c r="Z3" s="6" t="n">
        <v>20</v>
      </c>
      <c r="AA3" s="6" t="n">
        <v>28951.82</v>
      </c>
      <c r="AB3" s="11" t="n">
        <v>43998</v>
      </c>
      <c r="AC3" s="6" t="n">
        <v>7</v>
      </c>
      <c r="AD3" s="6" t="n">
        <v>10217.88</v>
      </c>
      <c r="AE3" s="11" t="n">
        <v>44166</v>
      </c>
      <c r="AF3" s="6" t="n">
        <v>2</v>
      </c>
      <c r="AG3" s="6" t="n">
        <v>7031.726772</v>
      </c>
      <c r="AH3" s="11" t="n">
        <v>43997</v>
      </c>
      <c r="AI3" s="6" t="n">
        <v>200</v>
      </c>
      <c r="AJ3" s="6" t="n">
        <v>6997.34</v>
      </c>
      <c r="AK3" s="11" t="n">
        <v>44160</v>
      </c>
      <c r="AL3" s="6" t="n">
        <v>1</v>
      </c>
      <c r="AM3" s="6" t="n">
        <v>20911.941118</v>
      </c>
      <c r="AN3" s="11" t="n">
        <v>44004</v>
      </c>
      <c r="AO3" s="6" t="n">
        <v>10</v>
      </c>
      <c r="AP3" s="6" t="n">
        <v>1937.92</v>
      </c>
      <c r="AQ3" s="11" t="n">
        <v>43854</v>
      </c>
      <c r="AR3" s="6" t="n">
        <v>20</v>
      </c>
      <c r="AS3" s="6" t="n">
        <v>2289.37</v>
      </c>
      <c r="AT3" s="11" t="n">
        <v>44166</v>
      </c>
      <c r="AU3" s="6" t="n">
        <v>1</v>
      </c>
      <c r="AV3" s="6" t="n">
        <v>31356.25885</v>
      </c>
      <c r="AW3" s="11" t="n">
        <v>43929</v>
      </c>
      <c r="AX3" s="6" t="n">
        <v>2</v>
      </c>
      <c r="AY3" s="6" t="n">
        <v>31054.82</v>
      </c>
      <c r="AZ3" s="11" t="n">
        <v>44173</v>
      </c>
      <c r="BA3" s="6" t="n">
        <v>2</v>
      </c>
      <c r="BB3" s="6" t="n">
        <v>9033.327996</v>
      </c>
      <c r="BC3" s="11" t="n">
        <v>43696</v>
      </c>
      <c r="BD3" s="6" t="n">
        <v>2</v>
      </c>
      <c r="BE3" s="6" t="n">
        <v>382.38</v>
      </c>
      <c r="BF3" s="0"/>
      <c r="BG3" s="5" t="s">
        <f>=SUM(BH2:BH2)/SUM(BG2:BG2)</f>
      </c>
      <c r="BH3" s="0" t="s">
        <v>11</v>
      </c>
      <c r="BI3" s="11" t="n">
        <v>44159</v>
      </c>
      <c r="BJ3" s="6" t="n">
        <v>1</v>
      </c>
      <c r="BK3" s="6" t="n">
        <v>1912.91</v>
      </c>
      <c r="BL3" s="11" t="n">
        <v>43888</v>
      </c>
      <c r="BM3" s="6" t="n">
        <v>4000</v>
      </c>
      <c r="BN3" s="6" t="n">
        <v>3922.36</v>
      </c>
      <c r="BO3" s="11" t="n">
        <v>44089</v>
      </c>
      <c r="BP3" s="6" t="n">
        <v>10</v>
      </c>
      <c r="BQ3" s="6" t="n">
        <v>3357.6</v>
      </c>
      <c r="BR3" s="11" t="n">
        <v>44049</v>
      </c>
      <c r="BS3" s="6" t="n">
        <v>200</v>
      </c>
      <c r="BT3" s="6" t="n">
        <v>1834.88</v>
      </c>
      <c r="BU3" s="11" t="n">
        <v>44166</v>
      </c>
      <c r="BV3" s="6" t="n">
        <v>2</v>
      </c>
      <c r="BW3" s="6" t="n">
        <v>7954.507561</v>
      </c>
      <c r="BX3" s="11" t="n">
        <v>44160</v>
      </c>
      <c r="BY3" s="6" t="n">
        <v>1</v>
      </c>
      <c r="BZ3" s="6" t="n">
        <v>8927.16915</v>
      </c>
      <c r="CA3" s="11" t="n">
        <v>44054</v>
      </c>
      <c r="CB3" s="6" t="n">
        <v>1000</v>
      </c>
      <c r="CC3" s="6" t="n">
        <v>5568.66</v>
      </c>
      <c r="CD3" s="11" t="n">
        <v>44099</v>
      </c>
      <c r="CE3" s="6" t="n">
        <v>1</v>
      </c>
      <c r="CF3" s="6" t="n">
        <v>2983.70148</v>
      </c>
      <c r="CG3" s="11" t="n">
        <v>44159</v>
      </c>
      <c r="CH3" s="6" t="n">
        <v>1</v>
      </c>
      <c r="CI3" s="6" t="n">
        <v>4358.4728</v>
      </c>
      <c r="CJ3" s="11" t="n">
        <v>44034</v>
      </c>
      <c r="CK3" s="6" t="n">
        <v>10</v>
      </c>
      <c r="CL3" s="6" t="n">
        <v>1536.74</v>
      </c>
      <c r="CM3" s="11" t="n">
        <v>44165</v>
      </c>
      <c r="CN3" s="6" t="n">
        <v>30</v>
      </c>
      <c r="CO3" s="6" t="n">
        <v>2359.13</v>
      </c>
      <c r="CP3" s="11" t="n">
        <v>44056</v>
      </c>
      <c r="CQ3" s="6" t="n">
        <v>2</v>
      </c>
      <c r="CR3" s="6" t="n">
        <v>5732.73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11" t="n">
        <v>43844</v>
      </c>
      <c r="CZ3" s="6" t="n">
        <v>1000</v>
      </c>
      <c r="DA3" s="6" t="n">
        <v>2946.77</v>
      </c>
      <c r="DB3" s="0"/>
      <c r="DC3" s="5" t="s">
        <f>=SUM(DD2:DD2)/SUM(DC2:DC2)</f>
      </c>
      <c r="DD3" s="0" t="s">
        <v>11</v>
      </c>
      <c r="DE3" s="11" t="n">
        <v>44088</v>
      </c>
      <c r="DF3" s="6" t="n">
        <v>1</v>
      </c>
      <c r="DG3" s="6" t="n">
        <v>1877.9</v>
      </c>
      <c r="DH3" s="0"/>
      <c r="DI3" s="5" t="s">
        <f>=SUM(DJ2:DJ2)/SUM(DI2:DI2)</f>
      </c>
      <c r="DJ3" s="0" t="s">
        <v>11</v>
      </c>
      <c r="DK3" s="11" t="n">
        <v>44182</v>
      </c>
      <c r="DL3" s="6" t="n">
        <v>1</v>
      </c>
      <c r="DM3" s="6" t="n">
        <v>999.981762</v>
      </c>
      <c r="DN3" s="11" t="n">
        <v>44168</v>
      </c>
      <c r="DO3" s="6" t="n">
        <v>100</v>
      </c>
      <c r="DP3" s="6" t="n">
        <v>2974.42</v>
      </c>
      <c r="DQ3" s="11" t="n">
        <v>44070</v>
      </c>
      <c r="DR3" s="6" t="n">
        <v>1000</v>
      </c>
      <c r="DS3" s="6" t="n">
        <v>743.95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11" t="n">
        <v>44148</v>
      </c>
      <c r="EA3" s="6" t="n">
        <v>20</v>
      </c>
      <c r="EB3" s="6" t="n">
        <v>1932.92</v>
      </c>
      <c r="EC3" s="11" t="n">
        <v>44148</v>
      </c>
      <c r="ED3" s="6" t="n">
        <v>20</v>
      </c>
      <c r="EE3" s="6" t="n">
        <v>2680.67</v>
      </c>
      <c r="EF3" s="11" t="n">
        <v>44047</v>
      </c>
      <c r="EG3" s="6" t="n">
        <v>2000</v>
      </c>
      <c r="EH3" s="6" t="n">
        <v>1518.72</v>
      </c>
      <c r="EI3" s="11" t="n">
        <v>44033</v>
      </c>
      <c r="EJ3" s="6" t="n">
        <v>1</v>
      </c>
      <c r="EK3" s="6" t="n">
        <v>1870.5</v>
      </c>
      <c r="EL3" s="0"/>
      <c r="EM3" s="5" t="s">
        <f>=SUM(EN2:EN2)/SUM(EM2:EM2)</f>
      </c>
      <c r="EN3" s="0" t="s">
        <v>11</v>
      </c>
      <c r="EO3" s="11" t="n">
        <v>44160</v>
      </c>
      <c r="EP3" s="6" t="n">
        <v>1</v>
      </c>
      <c r="EQ3" s="6" t="n">
        <v>338.891262</v>
      </c>
      <c r="ER3" s="11" t="n">
        <v>44175</v>
      </c>
      <c r="ES3" s="6" t="n">
        <v>2</v>
      </c>
      <c r="ET3" s="6" t="n">
        <v>1840.88</v>
      </c>
      <c r="EU3" s="11" t="n">
        <v>44182</v>
      </c>
      <c r="EV3" s="6" t="n">
        <v>10</v>
      </c>
      <c r="EW3" s="6" t="n">
        <v>379.65</v>
      </c>
      <c r="EX3" s="11" t="n">
        <v>44096</v>
      </c>
      <c r="EY3" s="6" t="n">
        <v>1</v>
      </c>
      <c r="EZ3" s="6" t="n">
        <v>978.87</v>
      </c>
      <c r="FA3" s="11" t="n">
        <v>44158</v>
      </c>
      <c r="FB3" s="6" t="n">
        <v>200</v>
      </c>
      <c r="FC3" s="6" t="n">
        <v>1531.74</v>
      </c>
      <c r="FD3" s="11" t="n">
        <v>44133</v>
      </c>
      <c r="FE3" s="6" t="n">
        <v>1</v>
      </c>
      <c r="FF3" s="6" t="n">
        <v>260.57472</v>
      </c>
      <c r="FG3" s="0"/>
      <c r="FH3" s="5" t="s">
        <f>=SUM(FI2:FI2)/SUM(FH2:FH2)</f>
      </c>
      <c r="FI3" s="0" t="s">
        <v>11</v>
      </c>
      <c r="FJ3" s="11" t="n">
        <v>44174</v>
      </c>
      <c r="FK3" s="6" t="n">
        <v>99</v>
      </c>
      <c r="FL3" s="6" t="n">
        <v>7733.752382</v>
      </c>
      <c r="FM3" s="11" t="n">
        <v>44141</v>
      </c>
      <c r="FN3" s="6" t="n">
        <v>200</v>
      </c>
      <c r="FO3" s="6" t="n">
        <v>5182.834354</v>
      </c>
      <c r="FP3" s="11" t="n">
        <v>44173</v>
      </c>
      <c r="FQ3" s="6" t="n">
        <v>2</v>
      </c>
      <c r="FR3" s="6" t="n">
        <v>7825.73</v>
      </c>
      <c r="FS3" s="0"/>
      <c r="FT3" s="5" t="s">
        <f>=SUM(FU2:FU2)/SUM(FT2:FT2)</f>
      </c>
      <c r="FU3" s="0" t="s">
        <v>11</v>
      </c>
      <c r="FV3" s="11" t="n">
        <v>44159</v>
      </c>
      <c r="FW3" s="6" t="n">
        <v>100</v>
      </c>
      <c r="FX3" s="6" t="n">
        <v>117.38</v>
      </c>
      <c r="FY3" s="11" t="n">
        <v>43903</v>
      </c>
      <c r="FZ3" s="6" t="n">
        <v>1000</v>
      </c>
      <c r="GA3" s="6" t="n">
        <v>797.48</v>
      </c>
      <c r="GB3" s="0"/>
      <c r="GC3" s="5" t="s">
        <f>=SUM(GD2:GD2)/SUM(GC2:GC2)</f>
      </c>
      <c r="GD3" s="0" t="s">
        <v>11</v>
      </c>
      <c r="GE3" s="11" t="n">
        <v>44144</v>
      </c>
      <c r="GF3" s="6" t="n">
        <v>7</v>
      </c>
      <c r="GG3" s="6" t="n">
        <v>67.600036</v>
      </c>
      <c r="GH3" s="0"/>
      <c r="GI3" s="5" t="s">
        <f>=SUM(GJ2:GJ2)/SUM(GI2:GI2)</f>
      </c>
      <c r="GJ3" s="0" t="s">
        <v>11</v>
      </c>
      <c r="GK3" s="0"/>
      <c r="GL3" s="5" t="s">
        <f>=SUM(GM2:GM2)/SUM(GL2:GL2)</f>
      </c>
      <c r="GM3" s="0" t="s">
        <v>11</v>
      </c>
      <c r="GN3" s="0"/>
      <c r="GO3" s="5" t="s">
        <f>=SUM(GP2:GP2)/SUM(GO2:GO2)</f>
      </c>
      <c r="GP3" s="0" t="s">
        <v>11</v>
      </c>
      <c r="GQ3" s="11" t="n">
        <v>43978</v>
      </c>
      <c r="GR3" s="6" t="n">
        <v>20</v>
      </c>
      <c r="GS3" s="6" t="n">
        <v>22690.8</v>
      </c>
    </row>
    <row collapsed="false" customFormat="false" customHeight="false" hidden="false" ht="12.1" outlineLevel="0" r="4">
      <c r="A4" s="11" t="n">
        <v>44105</v>
      </c>
      <c r="B4" s="6" t="n">
        <v>3</v>
      </c>
      <c r="C4" s="6" t="n">
        <v>7803.624535</v>
      </c>
      <c r="D4" s="11" t="n">
        <v>43784</v>
      </c>
      <c r="E4" s="6" t="n">
        <v>1</v>
      </c>
      <c r="F4" s="6" t="n">
        <v>2911.928035</v>
      </c>
      <c r="G4" s="11" t="n">
        <v>43839</v>
      </c>
      <c r="H4" s="6" t="n">
        <v>10</v>
      </c>
      <c r="I4" s="6" t="n">
        <v>4328.09</v>
      </c>
      <c r="J4" s="11" t="n">
        <v>43790</v>
      </c>
      <c r="K4" s="6" t="n">
        <v>2</v>
      </c>
      <c r="L4" s="6" t="n">
        <v>4758.063016</v>
      </c>
      <c r="M4" s="11" t="n">
        <v>43742</v>
      </c>
      <c r="N4" s="6" t="n">
        <v>1</v>
      </c>
      <c r="O4" s="6" t="n">
        <v>621.48</v>
      </c>
      <c r="P4" s="11" t="n">
        <v>43930</v>
      </c>
      <c r="Q4" s="6" t="n">
        <v>5</v>
      </c>
      <c r="R4" s="6" t="n">
        <v>2274.011998</v>
      </c>
      <c r="S4" s="11" t="n">
        <v>44182</v>
      </c>
      <c r="T4" s="6" t="n">
        <v>2</v>
      </c>
      <c r="U4" s="6" t="n">
        <v>33282.799732</v>
      </c>
      <c r="V4" s="0"/>
      <c r="W4" s="6" t="n">
        <v>505.62</v>
      </c>
      <c r="X4" s="0" t="s">
        <v>1081</v>
      </c>
      <c r="Y4" s="11" t="n">
        <v>44159</v>
      </c>
      <c r="Z4" s="6" t="n">
        <v>10</v>
      </c>
      <c r="AA4" s="6" t="n">
        <v>14508.43</v>
      </c>
      <c r="AB4" s="11" t="n">
        <v>43999</v>
      </c>
      <c r="AC4" s="6" t="n">
        <v>1</v>
      </c>
      <c r="AD4" s="6" t="n">
        <v>1460.69</v>
      </c>
      <c r="AE4" s="11" t="n">
        <v>44166</v>
      </c>
      <c r="AF4" s="6" t="n">
        <v>2</v>
      </c>
      <c r="AG4" s="6" t="n">
        <v>7013.438796</v>
      </c>
      <c r="AH4" s="11" t="n">
        <v>43997</v>
      </c>
      <c r="AI4" s="6" t="n">
        <v>200</v>
      </c>
      <c r="AJ4" s="6" t="n">
        <v>6999.34</v>
      </c>
      <c r="AK4" s="11" t="n">
        <v>44160</v>
      </c>
      <c r="AL4" s="6" t="n">
        <v>1</v>
      </c>
      <c r="AM4" s="6" t="n">
        <v>20911.941118</v>
      </c>
      <c r="AN4" s="11" t="n">
        <v>44004</v>
      </c>
      <c r="AO4" s="6" t="n">
        <v>10</v>
      </c>
      <c r="AP4" s="6" t="n">
        <v>1937.92</v>
      </c>
      <c r="AQ4" s="11" t="n">
        <v>43874</v>
      </c>
      <c r="AR4" s="6" t="n">
        <v>20</v>
      </c>
      <c r="AS4" s="6" t="n">
        <v>2141.28</v>
      </c>
      <c r="AT4" s="11" t="n">
        <v>44167</v>
      </c>
      <c r="AU4" s="6" t="n">
        <v>1</v>
      </c>
      <c r="AV4" s="6" t="n">
        <v>31305.823857</v>
      </c>
      <c r="AW4" s="11" t="n">
        <v>44126</v>
      </c>
      <c r="AX4" s="6" t="n">
        <v>1</v>
      </c>
      <c r="AY4" s="6" t="n">
        <v>14947.13</v>
      </c>
      <c r="AZ4" s="11" t="n">
        <v>44176</v>
      </c>
      <c r="BA4" s="6" t="n">
        <v>1</v>
      </c>
      <c r="BB4" s="6" t="n">
        <v>4438.223604</v>
      </c>
      <c r="BC4" s="11" t="n">
        <v>43804</v>
      </c>
      <c r="BD4" s="6" t="n">
        <v>4</v>
      </c>
      <c r="BE4" s="6" t="n">
        <v>891.34</v>
      </c>
      <c r="BF4" s="0"/>
      <c r="BG4" s="6" t="n">
        <v>99.14</v>
      </c>
      <c r="BH4" s="0" t="s">
        <v>1081</v>
      </c>
      <c r="BI4" s="11" t="n">
        <v>44166</v>
      </c>
      <c r="BJ4" s="6" t="n">
        <v>1</v>
      </c>
      <c r="BK4" s="6" t="n">
        <v>1920.91</v>
      </c>
      <c r="BL4" s="11" t="n">
        <v>43910</v>
      </c>
      <c r="BM4" s="6" t="n">
        <v>1000</v>
      </c>
      <c r="BN4" s="6" t="n">
        <v>813.39</v>
      </c>
      <c r="BO4" s="11" t="n">
        <v>44118</v>
      </c>
      <c r="BP4" s="6" t="n">
        <v>10</v>
      </c>
      <c r="BQ4" s="6" t="n">
        <v>3300.58</v>
      </c>
      <c r="BR4" s="11" t="n">
        <v>44053</v>
      </c>
      <c r="BS4" s="6" t="n">
        <v>200</v>
      </c>
      <c r="BT4" s="6" t="n">
        <v>1840.88</v>
      </c>
      <c r="BU4" s="0"/>
      <c r="BV4" s="5" t="s">
        <f>=SUM(BW2:BW3)/SUM(BV2:BV3)</f>
      </c>
      <c r="BW4" s="0" t="s">
        <v>11</v>
      </c>
      <c r="BX4" s="11" t="n">
        <v>44182</v>
      </c>
      <c r="BY4" s="6" t="n">
        <v>1</v>
      </c>
      <c r="BZ4" s="6" t="n">
        <v>9135.663043</v>
      </c>
      <c r="CA4" s="11" t="n">
        <v>44055</v>
      </c>
      <c r="CB4" s="6" t="n">
        <v>1000</v>
      </c>
      <c r="CC4" s="6" t="n">
        <v>5642.69</v>
      </c>
      <c r="CD4" s="11" t="n">
        <v>44099</v>
      </c>
      <c r="CE4" s="6" t="n">
        <v>2</v>
      </c>
      <c r="CF4" s="6" t="n">
        <v>5953.51092</v>
      </c>
      <c r="CG4" s="11" t="n">
        <v>44159</v>
      </c>
      <c r="CH4" s="6" t="n">
        <v>1</v>
      </c>
      <c r="CI4" s="6" t="n">
        <v>4358.4728</v>
      </c>
      <c r="CJ4" s="11" t="n">
        <v>44046</v>
      </c>
      <c r="CK4" s="6" t="n">
        <v>10</v>
      </c>
      <c r="CL4" s="6" t="n">
        <v>1490.71</v>
      </c>
      <c r="CM4" s="11" t="n">
        <v>44165</v>
      </c>
      <c r="CN4" s="6" t="n">
        <v>200</v>
      </c>
      <c r="CO4" s="6" t="n">
        <v>15707.5</v>
      </c>
      <c r="CP4" s="11" t="n">
        <v>44147</v>
      </c>
      <c r="CQ4" s="6" t="n">
        <v>1</v>
      </c>
      <c r="CR4" s="6" t="n">
        <v>2745.82</v>
      </c>
      <c r="CS4" s="0"/>
      <c r="CT4" s="6" t="n">
        <v>12.58</v>
      </c>
      <c r="CU4" s="0" t="s">
        <v>1081</v>
      </c>
      <c r="CV4" s="0"/>
      <c r="CW4" s="6" t="n">
        <v>108.68</v>
      </c>
      <c r="CX4" s="0" t="s">
        <v>1081</v>
      </c>
      <c r="CY4" s="11" t="n">
        <v>43875</v>
      </c>
      <c r="CZ4" s="6" t="n">
        <v>1000</v>
      </c>
      <c r="DA4" s="6" t="n">
        <v>3128.87</v>
      </c>
      <c r="DB4" s="0"/>
      <c r="DC4" s="6" t="n">
        <v>128.46</v>
      </c>
      <c r="DD4" s="0" t="s">
        <v>1081</v>
      </c>
      <c r="DE4" s="11" t="n">
        <v>44091</v>
      </c>
      <c r="DF4" s="6" t="n">
        <v>2</v>
      </c>
      <c r="DG4" s="6" t="n">
        <v>3641.73</v>
      </c>
      <c r="DH4" s="0"/>
      <c r="DI4" s="6" t="n">
        <v>4071.2</v>
      </c>
      <c r="DJ4" s="0" t="s">
        <v>1081</v>
      </c>
      <c r="DK4" s="11" t="n">
        <v>44182</v>
      </c>
      <c r="DL4" s="6" t="n">
        <v>1</v>
      </c>
      <c r="DM4" s="6" t="n">
        <v>999.981762</v>
      </c>
      <c r="DN4" s="11" t="n">
        <v>44173</v>
      </c>
      <c r="DO4" s="6" t="n">
        <v>100</v>
      </c>
      <c r="DP4" s="6" t="n">
        <v>2921.39</v>
      </c>
      <c r="DQ4" s="11" t="n">
        <v>44083</v>
      </c>
      <c r="DR4" s="6" t="n">
        <v>1000</v>
      </c>
      <c r="DS4" s="6" t="n">
        <v>733.35</v>
      </c>
      <c r="DT4" s="0"/>
      <c r="DU4" s="6" t="n">
        <v>596.5</v>
      </c>
      <c r="DV4" s="0" t="s">
        <v>1081</v>
      </c>
      <c r="DW4" s="0"/>
      <c r="DX4" s="6" t="n">
        <v>24.61</v>
      </c>
      <c r="DY4" s="0" t="s">
        <v>1081</v>
      </c>
      <c r="DZ4" s="0"/>
      <c r="EA4" s="5" t="s">
        <f>=SUM(EB2:EB3)/SUM(EA2:EA3)</f>
      </c>
      <c r="EB4" s="0" t="s">
        <v>11</v>
      </c>
      <c r="EC4" s="0"/>
      <c r="ED4" s="5" t="s">
        <f>=SUM(EE2:EE3)/SUM(ED2:ED3)</f>
      </c>
      <c r="EE4" s="0" t="s">
        <v>11</v>
      </c>
      <c r="EF4" s="11" t="n">
        <v>44053</v>
      </c>
      <c r="EG4" s="6" t="n">
        <v>1000</v>
      </c>
      <c r="EH4" s="6" t="n">
        <v>755.16</v>
      </c>
      <c r="EI4" s="11" t="n">
        <v>44056</v>
      </c>
      <c r="EJ4" s="6" t="n">
        <v>2</v>
      </c>
      <c r="EK4" s="6" t="n">
        <v>4077.94</v>
      </c>
      <c r="EL4" s="0"/>
      <c r="EM4" s="6" t="n">
        <v>0.457</v>
      </c>
      <c r="EN4" s="0" t="s">
        <v>1081</v>
      </c>
      <c r="EO4" s="11" t="n">
        <v>44160</v>
      </c>
      <c r="EP4" s="6" t="n">
        <v>1</v>
      </c>
      <c r="EQ4" s="6" t="n">
        <v>338.891262</v>
      </c>
      <c r="ER4" s="11" t="n">
        <v>44175</v>
      </c>
      <c r="ES4" s="6" t="n">
        <v>1</v>
      </c>
      <c r="ET4" s="6" t="n">
        <v>920.44</v>
      </c>
      <c r="EU4" s="11" t="n">
        <v>44182</v>
      </c>
      <c r="EV4" s="6" t="n">
        <v>80</v>
      </c>
      <c r="EW4" s="6" t="n">
        <v>3037.2</v>
      </c>
      <c r="EX4" s="0"/>
      <c r="EY4" s="5" t="s">
        <f>=SUM(EZ2:EZ3)/SUM(EY2:EY3)</f>
      </c>
      <c r="EZ4" s="0" t="s">
        <v>11</v>
      </c>
      <c r="FA4" s="11" t="n">
        <v>44176</v>
      </c>
      <c r="FB4" s="6" t="n">
        <v>100</v>
      </c>
      <c r="FC4" s="6" t="n">
        <v>730.35</v>
      </c>
      <c r="FD4" s="0"/>
      <c r="FE4" s="5" t="s">
        <f>=SUM(FF2:FF3)/SUM(FE2:FE3)</f>
      </c>
      <c r="FF4" s="0" t="s">
        <v>11</v>
      </c>
      <c r="FG4" s="0"/>
      <c r="FH4" s="6" t="n">
        <v>324.15</v>
      </c>
      <c r="FI4" s="0" t="s">
        <v>1081</v>
      </c>
      <c r="FJ4" s="11" t="n">
        <v>44174</v>
      </c>
      <c r="FK4" s="6" t="n">
        <v>100</v>
      </c>
      <c r="FL4" s="6" t="n">
        <v>7798.574766</v>
      </c>
      <c r="FM4" s="11" t="n">
        <v>44141</v>
      </c>
      <c r="FN4" s="6" t="n">
        <v>200</v>
      </c>
      <c r="FO4" s="6" t="n">
        <v>5164.409774</v>
      </c>
      <c r="FP4" s="11" t="n">
        <v>44173</v>
      </c>
      <c r="FQ4" s="6" t="n">
        <v>1</v>
      </c>
      <c r="FR4" s="6" t="n">
        <v>3905.86</v>
      </c>
      <c r="FS4" s="0"/>
      <c r="FT4" s="6" t="n">
        <v>171.11079982</v>
      </c>
      <c r="FU4" s="0" t="s">
        <v>1081</v>
      </c>
      <c r="FV4" s="11" t="n">
        <v>44159</v>
      </c>
      <c r="FW4" s="6" t="n">
        <v>100</v>
      </c>
      <c r="FX4" s="6" t="n">
        <v>117.37</v>
      </c>
      <c r="FY4" s="11" t="n">
        <v>43921</v>
      </c>
      <c r="FZ4" s="6" t="n">
        <v>106</v>
      </c>
      <c r="GA4" s="6" t="n">
        <v>86.6</v>
      </c>
      <c r="GB4" s="0"/>
      <c r="GC4" s="6" t="n">
        <v>8.93</v>
      </c>
      <c r="GD4" s="0" t="s">
        <v>1081</v>
      </c>
      <c r="GE4" s="0"/>
      <c r="GF4" s="5" t="s">
        <f>=SUM(GG2:GG3)/SUM(GF2:GF3)</f>
      </c>
      <c r="GG4" s="0" t="s">
        <v>11</v>
      </c>
      <c r="GH4" s="0"/>
      <c r="GI4" s="6" t="n">
        <v>820.5</v>
      </c>
      <c r="GJ4" s="0" t="s">
        <v>1081</v>
      </c>
      <c r="GK4" s="0"/>
      <c r="GL4" s="6" t="n">
        <v>85.05</v>
      </c>
      <c r="GM4" s="0" t="s">
        <v>1081</v>
      </c>
      <c r="GN4" s="0"/>
      <c r="GO4" s="6" t="n">
        <v>50</v>
      </c>
      <c r="GP4" s="0" t="s">
        <v>1081</v>
      </c>
      <c r="GQ4" s="0"/>
      <c r="GR4" s="5" t="s">
        <f>=SUM(GS2:GS3)/SUM(GR2:GR3)</f>
      </c>
      <c r="GS4" s="0" t="s">
        <v>11</v>
      </c>
    </row>
    <row collapsed="false" customFormat="false" customHeight="false" hidden="false" ht="12.1" outlineLevel="0" r="5">
      <c r="A5" s="11" t="n">
        <v>44120</v>
      </c>
      <c r="B5" s="6" t="n">
        <v>3</v>
      </c>
      <c r="C5" s="6" t="n">
        <v>8001.167165</v>
      </c>
      <c r="D5" s="11" t="n">
        <v>43784</v>
      </c>
      <c r="E5" s="6" t="n">
        <v>4</v>
      </c>
      <c r="F5" s="6" t="n">
        <v>11646.427938</v>
      </c>
      <c r="G5" s="11" t="n">
        <v>43839</v>
      </c>
      <c r="H5" s="6" t="n">
        <v>20</v>
      </c>
      <c r="I5" s="6" t="n">
        <v>8649.19</v>
      </c>
      <c r="J5" s="11" t="n">
        <v>43914</v>
      </c>
      <c r="K5" s="6" t="n">
        <v>1</v>
      </c>
      <c r="L5" s="6" t="n">
        <v>2237.991105</v>
      </c>
      <c r="M5" s="11" t="n">
        <v>43783</v>
      </c>
      <c r="N5" s="6" t="n">
        <v>15</v>
      </c>
      <c r="O5" s="6" t="n">
        <v>10095.8</v>
      </c>
      <c r="P5" s="11" t="n">
        <v>43935</v>
      </c>
      <c r="Q5" s="6" t="n">
        <v>2</v>
      </c>
      <c r="R5" s="6" t="n">
        <v>884.499735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1082</v>
      </c>
      <c r="Y5" s="0"/>
      <c r="Z5" s="5" t="s">
        <f>=SUM(AA2:AA4)/SUM(Z2:Z4)</f>
      </c>
      <c r="AA5" s="0" t="s">
        <v>11</v>
      </c>
      <c r="AB5" s="11" t="n">
        <v>43999</v>
      </c>
      <c r="AC5" s="6" t="n">
        <v>9</v>
      </c>
      <c r="AD5" s="6" t="n">
        <v>13155.29</v>
      </c>
      <c r="AE5" s="11" t="n">
        <v>44166</v>
      </c>
      <c r="AF5" s="6" t="n">
        <v>2</v>
      </c>
      <c r="AG5" s="6" t="n">
        <v>6982.958836</v>
      </c>
      <c r="AH5" s="11" t="n">
        <v>43997</v>
      </c>
      <c r="AI5" s="6" t="n">
        <v>200</v>
      </c>
      <c r="AJ5" s="6" t="n">
        <v>6987.34</v>
      </c>
      <c r="AK5" s="11" t="n">
        <v>44165</v>
      </c>
      <c r="AL5" s="6" t="n">
        <v>1</v>
      </c>
      <c r="AM5" s="6" t="n">
        <v>20061.150555</v>
      </c>
      <c r="AN5" s="11" t="n">
        <v>44004</v>
      </c>
      <c r="AO5" s="6" t="n">
        <v>10</v>
      </c>
      <c r="AP5" s="6" t="n">
        <v>1935.92</v>
      </c>
      <c r="AQ5" s="11" t="n">
        <v>43875</v>
      </c>
      <c r="AR5" s="6" t="n">
        <v>20</v>
      </c>
      <c r="AS5" s="6" t="n">
        <v>2141.28</v>
      </c>
      <c r="AT5" s="11" t="n">
        <v>44174</v>
      </c>
      <c r="AU5" s="6" t="n">
        <v>1</v>
      </c>
      <c r="AV5" s="6" t="n">
        <v>29272.462702</v>
      </c>
      <c r="AW5" s="0"/>
      <c r="AX5" s="5" t="s">
        <f>=SUM(AY2:AY4)/SUM(AX2:AX4)</f>
      </c>
      <c r="AY5" s="0" t="s">
        <v>11</v>
      </c>
      <c r="AZ5" s="11" t="n">
        <v>44176</v>
      </c>
      <c r="BA5" s="6" t="n">
        <v>1</v>
      </c>
      <c r="BB5" s="6" t="n">
        <v>4438.223604</v>
      </c>
      <c r="BC5" s="11" t="n">
        <v>43836</v>
      </c>
      <c r="BD5" s="6" t="n">
        <v>8</v>
      </c>
      <c r="BE5" s="6" t="n">
        <v>1839.71</v>
      </c>
      <c r="BF5" s="0"/>
      <c r="BG5" s="6" t="n">
        <v>238</v>
      </c>
      <c r="BH5" s="0" t="s">
        <v>1082</v>
      </c>
      <c r="BI5" s="0"/>
      <c r="BJ5" s="5" t="s">
        <f>=SUM(BK2:BK4)/SUM(BJ2:BJ4)</f>
      </c>
      <c r="BK5" s="0" t="s">
        <v>11</v>
      </c>
      <c r="BL5" s="11" t="n">
        <v>43913</v>
      </c>
      <c r="BM5" s="6" t="n">
        <v>1000</v>
      </c>
      <c r="BN5" s="6" t="n">
        <v>785.38</v>
      </c>
      <c r="BO5" s="11" t="n">
        <v>44120</v>
      </c>
      <c r="BP5" s="6" t="n">
        <v>10</v>
      </c>
      <c r="BQ5" s="6" t="n">
        <v>3193.53</v>
      </c>
      <c r="BR5" s="11" t="n">
        <v>44055</v>
      </c>
      <c r="BS5" s="6" t="n">
        <v>200</v>
      </c>
      <c r="BT5" s="6" t="n">
        <v>1826.87</v>
      </c>
      <c r="BU5" s="0"/>
      <c r="BV5" s="6" t="n">
        <v>69.27</v>
      </c>
      <c r="BW5" s="0" t="s">
        <v>1081</v>
      </c>
      <c r="BX5" s="11" t="n">
        <v>44182</v>
      </c>
      <c r="BY5" s="6" t="n">
        <v>2</v>
      </c>
      <c r="BZ5" s="6" t="n">
        <v>18260.313071</v>
      </c>
      <c r="CA5" s="11" t="n">
        <v>44153</v>
      </c>
      <c r="CB5" s="6" t="n">
        <v>1000</v>
      </c>
      <c r="CC5" s="6" t="n">
        <v>5218.99</v>
      </c>
      <c r="CD5" s="0"/>
      <c r="CE5" s="5" t="s">
        <f>=SUM(CF2:CF4)/SUM(CE2:CE4)</f>
      </c>
      <c r="CF5" s="0" t="s">
        <v>11</v>
      </c>
      <c r="CG5" s="0"/>
      <c r="CH5" s="5" t="s">
        <f>=SUM(CI2:CI4)/SUM(CH2:CH4)</f>
      </c>
      <c r="CI5" s="0" t="s">
        <v>11</v>
      </c>
      <c r="CJ5" s="11" t="n">
        <v>44046</v>
      </c>
      <c r="CK5" s="6" t="n">
        <v>40</v>
      </c>
      <c r="CL5" s="6" t="n">
        <v>5962.84</v>
      </c>
      <c r="CM5" s="0"/>
      <c r="CN5" s="5" t="s">
        <f>=SUM(CO2:CO4)/SUM(CN2:CN4)</f>
      </c>
      <c r="CO5" s="0" t="s">
        <v>11</v>
      </c>
      <c r="CP5" s="11" t="n">
        <v>44155</v>
      </c>
      <c r="CQ5" s="6" t="n">
        <v>1</v>
      </c>
      <c r="CR5" s="6" t="n">
        <v>2680.27</v>
      </c>
      <c r="CS5" s="0"/>
      <c r="CT5" s="6" t="n">
        <v>15</v>
      </c>
      <c r="CU5" s="0" t="s">
        <v>1082</v>
      </c>
      <c r="CV5" s="0"/>
      <c r="CW5" s="6" t="n">
        <v>100</v>
      </c>
      <c r="CX5" s="0" t="s">
        <v>1082</v>
      </c>
      <c r="CY5" s="11" t="n">
        <v>43929</v>
      </c>
      <c r="CZ5" s="6" t="n">
        <v>1000</v>
      </c>
      <c r="DA5" s="6" t="n">
        <v>2629.25</v>
      </c>
      <c r="DB5" s="0"/>
      <c r="DC5" s="6" t="n">
        <v>1</v>
      </c>
      <c r="DD5" s="0" t="s">
        <v>1082</v>
      </c>
      <c r="DE5" s="11" t="n">
        <v>44091</v>
      </c>
      <c r="DF5" s="6" t="n">
        <v>1</v>
      </c>
      <c r="DG5" s="6" t="n">
        <v>1817.87</v>
      </c>
      <c r="DH5" s="0"/>
      <c r="DI5" s="6" t="n">
        <v>2</v>
      </c>
      <c r="DJ5" s="0" t="s">
        <v>1082</v>
      </c>
      <c r="DK5" s="11" t="n">
        <v>44182</v>
      </c>
      <c r="DL5" s="6" t="n">
        <v>1</v>
      </c>
      <c r="DM5" s="6" t="n">
        <v>999.981762</v>
      </c>
      <c r="DN5" s="11" t="n">
        <v>44181</v>
      </c>
      <c r="DO5" s="6" t="n">
        <v>100</v>
      </c>
      <c r="DP5" s="6" t="n">
        <v>2887.38</v>
      </c>
      <c r="DQ5" s="11" t="n">
        <v>44083</v>
      </c>
      <c r="DR5" s="6" t="n">
        <v>1000</v>
      </c>
      <c r="DS5" s="6" t="n">
        <v>733.35</v>
      </c>
      <c r="DT5" s="0"/>
      <c r="DU5" s="6" t="n">
        <v>10</v>
      </c>
      <c r="DV5" s="0" t="s">
        <v>1082</v>
      </c>
      <c r="DW5" s="0"/>
      <c r="DX5" s="6" t="n">
        <v>3</v>
      </c>
      <c r="DY5" s="0" t="s">
        <v>1082</v>
      </c>
      <c r="DZ5" s="0"/>
      <c r="EA5" s="6" t="n">
        <v>79.07</v>
      </c>
      <c r="EB5" s="0" t="s">
        <v>1081</v>
      </c>
      <c r="EC5" s="0"/>
      <c r="ED5" s="6" t="n">
        <v>170.18</v>
      </c>
      <c r="EE5" s="0" t="s">
        <v>1081</v>
      </c>
      <c r="EF5" s="11" t="n">
        <v>44075</v>
      </c>
      <c r="EG5" s="6" t="n">
        <v>2000</v>
      </c>
      <c r="EH5" s="6" t="n">
        <v>1458.69</v>
      </c>
      <c r="EI5" s="11" t="n">
        <v>44070</v>
      </c>
      <c r="EJ5" s="6" t="n">
        <v>4</v>
      </c>
      <c r="EK5" s="6" t="n">
        <v>9295.63</v>
      </c>
      <c r="EL5" s="0"/>
      <c r="EM5" s="6" t="n">
        <v>10000</v>
      </c>
      <c r="EN5" s="0" t="s">
        <v>1082</v>
      </c>
      <c r="EO5" s="11" t="n">
        <v>44160</v>
      </c>
      <c r="EP5" s="6" t="n">
        <v>2</v>
      </c>
      <c r="EQ5" s="6" t="n">
        <v>675.508086</v>
      </c>
      <c r="ER5" s="11" t="n">
        <v>44175</v>
      </c>
      <c r="ES5" s="6" t="n">
        <v>1</v>
      </c>
      <c r="ET5" s="6" t="n">
        <v>900.43</v>
      </c>
      <c r="EU5" s="0"/>
      <c r="EV5" s="5" t="s">
        <f>=SUM(EW2:EW4)/SUM(EV2:EV4)</f>
      </c>
      <c r="EW5" s="0" t="s">
        <v>11</v>
      </c>
      <c r="EX5" s="0"/>
      <c r="EY5" s="6" t="n">
        <v>1020.2</v>
      </c>
      <c r="EZ5" s="0" t="s">
        <v>1081</v>
      </c>
      <c r="FA5" s="0"/>
      <c r="FB5" s="5" t="s">
        <f>=SUM(FC2:FC4)/SUM(FB2:FB4)</f>
      </c>
      <c r="FC5" s="0" t="s">
        <v>11</v>
      </c>
      <c r="FD5" s="0"/>
      <c r="FE5" s="6" t="n">
        <v>4.75</v>
      </c>
      <c r="FF5" s="0" t="s">
        <v>1081</v>
      </c>
      <c r="FG5" s="0"/>
      <c r="FH5" s="6" t="n">
        <v>-40</v>
      </c>
      <c r="FI5" s="0" t="s">
        <v>1082</v>
      </c>
      <c r="FJ5" s="11" t="n">
        <v>44175</v>
      </c>
      <c r="FK5" s="6" t="n">
        <v>10</v>
      </c>
      <c r="FL5" s="6" t="n">
        <v>764.578451</v>
      </c>
      <c r="FM5" s="0"/>
      <c r="FN5" s="5" t="s">
        <f>=SUM(FO2:FO4)/SUM(FN2:FN4)</f>
      </c>
      <c r="FO5" s="0" t="s">
        <v>11</v>
      </c>
      <c r="FP5" s="11" t="n">
        <v>44173</v>
      </c>
      <c r="FQ5" s="6" t="n">
        <v>1</v>
      </c>
      <c r="FR5" s="6" t="n">
        <v>3891.86</v>
      </c>
      <c r="FS5" s="0"/>
      <c r="FT5" s="6" t="n">
        <v>50</v>
      </c>
      <c r="FU5" s="0" t="s">
        <v>1082</v>
      </c>
      <c r="FV5" s="11" t="n">
        <v>44160</v>
      </c>
      <c r="FW5" s="6" t="n">
        <v>400</v>
      </c>
      <c r="FX5" s="6" t="n">
        <v>463.25</v>
      </c>
      <c r="FY5" s="11" t="n">
        <v>43921</v>
      </c>
      <c r="FZ5" s="6" t="n">
        <v>2000</v>
      </c>
      <c r="GA5" s="6" t="n">
        <v>1633.78</v>
      </c>
      <c r="GB5" s="0"/>
      <c r="GC5" s="6" t="n">
        <v>400</v>
      </c>
      <c r="GD5" s="0" t="s">
        <v>1082</v>
      </c>
      <c r="GE5" s="0"/>
      <c r="GF5" s="6" t="n">
        <v>5.82</v>
      </c>
      <c r="GG5" s="0" t="s">
        <v>1081</v>
      </c>
      <c r="GH5" s="0"/>
      <c r="GI5" s="6" t="n">
        <v>-6</v>
      </c>
      <c r="GJ5" s="0" t="s">
        <v>1082</v>
      </c>
      <c r="GK5" s="0"/>
      <c r="GL5" s="6" t="n">
        <v>1</v>
      </c>
      <c r="GM5" s="0" t="s">
        <v>1082</v>
      </c>
      <c r="GN5" s="0"/>
      <c r="GO5" s="6" t="n">
        <v>1</v>
      </c>
      <c r="GP5" s="0" t="s">
        <v>1082</v>
      </c>
      <c r="GQ5" s="0"/>
      <c r="GR5" s="6" t="n">
        <v>67.7</v>
      </c>
      <c r="GS5" s="0" t="s">
        <v>1081</v>
      </c>
    </row>
    <row collapsed="false" customFormat="false" customHeight="false" hidden="false" ht="12.1" outlineLevel="0" r="6">
      <c r="A6" s="11" t="n">
        <v>44120</v>
      </c>
      <c r="B6" s="6" t="n">
        <v>2</v>
      </c>
      <c r="C6" s="6" t="n">
        <v>5326.836474</v>
      </c>
      <c r="D6" s="11" t="n">
        <v>43794</v>
      </c>
      <c r="E6" s="6" t="n">
        <v>2</v>
      </c>
      <c r="F6" s="6" t="n">
        <v>5731.997697</v>
      </c>
      <c r="G6" s="11" t="n">
        <v>43900</v>
      </c>
      <c r="H6" s="6" t="n">
        <v>10</v>
      </c>
      <c r="I6" s="6" t="n">
        <v>3382.02</v>
      </c>
      <c r="J6" s="11" t="n">
        <v>43921</v>
      </c>
      <c r="K6" s="6" t="n">
        <v>1</v>
      </c>
      <c r="L6" s="6" t="n">
        <v>2311.76455</v>
      </c>
      <c r="M6" s="11" t="n">
        <v>43857</v>
      </c>
      <c r="N6" s="6" t="n">
        <v>5</v>
      </c>
      <c r="O6" s="6" t="n">
        <v>3592.66</v>
      </c>
      <c r="P6" s="11" t="n">
        <v>43937</v>
      </c>
      <c r="Q6" s="6" t="n">
        <v>1</v>
      </c>
      <c r="R6" s="6" t="n">
        <v>435.652695</v>
      </c>
      <c r="S6" s="0"/>
      <c r="T6" s="6" t="n">
        <v>257.95</v>
      </c>
      <c r="U6" s="0" t="s">
        <v>1081</v>
      </c>
      <c r="V6" s="0"/>
      <c r="W6" s="5" t="s">
        <f>=W5*(ABS(W4)-ABS(W3))</f>
      </c>
      <c r="X6" s="0" t="s">
        <v>1083</v>
      </c>
      <c r="Y6" s="0"/>
      <c r="Z6" s="6" t="n">
        <v>1891</v>
      </c>
      <c r="AA6" s="0" t="s">
        <v>1081</v>
      </c>
      <c r="AB6" s="11" t="n">
        <v>44001</v>
      </c>
      <c r="AC6" s="6" t="n">
        <v>10</v>
      </c>
      <c r="AD6" s="6" t="n">
        <v>14621.98</v>
      </c>
      <c r="AE6" s="11" t="n">
        <v>44166</v>
      </c>
      <c r="AF6" s="6" t="n">
        <v>2</v>
      </c>
      <c r="AG6" s="6" t="n">
        <v>6979.91084</v>
      </c>
      <c r="AH6" s="11" t="n">
        <v>44179</v>
      </c>
      <c r="AI6" s="6" t="n">
        <v>200</v>
      </c>
      <c r="AJ6" s="6" t="n">
        <v>8029.83</v>
      </c>
      <c r="AK6" s="11" t="n">
        <v>44166</v>
      </c>
      <c r="AL6" s="6" t="n">
        <v>1</v>
      </c>
      <c r="AM6" s="6" t="n">
        <v>20218.119467</v>
      </c>
      <c r="AN6" s="11" t="n">
        <v>44032</v>
      </c>
      <c r="AO6" s="6" t="n">
        <v>20</v>
      </c>
      <c r="AP6" s="6" t="n">
        <v>3725.78</v>
      </c>
      <c r="AQ6" s="11" t="n">
        <v>43878</v>
      </c>
      <c r="AR6" s="6" t="n">
        <v>20</v>
      </c>
      <c r="AS6" s="6" t="n">
        <v>2115.27</v>
      </c>
      <c r="AT6" s="11" t="n">
        <v>44179</v>
      </c>
      <c r="AU6" s="6" t="n">
        <v>1</v>
      </c>
      <c r="AV6" s="6" t="n">
        <v>28808.351805</v>
      </c>
      <c r="AW6" s="0"/>
      <c r="AX6" s="6" t="n">
        <v>7520</v>
      </c>
      <c r="AY6" s="0" t="s">
        <v>1081</v>
      </c>
      <c r="AZ6" s="0"/>
      <c r="BA6" s="5" t="s">
        <f>=SUM(BB2:BB5)/SUM(BA2:BA5)</f>
      </c>
      <c r="BB6" s="0" t="s">
        <v>11</v>
      </c>
      <c r="BC6" s="11" t="n">
        <v>43853</v>
      </c>
      <c r="BD6" s="6" t="n">
        <v>10</v>
      </c>
      <c r="BE6" s="6" t="n">
        <v>2460.97</v>
      </c>
      <c r="BF6" s="0"/>
      <c r="BG6" s="5" t="s">
        <f>=BG5*(ABS(BG4)-ABS(BG3))</f>
      </c>
      <c r="BH6" s="0" t="s">
        <v>1083</v>
      </c>
      <c r="BI6" s="0"/>
      <c r="BJ6" s="6" t="n">
        <v>3268</v>
      </c>
      <c r="BK6" s="0" t="s">
        <v>1081</v>
      </c>
      <c r="BL6" s="11" t="n">
        <v>44001</v>
      </c>
      <c r="BM6" s="6" t="n">
        <v>3000</v>
      </c>
      <c r="BN6" s="6" t="n">
        <v>2987.93</v>
      </c>
      <c r="BO6" s="11" t="n">
        <v>44123</v>
      </c>
      <c r="BP6" s="6" t="n">
        <v>10</v>
      </c>
      <c r="BQ6" s="6" t="n">
        <v>3179.52</v>
      </c>
      <c r="BR6" s="11" t="n">
        <v>44060</v>
      </c>
      <c r="BS6" s="6" t="n">
        <v>200</v>
      </c>
      <c r="BT6" s="6" t="n">
        <v>1827.88</v>
      </c>
      <c r="BU6" s="0"/>
      <c r="BV6" s="6" t="n">
        <v>4</v>
      </c>
      <c r="BW6" s="0" t="s">
        <v>1082</v>
      </c>
      <c r="BX6" s="0"/>
      <c r="BY6" s="5" t="s">
        <f>=SUM(BZ2:BZ5)/SUM(BY2:BY5)</f>
      </c>
      <c r="BZ6" s="0" t="s">
        <v>11</v>
      </c>
      <c r="CA6" s="11" t="n">
        <v>44162</v>
      </c>
      <c r="CB6" s="6" t="n">
        <v>1000</v>
      </c>
      <c r="CC6" s="6" t="n">
        <v>5206.99</v>
      </c>
      <c r="CD6" s="0"/>
      <c r="CE6" s="6" t="n">
        <v>58.48</v>
      </c>
      <c r="CF6" s="0" t="s">
        <v>1081</v>
      </c>
      <c r="CG6" s="0"/>
      <c r="CH6" s="6" t="n">
        <v>57.35</v>
      </c>
      <c r="CI6" s="0" t="s">
        <v>1081</v>
      </c>
      <c r="CJ6" s="11" t="n">
        <v>44133</v>
      </c>
      <c r="CK6" s="6" t="n">
        <v>10</v>
      </c>
      <c r="CL6" s="6" t="n">
        <v>1454.69</v>
      </c>
      <c r="CM6" s="0"/>
      <c r="CN6" s="6" t="n">
        <v>69.4</v>
      </c>
      <c r="CO6" s="0" t="s">
        <v>1081</v>
      </c>
      <c r="CP6" s="0"/>
      <c r="CQ6" s="5" t="s">
        <f>=SUM(CR2:CR5)/SUM(CQ2:CQ5)</f>
      </c>
      <c r="CR6" s="0" t="s">
        <v>11</v>
      </c>
      <c r="CS6" s="0"/>
      <c r="CT6" s="5" t="s">
        <f>=CT5*(ABS(CT4)-ABS(CT3))</f>
      </c>
      <c r="CU6" s="0" t="s">
        <v>1083</v>
      </c>
      <c r="CV6" s="0"/>
      <c r="CW6" s="5" t="s">
        <f>=CW5*(ABS(CW4)-ABS(CW3))</f>
      </c>
      <c r="CX6" s="0" t="s">
        <v>1083</v>
      </c>
      <c r="CY6" s="11" t="n">
        <v>43929</v>
      </c>
      <c r="CZ6" s="6" t="n">
        <v>2000</v>
      </c>
      <c r="DA6" s="6" t="n">
        <v>5286.52</v>
      </c>
      <c r="DB6" s="0"/>
      <c r="DC6" s="5" t="s">
        <f>=DC5*(ABS(DC4)-ABS(DC3))</f>
      </c>
      <c r="DD6" s="0" t="s">
        <v>1083</v>
      </c>
      <c r="DE6" s="11" t="n">
        <v>44091</v>
      </c>
      <c r="DF6" s="6" t="n">
        <v>1</v>
      </c>
      <c r="DG6" s="6" t="n">
        <v>1816.37</v>
      </c>
      <c r="DH6" s="0"/>
      <c r="DI6" s="5" t="s">
        <f>=DI5*(ABS(DI4)-ABS(DI3))</f>
      </c>
      <c r="DJ6" s="0" t="s">
        <v>1083</v>
      </c>
      <c r="DK6" s="11" t="n">
        <v>44182</v>
      </c>
      <c r="DL6" s="6" t="n">
        <v>1</v>
      </c>
      <c r="DM6" s="6" t="n">
        <v>999.981762</v>
      </c>
      <c r="DN6" s="0"/>
      <c r="DO6" s="5" t="s">
        <f>=SUM(DP2:DP5)/SUM(DO2:DO5)</f>
      </c>
      <c r="DP6" s="0" t="s">
        <v>11</v>
      </c>
      <c r="DQ6" s="11" t="n">
        <v>44132</v>
      </c>
      <c r="DR6" s="6" t="n">
        <v>1000</v>
      </c>
      <c r="DS6" s="6" t="n">
        <v>719.24</v>
      </c>
      <c r="DT6" s="0"/>
      <c r="DU6" s="5" t="s">
        <f>=DU5*(ABS(DU4)-ABS(DU3))</f>
      </c>
      <c r="DV6" s="0" t="s">
        <v>1083</v>
      </c>
      <c r="DW6" s="0"/>
      <c r="DX6" s="5" t="s">
        <f>=DX5*(ABS(DX4)-ABS(DX3))</f>
      </c>
      <c r="DY6" s="0" t="s">
        <v>1083</v>
      </c>
      <c r="DZ6" s="0"/>
      <c r="EA6" s="6" t="n">
        <v>70</v>
      </c>
      <c r="EB6" s="0" t="s">
        <v>1082</v>
      </c>
      <c r="EC6" s="0"/>
      <c r="ED6" s="6" t="n">
        <v>30</v>
      </c>
      <c r="EE6" s="0" t="s">
        <v>1082</v>
      </c>
      <c r="EF6" s="11" t="n">
        <v>44126</v>
      </c>
      <c r="EG6" s="6" t="n">
        <v>2000</v>
      </c>
      <c r="EH6" s="6" t="n">
        <v>1471.3</v>
      </c>
      <c r="EI6" s="11" t="n">
        <v>44078</v>
      </c>
      <c r="EJ6" s="6" t="n">
        <v>2</v>
      </c>
      <c r="EK6" s="6" t="n">
        <v>4378.09</v>
      </c>
      <c r="EL6" s="0"/>
      <c r="EM6" s="5" t="s">
        <f>=EM5*(ABS(EM4)-ABS(EM3))</f>
      </c>
      <c r="EN6" s="0" t="s">
        <v>1083</v>
      </c>
      <c r="EO6" s="11" t="n">
        <v>44176</v>
      </c>
      <c r="EP6" s="6" t="n">
        <v>3</v>
      </c>
      <c r="EQ6" s="6" t="n">
        <v>896.342784</v>
      </c>
      <c r="ER6" s="11" t="n">
        <v>44175</v>
      </c>
      <c r="ES6" s="6" t="n">
        <v>1</v>
      </c>
      <c r="ET6" s="6" t="n">
        <v>899.43</v>
      </c>
      <c r="EU6" s="0"/>
      <c r="EV6" s="6" t="n">
        <v>29.02</v>
      </c>
      <c r="EW6" s="0" t="s">
        <v>1081</v>
      </c>
      <c r="EX6" s="0"/>
      <c r="EY6" s="6" t="n">
        <v>3</v>
      </c>
      <c r="EZ6" s="0" t="s">
        <v>1082</v>
      </c>
      <c r="FA6" s="0"/>
      <c r="FB6" s="6" t="n">
        <v>3.165</v>
      </c>
      <c r="FC6" s="0" t="s">
        <v>1081</v>
      </c>
      <c r="FD6" s="0"/>
      <c r="FE6" s="6" t="n">
        <v>2</v>
      </c>
      <c r="FF6" s="0" t="s">
        <v>1082</v>
      </c>
      <c r="FG6" s="0"/>
      <c r="FH6" s="5" t="s">
        <f>=FH5*(ABS(FH4)-ABS(FH3))</f>
      </c>
      <c r="FI6" s="0" t="s">
        <v>1083</v>
      </c>
      <c r="FJ6" s="11" t="n">
        <v>44176</v>
      </c>
      <c r="FK6" s="6" t="n">
        <v>10</v>
      </c>
      <c r="FL6" s="6" t="n">
        <v>764.397588</v>
      </c>
      <c r="FM6" s="0"/>
      <c r="FN6" s="6" t="n">
        <v>44.29515123</v>
      </c>
      <c r="FO6" s="0" t="s">
        <v>1081</v>
      </c>
      <c r="FP6" s="11" t="n">
        <v>44174</v>
      </c>
      <c r="FQ6" s="6" t="n">
        <v>2</v>
      </c>
      <c r="FR6" s="6" t="n">
        <v>7869.75</v>
      </c>
      <c r="FS6" s="0"/>
      <c r="FT6" s="5" t="s">
        <f>=FT5*(ABS(FT4)-ABS(FT3))</f>
      </c>
      <c r="FU6" s="0" t="s">
        <v>1083</v>
      </c>
      <c r="FV6" s="11" t="n">
        <v>44160</v>
      </c>
      <c r="FW6" s="6" t="n">
        <v>200</v>
      </c>
      <c r="FX6" s="6" t="n">
        <v>231.66</v>
      </c>
      <c r="FY6" s="11" t="n">
        <v>43921</v>
      </c>
      <c r="FZ6" s="6" t="n">
        <v>939</v>
      </c>
      <c r="GA6" s="6" t="n">
        <v>767.05</v>
      </c>
      <c r="GB6" s="0"/>
      <c r="GC6" s="5" t="s">
        <f>=GC5*(ABS(GC4)-ABS(GC3))</f>
      </c>
      <c r="GD6" s="0" t="s">
        <v>1083</v>
      </c>
      <c r="GE6" s="0"/>
      <c r="GF6" s="6" t="n">
        <v>17</v>
      </c>
      <c r="GG6" s="0" t="s">
        <v>1082</v>
      </c>
      <c r="GH6" s="0"/>
      <c r="GI6" s="5" t="s">
        <f>=GI5*(ABS(GI4)-ABS(GI3))</f>
      </c>
      <c r="GJ6" s="0" t="s">
        <v>1083</v>
      </c>
      <c r="GK6" s="0"/>
      <c r="GL6" s="6" t="s">
        <f>=Портфель!G68*Портфель!$Q$17</f>
      </c>
      <c r="GM6" s="0" t="s">
        <v>6</v>
      </c>
      <c r="GN6" s="0"/>
      <c r="GO6" s="6" t="s">
        <f>=Портфель!G69*Портфель!$Q$17</f>
      </c>
      <c r="GP6" s="0" t="s">
        <v>6</v>
      </c>
      <c r="GQ6" s="0"/>
      <c r="GR6" s="6" t="n">
        <v>27</v>
      </c>
      <c r="GS6" s="0" t="s">
        <v>1082</v>
      </c>
    </row>
    <row collapsed="false" customFormat="false" customHeight="false" hidden="false" ht="12.1" outlineLevel="0" r="7">
      <c r="A7" s="11" t="n">
        <v>44132</v>
      </c>
      <c r="B7" s="6" t="n">
        <v>2</v>
      </c>
      <c r="C7" s="6" t="n">
        <v>4924.505196</v>
      </c>
      <c r="D7" s="11" t="n">
        <v>43803</v>
      </c>
      <c r="E7" s="6" t="n">
        <v>4</v>
      </c>
      <c r="F7" s="6" t="n">
        <v>11331.631467</v>
      </c>
      <c r="G7" s="11" t="n">
        <v>43909</v>
      </c>
      <c r="H7" s="6" t="n">
        <v>10</v>
      </c>
      <c r="I7" s="6" t="n">
        <v>2549.22</v>
      </c>
      <c r="J7" s="11" t="n">
        <v>43924</v>
      </c>
      <c r="K7" s="6" t="n">
        <v>1</v>
      </c>
      <c r="L7" s="6" t="n">
        <v>2220.0402</v>
      </c>
      <c r="M7" s="11" t="n">
        <v>43867</v>
      </c>
      <c r="N7" s="6" t="n">
        <v>5</v>
      </c>
      <c r="O7" s="6" t="n">
        <v>3660.7</v>
      </c>
      <c r="P7" s="11" t="n">
        <v>43937</v>
      </c>
      <c r="Q7" s="6" t="n">
        <v>1</v>
      </c>
      <c r="R7" s="6" t="n">
        <v>435.652695</v>
      </c>
      <c r="S7" s="0"/>
      <c r="T7" s="6" t="n">
        <v>4</v>
      </c>
      <c r="U7" s="0" t="s">
        <v>1082</v>
      </c>
      <c r="V7" s="0"/>
      <c r="W7" s="0"/>
      <c r="X7" s="0"/>
      <c r="Y7" s="0"/>
      <c r="Z7" s="6" t="n">
        <v>40</v>
      </c>
      <c r="AA7" s="0" t="s">
        <v>1082</v>
      </c>
      <c r="AB7" s="11" t="n">
        <v>44001</v>
      </c>
      <c r="AC7" s="6" t="n">
        <v>10</v>
      </c>
      <c r="AD7" s="6" t="n">
        <v>14621.98</v>
      </c>
      <c r="AE7" s="11" t="n">
        <v>44173</v>
      </c>
      <c r="AF7" s="6" t="n">
        <v>2</v>
      </c>
      <c r="AG7" s="6" t="n">
        <v>6210.320184</v>
      </c>
      <c r="AH7" s="11" t="n">
        <v>44179</v>
      </c>
      <c r="AI7" s="6" t="n">
        <v>100</v>
      </c>
      <c r="AJ7" s="6" t="n">
        <v>4014.42</v>
      </c>
      <c r="AK7" s="11" t="n">
        <v>44175</v>
      </c>
      <c r="AL7" s="6" t="n">
        <v>1</v>
      </c>
      <c r="AM7" s="6" t="n">
        <v>19362.234541</v>
      </c>
      <c r="AN7" s="11" t="n">
        <v>44036</v>
      </c>
      <c r="AO7" s="6" t="n">
        <v>10</v>
      </c>
      <c r="AP7" s="6" t="n">
        <v>1855.69</v>
      </c>
      <c r="AQ7" s="11" t="n">
        <v>43906</v>
      </c>
      <c r="AR7" s="6" t="n">
        <v>10</v>
      </c>
      <c r="AS7" s="6" t="n">
        <v>861.52</v>
      </c>
      <c r="AT7" s="11" t="n">
        <v>44179</v>
      </c>
      <c r="AU7" s="6" t="n">
        <v>1</v>
      </c>
      <c r="AV7" s="6" t="n">
        <v>28676.736705</v>
      </c>
      <c r="AW7" s="0"/>
      <c r="AX7" s="6" t="n">
        <v>4</v>
      </c>
      <c r="AY7" s="0" t="s">
        <v>1082</v>
      </c>
      <c r="AZ7" s="0"/>
      <c r="BA7" s="6" t="n">
        <v>56.93</v>
      </c>
      <c r="BB7" s="0" t="s">
        <v>1081</v>
      </c>
      <c r="BC7" s="11" t="n">
        <v>43861</v>
      </c>
      <c r="BD7" s="6" t="n">
        <v>4</v>
      </c>
      <c r="BE7" s="6" t="n">
        <v>948.96</v>
      </c>
      <c r="BF7" s="0"/>
      <c r="BG7" s="0"/>
      <c r="BH7" s="0"/>
      <c r="BI7" s="0"/>
      <c r="BJ7" s="6" t="n">
        <v>7</v>
      </c>
      <c r="BK7" s="0" t="s">
        <v>1082</v>
      </c>
      <c r="BL7" s="11" t="n">
        <v>44001</v>
      </c>
      <c r="BM7" s="6" t="n">
        <v>2000</v>
      </c>
      <c r="BN7" s="6" t="n">
        <v>1991.94</v>
      </c>
      <c r="BO7" s="11" t="n">
        <v>44132</v>
      </c>
      <c r="BP7" s="6" t="n">
        <v>10</v>
      </c>
      <c r="BQ7" s="6" t="n">
        <v>3130.49</v>
      </c>
      <c r="BR7" s="11" t="n">
        <v>44060</v>
      </c>
      <c r="BS7" s="6" t="n">
        <v>200</v>
      </c>
      <c r="BT7" s="6" t="n">
        <v>1828.88</v>
      </c>
      <c r="BU7" s="0"/>
      <c r="BV7" s="5" t="s">
        <f>=BV6*(ABS(BV5)-ABS(BV4))</f>
      </c>
      <c r="BW7" s="0" t="s">
        <v>1083</v>
      </c>
      <c r="BX7" s="0"/>
      <c r="BY7" s="6" t="n">
        <v>48.26</v>
      </c>
      <c r="BZ7" s="0" t="s">
        <v>1081</v>
      </c>
      <c r="CA7" s="11" t="n">
        <v>44169</v>
      </c>
      <c r="CB7" s="6" t="n">
        <v>1000</v>
      </c>
      <c r="CC7" s="6" t="n">
        <v>5169.47</v>
      </c>
      <c r="CD7" s="0"/>
      <c r="CE7" s="6" t="n">
        <v>4</v>
      </c>
      <c r="CF7" s="0" t="s">
        <v>1082</v>
      </c>
      <c r="CG7" s="0"/>
      <c r="CH7" s="6" t="n">
        <v>4</v>
      </c>
      <c r="CI7" s="0" t="s">
        <v>1082</v>
      </c>
      <c r="CJ7" s="0"/>
      <c r="CK7" s="5" t="s">
        <f>=SUM(CL2:CL6)/SUM(CK2:CK6)</f>
      </c>
      <c r="CL7" s="0" t="s">
        <v>11</v>
      </c>
      <c r="CM7" s="0"/>
      <c r="CN7" s="6" t="n">
        <v>260</v>
      </c>
      <c r="CO7" s="0" t="s">
        <v>1082</v>
      </c>
      <c r="CP7" s="0"/>
      <c r="CQ7" s="6" t="n">
        <v>2932</v>
      </c>
      <c r="CR7" s="0" t="s">
        <v>1081</v>
      </c>
      <c r="CS7" s="0"/>
      <c r="CT7" s="0"/>
      <c r="CU7" s="0"/>
      <c r="CV7" s="0"/>
      <c r="CW7" s="0"/>
      <c r="CX7" s="0"/>
      <c r="CY7" s="11" t="n">
        <v>43976</v>
      </c>
      <c r="CZ7" s="6" t="n">
        <v>1000</v>
      </c>
      <c r="DA7" s="6" t="n">
        <v>2643.26</v>
      </c>
      <c r="DB7" s="0"/>
      <c r="DC7" s="0"/>
      <c r="DD7" s="0"/>
      <c r="DE7" s="11" t="n">
        <v>44092</v>
      </c>
      <c r="DF7" s="6" t="n">
        <v>1</v>
      </c>
      <c r="DG7" s="6" t="n">
        <v>1752.83</v>
      </c>
      <c r="DH7" s="0"/>
      <c r="DI7" s="0"/>
      <c r="DJ7" s="0"/>
      <c r="DK7" s="11" t="n">
        <v>44182</v>
      </c>
      <c r="DL7" s="6" t="n">
        <v>1</v>
      </c>
      <c r="DM7" s="6" t="n">
        <v>999.981762</v>
      </c>
      <c r="DN7" s="0"/>
      <c r="DO7" s="6" t="n">
        <v>16.097</v>
      </c>
      <c r="DP7" s="0" t="s">
        <v>1081</v>
      </c>
      <c r="DQ7" s="11" t="n">
        <v>44162</v>
      </c>
      <c r="DR7" s="6" t="n">
        <v>4000</v>
      </c>
      <c r="DS7" s="6" t="n">
        <v>3127.49</v>
      </c>
      <c r="DT7" s="0"/>
      <c r="DU7" s="0"/>
      <c r="DV7" s="0"/>
      <c r="DW7" s="0"/>
      <c r="DX7" s="0"/>
      <c r="DY7" s="0"/>
      <c r="DZ7" s="0"/>
      <c r="EA7" s="5" t="s">
        <f>=EA6*(ABS(EA5)-ABS(EA4))</f>
      </c>
      <c r="EB7" s="0" t="s">
        <v>1083</v>
      </c>
      <c r="EC7" s="0"/>
      <c r="ED7" s="5" t="s">
        <f>=ED6*(ABS(ED5)-ABS(ED4))</f>
      </c>
      <c r="EE7" s="0" t="s">
        <v>1083</v>
      </c>
      <c r="EF7" s="11" t="n">
        <v>44126</v>
      </c>
      <c r="EG7" s="6" t="n">
        <v>2000</v>
      </c>
      <c r="EH7" s="6" t="n">
        <v>1470.7</v>
      </c>
      <c r="EI7" s="11" t="n">
        <v>44173</v>
      </c>
      <c r="EJ7" s="6" t="n">
        <v>2</v>
      </c>
      <c r="EK7" s="6" t="n">
        <v>4248.02</v>
      </c>
      <c r="EL7" s="0"/>
      <c r="EM7" s="0"/>
      <c r="EN7" s="0"/>
      <c r="EO7" s="11" t="n">
        <v>44176</v>
      </c>
      <c r="EP7" s="6" t="n">
        <v>2</v>
      </c>
      <c r="EQ7" s="6" t="n">
        <v>590.436324</v>
      </c>
      <c r="ER7" s="11" t="n">
        <v>44175</v>
      </c>
      <c r="ES7" s="6" t="n">
        <v>1</v>
      </c>
      <c r="ET7" s="6" t="n">
        <v>890.43</v>
      </c>
      <c r="EU7" s="0"/>
      <c r="EV7" s="6" t="n">
        <v>100</v>
      </c>
      <c r="EW7" s="0" t="s">
        <v>1082</v>
      </c>
      <c r="EX7" s="0"/>
      <c r="EY7" s="5" t="s">
        <f>=EY6*(ABS(EY5)-ABS(EY4))</f>
      </c>
      <c r="EZ7" s="0" t="s">
        <v>1083</v>
      </c>
      <c r="FA7" s="0"/>
      <c r="FB7" s="6" t="n">
        <v>500</v>
      </c>
      <c r="FC7" s="0" t="s">
        <v>1082</v>
      </c>
      <c r="FD7" s="0"/>
      <c r="FE7" s="5" t="s">
        <f>=FE6*(ABS(FE5)-ABS(FE4))</f>
      </c>
      <c r="FF7" s="0" t="s">
        <v>1083</v>
      </c>
      <c r="FG7" s="0"/>
      <c r="FH7" s="0"/>
      <c r="FI7" s="0"/>
      <c r="FJ7" s="11" t="n">
        <v>44179</v>
      </c>
      <c r="FK7" s="6" t="n">
        <v>10</v>
      </c>
      <c r="FL7" s="6" t="n">
        <v>764.098775</v>
      </c>
      <c r="FM7" s="0"/>
      <c r="FN7" s="6" t="n">
        <v>600</v>
      </c>
      <c r="FO7" s="0" t="s">
        <v>1082</v>
      </c>
      <c r="FP7" s="0"/>
      <c r="FQ7" s="5" t="s">
        <f>=SUM(FR2:FR6)/SUM(FQ2:FQ6)</f>
      </c>
      <c r="FR7" s="0" t="s">
        <v>11</v>
      </c>
      <c r="FS7" s="0"/>
      <c r="FT7" s="0"/>
      <c r="FU7" s="0"/>
      <c r="FV7" s="11" t="n">
        <v>44160</v>
      </c>
      <c r="FW7" s="6" t="n">
        <v>182</v>
      </c>
      <c r="FX7" s="6" t="n">
        <v>210.78</v>
      </c>
      <c r="FY7" s="0"/>
      <c r="FZ7" s="5" t="s">
        <f>=SUM(GA2:GA6)/SUM(FZ2:FZ6)</f>
      </c>
      <c r="GA7" s="0" t="s">
        <v>11</v>
      </c>
      <c r="GB7" s="0"/>
      <c r="GC7" s="0"/>
      <c r="GD7" s="0"/>
      <c r="GE7" s="0"/>
      <c r="GF7" s="5" t="s">
        <f>=GF6*(ABS(GF5)-ABS(GF4))</f>
      </c>
      <c r="GG7" s="0" t="s">
        <v>1083</v>
      </c>
      <c r="GH7" s="0"/>
      <c r="GI7" s="0"/>
      <c r="GJ7" s="0"/>
      <c r="GK7" s="0"/>
      <c r="GL7" s="6" t="s">
        <f>=Портфель!H68*Портфель!$Q$13</f>
      </c>
      <c r="GM7" s="0" t="s">
        <v>7</v>
      </c>
      <c r="GN7" s="0"/>
      <c r="GO7" s="6" t="s">
        <f>=Портфель!H69*Портфель!$Q$13</f>
      </c>
      <c r="GP7" s="0" t="s">
        <v>7</v>
      </c>
      <c r="GQ7" s="0"/>
      <c r="GR7" s="6" t="s">
        <f>=Портфель!G70*Портфель!$Q$13</f>
      </c>
      <c r="GS7" s="0" t="s">
        <v>6</v>
      </c>
    </row>
    <row collapsed="false" customFormat="false" customHeight="false" hidden="false" ht="12.1" outlineLevel="0" r="8">
      <c r="A8" s="11" t="n">
        <v>44133</v>
      </c>
      <c r="B8" s="6" t="n">
        <v>2</v>
      </c>
      <c r="C8" s="6" t="n">
        <v>4872.59216</v>
      </c>
      <c r="D8" s="11" t="n">
        <v>43893</v>
      </c>
      <c r="E8" s="6" t="n">
        <v>1</v>
      </c>
      <c r="F8" s="6" t="n">
        <v>2705.494646</v>
      </c>
      <c r="G8" s="11" t="n">
        <v>43910</v>
      </c>
      <c r="H8" s="6" t="n">
        <v>20</v>
      </c>
      <c r="I8" s="6" t="n">
        <v>5716.73</v>
      </c>
      <c r="J8" s="11" t="n">
        <v>43924</v>
      </c>
      <c r="K8" s="6" t="n">
        <v>10</v>
      </c>
      <c r="L8" s="6" t="n">
        <v>21619.740225</v>
      </c>
      <c r="M8" s="11" t="n">
        <v>43867</v>
      </c>
      <c r="N8" s="6" t="n">
        <v>1</v>
      </c>
      <c r="O8" s="6" t="n">
        <v>731.44</v>
      </c>
      <c r="P8" s="11" t="n">
        <v>44062</v>
      </c>
      <c r="Q8" s="6" t="n">
        <v>9</v>
      </c>
      <c r="R8" s="6" t="n">
        <v>4304.589702</v>
      </c>
      <c r="S8" s="0"/>
      <c r="T8" s="5" t="s">
        <f>=T7*(ABS(T6)-ABS(T5))</f>
      </c>
      <c r="U8" s="0" t="s">
        <v>1083</v>
      </c>
      <c r="V8" s="0"/>
      <c r="W8" s="0"/>
      <c r="X8" s="0"/>
      <c r="Y8" s="0"/>
      <c r="Z8" s="5" t="s">
        <f>=Z7*(ABS(Z6)-ABS(Z5))</f>
      </c>
      <c r="AA8" s="0" t="s">
        <v>1083</v>
      </c>
      <c r="AB8" s="11" t="n">
        <v>44001</v>
      </c>
      <c r="AC8" s="6" t="n">
        <v>10</v>
      </c>
      <c r="AD8" s="6" t="n">
        <v>14616.98</v>
      </c>
      <c r="AE8" s="11" t="n">
        <v>44174</v>
      </c>
      <c r="AF8" s="6" t="n">
        <v>2</v>
      </c>
      <c r="AG8" s="6" t="n">
        <v>6028.481712</v>
      </c>
      <c r="AH8" s="11" t="n">
        <v>44179</v>
      </c>
      <c r="AI8" s="6" t="n">
        <v>100</v>
      </c>
      <c r="AJ8" s="6" t="n">
        <v>4014.42</v>
      </c>
      <c r="AK8" s="11" t="n">
        <v>44179</v>
      </c>
      <c r="AL8" s="6" t="n">
        <v>1</v>
      </c>
      <c r="AM8" s="6" t="n">
        <v>19086.383085</v>
      </c>
      <c r="AN8" s="11" t="n">
        <v>44036</v>
      </c>
      <c r="AO8" s="6" t="n">
        <v>10</v>
      </c>
      <c r="AP8" s="6" t="n">
        <v>1850.89</v>
      </c>
      <c r="AQ8" s="11" t="n">
        <v>43910</v>
      </c>
      <c r="AR8" s="6" t="n">
        <v>10</v>
      </c>
      <c r="AS8" s="6" t="n">
        <v>862.42</v>
      </c>
      <c r="AT8" s="0"/>
      <c r="AU8" s="5" t="s">
        <f>=SUM(AV2:AV7)/SUM(AU2:AU7)</f>
      </c>
      <c r="AV8" s="0" t="s">
        <v>11</v>
      </c>
      <c r="AW8" s="0"/>
      <c r="AX8" s="5" t="s">
        <f>=AX7*(ABS(AX6)-ABS(AX5))</f>
      </c>
      <c r="AY8" s="0" t="s">
        <v>1083</v>
      </c>
      <c r="AZ8" s="0"/>
      <c r="BA8" s="6" t="n">
        <v>6</v>
      </c>
      <c r="BB8" s="0" t="s">
        <v>1082</v>
      </c>
      <c r="BC8" s="11" t="n">
        <v>43886</v>
      </c>
      <c r="BD8" s="6" t="n">
        <v>4</v>
      </c>
      <c r="BE8" s="6" t="n">
        <v>953.17</v>
      </c>
      <c r="BF8" s="0"/>
      <c r="BG8" s="0"/>
      <c r="BH8" s="0"/>
      <c r="BI8" s="0"/>
      <c r="BJ8" s="5" t="s">
        <f>=BJ7*(ABS(BJ6)-ABS(BJ5))</f>
      </c>
      <c r="BK8" s="0" t="s">
        <v>1083</v>
      </c>
      <c r="BL8" s="11" t="n">
        <v>44001</v>
      </c>
      <c r="BM8" s="6" t="n">
        <v>5000</v>
      </c>
      <c r="BN8" s="6" t="n">
        <v>4974.88</v>
      </c>
      <c r="BO8" s="11" t="n">
        <v>44148</v>
      </c>
      <c r="BP8" s="6" t="n">
        <v>10</v>
      </c>
      <c r="BQ8" s="6" t="n">
        <v>3200.03</v>
      </c>
      <c r="BR8" s="11" t="n">
        <v>44084</v>
      </c>
      <c r="BS8" s="6" t="n">
        <v>200</v>
      </c>
      <c r="BT8" s="6" t="n">
        <v>1734.82</v>
      </c>
      <c r="BU8" s="0"/>
      <c r="BV8" s="0"/>
      <c r="BW8" s="0"/>
      <c r="BX8" s="0"/>
      <c r="BY8" s="6" t="n">
        <v>5</v>
      </c>
      <c r="BZ8" s="0" t="s">
        <v>1082</v>
      </c>
      <c r="CA8" s="0"/>
      <c r="CB8" s="5" t="s">
        <f>=SUM(CC2:CC7)/SUM(CB2:CB7)</f>
      </c>
      <c r="CC8" s="0" t="s">
        <v>11</v>
      </c>
      <c r="CD8" s="0"/>
      <c r="CE8" s="5" t="s">
        <f>=CE7*(ABS(CE6)-ABS(CE5))</f>
      </c>
      <c r="CF8" s="0" t="s">
        <v>1083</v>
      </c>
      <c r="CG8" s="0"/>
      <c r="CH8" s="5" t="s">
        <f>=CH7*(ABS(CH6)-ABS(CH5))</f>
      </c>
      <c r="CI8" s="0" t="s">
        <v>1083</v>
      </c>
      <c r="CJ8" s="0"/>
      <c r="CK8" s="6" t="n">
        <v>226</v>
      </c>
      <c r="CL8" s="0" t="s">
        <v>1081</v>
      </c>
      <c r="CM8" s="0"/>
      <c r="CN8" s="5" t="s">
        <f>=CN7*(ABS(CN6)-ABS(CN5))</f>
      </c>
      <c r="CO8" s="0" t="s">
        <v>1083</v>
      </c>
      <c r="CP8" s="0"/>
      <c r="CQ8" s="6" t="n">
        <v>6</v>
      </c>
      <c r="CR8" s="0" t="s">
        <v>1082</v>
      </c>
      <c r="CS8" s="0"/>
      <c r="CT8" s="0"/>
      <c r="CU8" s="0"/>
      <c r="CV8" s="0"/>
      <c r="CW8" s="0"/>
      <c r="CX8" s="0"/>
      <c r="CY8" s="0"/>
      <c r="CZ8" s="5" t="s">
        <f>=SUM(DA2:DA7)/SUM(CZ2:CZ7)</f>
      </c>
      <c r="DA8" s="0" t="s">
        <v>11</v>
      </c>
      <c r="DB8" s="0"/>
      <c r="DC8" s="0"/>
      <c r="DD8" s="0"/>
      <c r="DE8" s="11" t="n">
        <v>44096</v>
      </c>
      <c r="DF8" s="6" t="n">
        <v>1</v>
      </c>
      <c r="DG8" s="6" t="n">
        <v>1639.78</v>
      </c>
      <c r="DH8" s="0"/>
      <c r="DI8" s="0"/>
      <c r="DJ8" s="0"/>
      <c r="DK8" s="11" t="n">
        <v>44182</v>
      </c>
      <c r="DL8" s="6" t="n">
        <v>1</v>
      </c>
      <c r="DM8" s="6" t="n">
        <v>999.981762</v>
      </c>
      <c r="DN8" s="0"/>
      <c r="DO8" s="6" t="n">
        <v>400</v>
      </c>
      <c r="DP8" s="0" t="s">
        <v>1082</v>
      </c>
      <c r="DQ8" s="11" t="n">
        <v>44162</v>
      </c>
      <c r="DR8" s="6" t="n">
        <v>5000</v>
      </c>
      <c r="DS8" s="6" t="n">
        <v>3914.37</v>
      </c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11" t="n">
        <v>44133</v>
      </c>
      <c r="EG8" s="6" t="n">
        <v>1000</v>
      </c>
      <c r="EH8" s="6" t="n">
        <v>679.33</v>
      </c>
      <c r="EI8" s="11" t="n">
        <v>44182</v>
      </c>
      <c r="EJ8" s="6" t="n">
        <v>1</v>
      </c>
      <c r="EK8" s="6" t="n">
        <v>2045.58</v>
      </c>
      <c r="EL8" s="0"/>
      <c r="EM8" s="0"/>
      <c r="EN8" s="0"/>
      <c r="EO8" s="11" t="n">
        <v>44182</v>
      </c>
      <c r="EP8" s="6" t="n">
        <v>3</v>
      </c>
      <c r="EQ8" s="6" t="n">
        <v>864.154577</v>
      </c>
      <c r="ER8" s="11" t="n">
        <v>44175</v>
      </c>
      <c r="ES8" s="6" t="n">
        <v>1</v>
      </c>
      <c r="ET8" s="6" t="n">
        <v>786.88</v>
      </c>
      <c r="EU8" s="0"/>
      <c r="EV8" s="5" t="s">
        <f>=EV7*(ABS(EV6)-ABS(EV5))</f>
      </c>
      <c r="EW8" s="0" t="s">
        <v>1083</v>
      </c>
      <c r="EX8" s="0"/>
      <c r="EY8" s="0"/>
      <c r="EZ8" s="0"/>
      <c r="FA8" s="0"/>
      <c r="FB8" s="5" t="s">
        <f>=FB7*(ABS(FB6)-ABS(FB5))</f>
      </c>
      <c r="FC8" s="0" t="s">
        <v>1083</v>
      </c>
      <c r="FD8" s="0"/>
      <c r="FE8" s="0"/>
      <c r="FF8" s="0"/>
      <c r="FG8" s="0"/>
      <c r="FH8" s="0"/>
      <c r="FI8" s="0"/>
      <c r="FJ8" s="0"/>
      <c r="FK8" s="5" t="s">
        <f>=SUM(FL2:FL7)/SUM(FK2:FK7)</f>
      </c>
      <c r="FL8" s="0" t="s">
        <v>11</v>
      </c>
      <c r="FM8" s="0"/>
      <c r="FN8" s="5" t="s">
        <f>=FN7*(ABS(FN6)-ABS(FN5))</f>
      </c>
      <c r="FO8" s="0" t="s">
        <v>1083</v>
      </c>
      <c r="FP8" s="0"/>
      <c r="FQ8" s="6" t="n">
        <v>3181.798219</v>
      </c>
      <c r="FR8" s="0" t="s">
        <v>1081</v>
      </c>
      <c r="FS8" s="0"/>
      <c r="FT8" s="0"/>
      <c r="FU8" s="0"/>
      <c r="FV8" s="11" t="n">
        <v>44160</v>
      </c>
      <c r="FW8" s="6" t="n">
        <v>50</v>
      </c>
      <c r="FX8" s="6" t="n">
        <v>57.92</v>
      </c>
      <c r="FY8" s="0"/>
      <c r="FZ8" s="6" t="n">
        <v>0.957907</v>
      </c>
      <c r="GA8" s="0" t="s">
        <v>1081</v>
      </c>
      <c r="GB8" s="0"/>
      <c r="GC8" s="0"/>
      <c r="GD8" s="0"/>
      <c r="GE8" s="0"/>
      <c r="GF8" s="0"/>
      <c r="GG8" s="0"/>
      <c r="GH8" s="0"/>
      <c r="GI8" s="0"/>
      <c r="GJ8" s="0"/>
      <c r="GK8" s="0"/>
      <c r="GL8" s="5" t="s">
        <f>=GL5*(GL6*GL4/100-GL3+GL7)</f>
      </c>
      <c r="GM8" s="0" t="s">
        <v>1083</v>
      </c>
      <c r="GN8" s="0"/>
      <c r="GO8" s="5" t="s">
        <f>=GO5*(GO6*GO4/100-GO3+GO7)</f>
      </c>
      <c r="GP8" s="0" t="s">
        <v>1083</v>
      </c>
      <c r="GQ8" s="0"/>
      <c r="GR8" s="6" t="s">
        <f>=Портфель!H70*Портфель!$Q$13</f>
      </c>
      <c r="GS8" s="0" t="s">
        <v>7</v>
      </c>
    </row>
    <row collapsed="false" customFormat="false" customHeight="false" hidden="false" ht="12.1" outlineLevel="0" r="9">
      <c r="A9" s="11" t="n">
        <v>44144</v>
      </c>
      <c r="B9" s="6" t="n">
        <v>5</v>
      </c>
      <c r="C9" s="6" t="n">
        <v>13989.4625</v>
      </c>
      <c r="D9" s="11" t="n">
        <v>43893</v>
      </c>
      <c r="E9" s="6" t="n">
        <v>1</v>
      </c>
      <c r="F9" s="6" t="n">
        <v>2705.494646</v>
      </c>
      <c r="G9" s="11" t="n">
        <v>43965</v>
      </c>
      <c r="H9" s="6" t="n">
        <v>10</v>
      </c>
      <c r="I9" s="6" t="n">
        <v>3174.01</v>
      </c>
      <c r="J9" s="11" t="n">
        <v>43924</v>
      </c>
      <c r="K9" s="6" t="n">
        <v>1</v>
      </c>
      <c r="L9" s="6" t="n">
        <v>2139.1984</v>
      </c>
      <c r="M9" s="11" t="n">
        <v>43867</v>
      </c>
      <c r="N9" s="6" t="n">
        <v>4</v>
      </c>
      <c r="O9" s="6" t="n">
        <v>2925.75</v>
      </c>
      <c r="P9" s="11" t="n">
        <v>44062</v>
      </c>
      <c r="Q9" s="6" t="n">
        <v>2</v>
      </c>
      <c r="R9" s="6" t="n">
        <v>956.820263</v>
      </c>
      <c r="S9" s="0"/>
      <c r="T9" s="0"/>
      <c r="U9" s="0"/>
      <c r="V9" s="0"/>
      <c r="W9" s="0"/>
      <c r="X9" s="0"/>
      <c r="Y9" s="0"/>
      <c r="Z9" s="0"/>
      <c r="AA9" s="0"/>
      <c r="AB9" s="11" t="n">
        <v>44001</v>
      </c>
      <c r="AC9" s="6" t="n">
        <v>10</v>
      </c>
      <c r="AD9" s="6" t="n">
        <v>14601.97</v>
      </c>
      <c r="AE9" s="0"/>
      <c r="AF9" s="5" t="s">
        <f>=SUM(AG2:AG8)/SUM(AF2:AF8)</f>
      </c>
      <c r="AG9" s="0" t="s">
        <v>11</v>
      </c>
      <c r="AH9" s="11" t="n">
        <v>44179</v>
      </c>
      <c r="AI9" s="6" t="n">
        <v>200</v>
      </c>
      <c r="AJ9" s="6" t="n">
        <v>8027.83</v>
      </c>
      <c r="AK9" s="0"/>
      <c r="AL9" s="5" t="s">
        <f>=SUM(AM2:AM8)/SUM(AL2:AL8)</f>
      </c>
      <c r="AM9" s="0" t="s">
        <v>11</v>
      </c>
      <c r="AN9" s="11" t="n">
        <v>44036</v>
      </c>
      <c r="AO9" s="6" t="n">
        <v>20</v>
      </c>
      <c r="AP9" s="6" t="n">
        <v>3701.77</v>
      </c>
      <c r="AQ9" s="11" t="n">
        <v>43913</v>
      </c>
      <c r="AR9" s="6" t="n">
        <v>10</v>
      </c>
      <c r="AS9" s="6" t="n">
        <v>845.41</v>
      </c>
      <c r="AT9" s="0"/>
      <c r="AU9" s="6" t="n">
        <v>74.73</v>
      </c>
      <c r="AV9" s="0" t="s">
        <v>1081</v>
      </c>
      <c r="AW9" s="0"/>
      <c r="AX9" s="0"/>
      <c r="AY9" s="0"/>
      <c r="AZ9" s="0"/>
      <c r="BA9" s="5" t="s">
        <f>=BA8*(ABS(BA7)-ABS(BA6))</f>
      </c>
      <c r="BB9" s="0" t="s">
        <v>1083</v>
      </c>
      <c r="BC9" s="11" t="n">
        <v>43886</v>
      </c>
      <c r="BD9" s="6" t="n">
        <v>2</v>
      </c>
      <c r="BE9" s="6" t="n">
        <v>476.49</v>
      </c>
      <c r="BF9" s="0"/>
      <c r="BG9" s="0"/>
      <c r="BH9" s="0"/>
      <c r="BI9" s="0"/>
      <c r="BJ9" s="0"/>
      <c r="BK9" s="0"/>
      <c r="BL9" s="11" t="n">
        <v>44034</v>
      </c>
      <c r="BM9" s="6" t="n">
        <v>2000</v>
      </c>
      <c r="BN9" s="6" t="n">
        <v>1882.9</v>
      </c>
      <c r="BO9" s="11" t="n">
        <v>44148</v>
      </c>
      <c r="BP9" s="6" t="n">
        <v>10</v>
      </c>
      <c r="BQ9" s="6" t="n">
        <v>3190.52</v>
      </c>
      <c r="BR9" s="11" t="n">
        <v>44103</v>
      </c>
      <c r="BS9" s="6" t="n">
        <v>200</v>
      </c>
      <c r="BT9" s="6" t="n">
        <v>1715.82</v>
      </c>
      <c r="BU9" s="0"/>
      <c r="BV9" s="0"/>
      <c r="BW9" s="0"/>
      <c r="BX9" s="0"/>
      <c r="BY9" s="5" t="s">
        <f>=BY8*(ABS(BY7)-ABS(BY6))</f>
      </c>
      <c r="BZ9" s="0" t="s">
        <v>1083</v>
      </c>
      <c r="CA9" s="0"/>
      <c r="CB9" s="6" t="n">
        <v>3.115</v>
      </c>
      <c r="CC9" s="0" t="s">
        <v>1081</v>
      </c>
      <c r="CD9" s="0"/>
      <c r="CE9" s="0"/>
      <c r="CF9" s="0"/>
      <c r="CG9" s="0"/>
      <c r="CH9" s="0"/>
      <c r="CI9" s="0"/>
      <c r="CJ9" s="0"/>
      <c r="CK9" s="6" t="n">
        <v>80</v>
      </c>
      <c r="CL9" s="0" t="s">
        <v>1082</v>
      </c>
      <c r="CM9" s="0"/>
      <c r="CN9" s="0"/>
      <c r="CO9" s="0"/>
      <c r="CP9" s="0"/>
      <c r="CQ9" s="5" t="s">
        <f>=CQ8*(ABS(CQ7)-ABS(CQ6))</f>
      </c>
      <c r="CR9" s="0" t="s">
        <v>1083</v>
      </c>
      <c r="CS9" s="0"/>
      <c r="CT9" s="0"/>
      <c r="CU9" s="0"/>
      <c r="CV9" s="0"/>
      <c r="CW9" s="0"/>
      <c r="CX9" s="0"/>
      <c r="CY9" s="0"/>
      <c r="CZ9" s="6" t="n">
        <v>1.444</v>
      </c>
      <c r="DA9" s="0" t="s">
        <v>1081</v>
      </c>
      <c r="DB9" s="0"/>
      <c r="DC9" s="0"/>
      <c r="DD9" s="0"/>
      <c r="DE9" s="11" t="n">
        <v>44106</v>
      </c>
      <c r="DF9" s="6" t="n">
        <v>1</v>
      </c>
      <c r="DG9" s="6" t="n">
        <v>1702.51</v>
      </c>
      <c r="DH9" s="0"/>
      <c r="DI9" s="0"/>
      <c r="DJ9" s="0"/>
      <c r="DK9" s="11" t="n">
        <v>44182</v>
      </c>
      <c r="DL9" s="6" t="n">
        <v>1</v>
      </c>
      <c r="DM9" s="6" t="n">
        <v>999.981762</v>
      </c>
      <c r="DN9" s="0"/>
      <c r="DO9" s="5" t="s">
        <f>=DO8*(ABS(DO7)-ABS(DO6))</f>
      </c>
      <c r="DP9" s="0" t="s">
        <v>1083</v>
      </c>
      <c r="DQ9" s="0"/>
      <c r="DR9" s="5" t="s">
        <f>=SUM(DS2:DS8)/SUM(DR2:DR8)</f>
      </c>
      <c r="DS9" s="0" t="s">
        <v>11</v>
      </c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11" t="n">
        <v>44133</v>
      </c>
      <c r="EG9" s="6" t="n">
        <v>1000</v>
      </c>
      <c r="EH9" s="6" t="n">
        <v>679.13</v>
      </c>
      <c r="EI9" s="11" t="n">
        <v>44182</v>
      </c>
      <c r="EJ9" s="6" t="n">
        <v>1</v>
      </c>
      <c r="EK9" s="6" t="n">
        <v>2045.18</v>
      </c>
      <c r="EL9" s="0"/>
      <c r="EM9" s="0"/>
      <c r="EN9" s="0"/>
      <c r="EO9" s="11" t="n">
        <v>44182</v>
      </c>
      <c r="EP9" s="6" t="n">
        <v>3</v>
      </c>
      <c r="EQ9" s="6" t="n">
        <v>859.749371</v>
      </c>
      <c r="ER9" s="11" t="n">
        <v>44175</v>
      </c>
      <c r="ES9" s="6" t="n">
        <v>2</v>
      </c>
      <c r="ET9" s="6" t="n">
        <v>1615.77</v>
      </c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6" t="n">
        <v>2.1632</v>
      </c>
      <c r="FL9" s="0" t="s">
        <v>1081</v>
      </c>
      <c r="FM9" s="0"/>
      <c r="FN9" s="0"/>
      <c r="FO9" s="0"/>
      <c r="FP9" s="0"/>
      <c r="FQ9" s="6" t="n">
        <v>7</v>
      </c>
      <c r="FR9" s="0" t="s">
        <v>1082</v>
      </c>
      <c r="FS9" s="0"/>
      <c r="FT9" s="0"/>
      <c r="FU9" s="0"/>
      <c r="FV9" s="11" t="n">
        <v>44160</v>
      </c>
      <c r="FW9" s="6" t="n">
        <v>168</v>
      </c>
      <c r="FX9" s="6" t="n">
        <v>194.56</v>
      </c>
      <c r="FY9" s="0"/>
      <c r="FZ9" s="6" t="n">
        <v>7045</v>
      </c>
      <c r="GA9" s="0" t="s">
        <v>1082</v>
      </c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5" t="s">
        <f>=GR6*(GR7*GR5/100-GR4+GR8)</f>
      </c>
      <c r="GS9" s="0" t="s">
        <v>1083</v>
      </c>
    </row>
    <row collapsed="false" customFormat="false" customHeight="false" hidden="false" ht="12.1" outlineLevel="0" r="10">
      <c r="A10" s="11" t="n">
        <v>44144</v>
      </c>
      <c r="B10" s="6" t="n">
        <v>5</v>
      </c>
      <c r="C10" s="6" t="n">
        <v>14363.821875</v>
      </c>
      <c r="D10" s="11" t="n">
        <v>43909</v>
      </c>
      <c r="E10" s="6" t="n">
        <v>1</v>
      </c>
      <c r="F10" s="6" t="n">
        <v>2827.543722</v>
      </c>
      <c r="G10" s="11" t="n">
        <v>43997</v>
      </c>
      <c r="H10" s="6" t="n">
        <v>20</v>
      </c>
      <c r="I10" s="6" t="n">
        <v>6961.33</v>
      </c>
      <c r="J10" s="11" t="n">
        <v>43924</v>
      </c>
      <c r="K10" s="6" t="n">
        <v>1</v>
      </c>
      <c r="L10" s="6" t="n">
        <v>2139.1984</v>
      </c>
      <c r="M10" s="11" t="n">
        <v>43867</v>
      </c>
      <c r="N10" s="6" t="n">
        <v>5</v>
      </c>
      <c r="O10" s="6" t="n">
        <v>3653.2</v>
      </c>
      <c r="P10" s="11" t="n">
        <v>44062</v>
      </c>
      <c r="Q10" s="6" t="n">
        <v>9</v>
      </c>
      <c r="R10" s="6" t="n">
        <v>4304.589702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44020</v>
      </c>
      <c r="AC10" s="6" t="n">
        <v>1</v>
      </c>
      <c r="AD10" s="6" t="n">
        <v>1365.16</v>
      </c>
      <c r="AE10" s="0"/>
      <c r="AF10" s="6" t="n">
        <v>68.49</v>
      </c>
      <c r="AG10" s="0" t="s">
        <v>1081</v>
      </c>
      <c r="AH10" s="11" t="n">
        <v>44179</v>
      </c>
      <c r="AI10" s="6" t="n">
        <v>200</v>
      </c>
      <c r="AJ10" s="6" t="n">
        <v>8003.82</v>
      </c>
      <c r="AK10" s="0"/>
      <c r="AL10" s="6" t="n">
        <v>116.97</v>
      </c>
      <c r="AM10" s="0" t="s">
        <v>1081</v>
      </c>
      <c r="AN10" s="11" t="n">
        <v>44040</v>
      </c>
      <c r="AO10" s="6" t="n">
        <v>10</v>
      </c>
      <c r="AP10" s="6" t="n">
        <v>1848.89</v>
      </c>
      <c r="AQ10" s="11" t="n">
        <v>43921</v>
      </c>
      <c r="AR10" s="6" t="n">
        <v>10</v>
      </c>
      <c r="AS10" s="6" t="n">
        <v>848.41</v>
      </c>
      <c r="AT10" s="0"/>
      <c r="AU10" s="6" t="n">
        <v>6</v>
      </c>
      <c r="AV10" s="0" t="s">
        <v>1082</v>
      </c>
      <c r="AW10" s="0"/>
      <c r="AX10" s="0"/>
      <c r="AY10" s="0"/>
      <c r="AZ10" s="0"/>
      <c r="BA10" s="0"/>
      <c r="BB10" s="0"/>
      <c r="BC10" s="11" t="n">
        <v>43900</v>
      </c>
      <c r="BD10" s="6" t="n">
        <v>4</v>
      </c>
      <c r="BE10" s="6" t="n">
        <v>760.15</v>
      </c>
      <c r="BF10" s="0"/>
      <c r="BG10" s="0"/>
      <c r="BH10" s="0"/>
      <c r="BI10" s="0"/>
      <c r="BJ10" s="0"/>
      <c r="BK10" s="0"/>
      <c r="BL10" s="11" t="n">
        <v>44041</v>
      </c>
      <c r="BM10" s="6" t="n">
        <v>2000</v>
      </c>
      <c r="BN10" s="6" t="n">
        <v>1886.9</v>
      </c>
      <c r="BO10" s="11" t="n">
        <v>44148</v>
      </c>
      <c r="BP10" s="6" t="n">
        <v>10</v>
      </c>
      <c r="BQ10" s="6" t="n">
        <v>3176.01</v>
      </c>
      <c r="BR10" s="11" t="n">
        <v>44109</v>
      </c>
      <c r="BS10" s="6" t="n">
        <v>200</v>
      </c>
      <c r="BT10" s="6" t="n">
        <v>1691.81</v>
      </c>
      <c r="BU10" s="0"/>
      <c r="BV10" s="0"/>
      <c r="BW10" s="0"/>
      <c r="BX10" s="0"/>
      <c r="BY10" s="0"/>
      <c r="BZ10" s="0"/>
      <c r="CA10" s="0"/>
      <c r="CB10" s="6" t="n">
        <v>6000</v>
      </c>
      <c r="CC10" s="0" t="s">
        <v>1082</v>
      </c>
      <c r="CD10" s="0"/>
      <c r="CE10" s="0"/>
      <c r="CF10" s="0"/>
      <c r="CG10" s="0"/>
      <c r="CH10" s="0"/>
      <c r="CI10" s="0"/>
      <c r="CJ10" s="0"/>
      <c r="CK10" s="5" t="s">
        <f>=CK9*(ABS(CK8)-ABS(CK7))</f>
      </c>
      <c r="CL10" s="0" t="s">
        <v>1083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6" t="n">
        <v>7000</v>
      </c>
      <c r="DA10" s="0" t="s">
        <v>1082</v>
      </c>
      <c r="DB10" s="0"/>
      <c r="DC10" s="0"/>
      <c r="DD10" s="0"/>
      <c r="DE10" s="11" t="n">
        <v>44109</v>
      </c>
      <c r="DF10" s="6" t="n">
        <v>2</v>
      </c>
      <c r="DG10" s="6" t="n">
        <v>3436.05</v>
      </c>
      <c r="DH10" s="0"/>
      <c r="DI10" s="0"/>
      <c r="DJ10" s="0"/>
      <c r="DK10" s="11" t="n">
        <v>44182</v>
      </c>
      <c r="DL10" s="6" t="n">
        <v>1</v>
      </c>
      <c r="DM10" s="6" t="n">
        <v>999.981762</v>
      </c>
      <c r="DN10" s="0"/>
      <c r="DO10" s="0"/>
      <c r="DP10" s="0"/>
      <c r="DQ10" s="0"/>
      <c r="DR10" s="6" t="n">
        <v>0.4438</v>
      </c>
      <c r="DS10" s="0" t="s">
        <v>1081</v>
      </c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44147</v>
      </c>
      <c r="EG10" s="6" t="n">
        <v>2000</v>
      </c>
      <c r="EH10" s="6" t="n">
        <v>1426.68</v>
      </c>
      <c r="EI10" s="0"/>
      <c r="EJ10" s="5" t="s">
        <f>=SUM(EK2:EK9)/SUM(EJ2:EJ9)</f>
      </c>
      <c r="EK10" s="0" t="s">
        <v>11</v>
      </c>
      <c r="EL10" s="0"/>
      <c r="EM10" s="0"/>
      <c r="EN10" s="0"/>
      <c r="EO10" s="11" t="n">
        <v>44182</v>
      </c>
      <c r="EP10" s="6" t="n">
        <v>3</v>
      </c>
      <c r="EQ10" s="6" t="n">
        <v>855.344165</v>
      </c>
      <c r="ER10" s="11" t="n">
        <v>44175</v>
      </c>
      <c r="ES10" s="6" t="n">
        <v>2</v>
      </c>
      <c r="ET10" s="6" t="n">
        <v>1629.78</v>
      </c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6" t="n">
        <v>230</v>
      </c>
      <c r="FL10" s="0" t="s">
        <v>1082</v>
      </c>
      <c r="FM10" s="0"/>
      <c r="FN10" s="0"/>
      <c r="FO10" s="0"/>
      <c r="FP10" s="0"/>
      <c r="FQ10" s="5" t="s">
        <f>=FQ9*(ABS(FQ8)-ABS(FQ7))</f>
      </c>
      <c r="FR10" s="0" t="s">
        <v>1083</v>
      </c>
      <c r="FS10" s="0"/>
      <c r="FT10" s="0"/>
      <c r="FU10" s="0"/>
      <c r="FV10" s="11" t="n">
        <v>44174</v>
      </c>
      <c r="FW10" s="6" t="n">
        <v>350</v>
      </c>
      <c r="FX10" s="6" t="n">
        <v>401.91</v>
      </c>
      <c r="FY10" s="0"/>
      <c r="FZ10" s="5" t="s">
        <f>=FZ9*(ABS(FZ8)-ABS(FZ7))</f>
      </c>
      <c r="GA10" s="0" t="s">
        <v>1083</v>
      </c>
    </row>
    <row collapsed="false" customFormat="false" customHeight="false" hidden="false" ht="12.1" outlineLevel="0" r="11">
      <c r="A11" s="11" t="n">
        <v>44144</v>
      </c>
      <c r="B11" s="6" t="n">
        <v>5</v>
      </c>
      <c r="C11" s="6" t="n">
        <v>14329.0875</v>
      </c>
      <c r="D11" s="11" t="n">
        <v>43924</v>
      </c>
      <c r="E11" s="6" t="n">
        <v>1</v>
      </c>
      <c r="F11" s="6" t="n">
        <v>3079.76165</v>
      </c>
      <c r="G11" s="11" t="n">
        <v>44029</v>
      </c>
      <c r="H11" s="6" t="n">
        <v>10</v>
      </c>
      <c r="I11" s="6" t="n">
        <v>3161.5</v>
      </c>
      <c r="J11" s="11" t="n">
        <v>43924</v>
      </c>
      <c r="K11" s="6" t="n">
        <v>1</v>
      </c>
      <c r="L11" s="6" t="n">
        <v>2139.1984</v>
      </c>
      <c r="M11" s="11" t="n">
        <v>43889</v>
      </c>
      <c r="N11" s="6" t="n">
        <v>10</v>
      </c>
      <c r="O11" s="6" t="n">
        <v>6507.9</v>
      </c>
      <c r="P11" s="11" t="n">
        <v>44075</v>
      </c>
      <c r="Q11" s="6" t="n">
        <v>5</v>
      </c>
      <c r="R11" s="6" t="n">
        <v>2363.200878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44056</v>
      </c>
      <c r="AC11" s="6" t="n">
        <v>2</v>
      </c>
      <c r="AD11" s="6" t="n">
        <v>2733.31</v>
      </c>
      <c r="AE11" s="0"/>
      <c r="AF11" s="6" t="n">
        <v>13</v>
      </c>
      <c r="AG11" s="0" t="s">
        <v>1082</v>
      </c>
      <c r="AH11" s="0"/>
      <c r="AI11" s="5" t="s">
        <f>=SUM(AJ2:AJ10)/SUM(AI2:AI10)</f>
      </c>
      <c r="AJ11" s="0" t="s">
        <v>11</v>
      </c>
      <c r="AK11" s="0"/>
      <c r="AL11" s="6" t="n">
        <v>7</v>
      </c>
      <c r="AM11" s="0" t="s">
        <v>1082</v>
      </c>
      <c r="AN11" s="11" t="n">
        <v>44040</v>
      </c>
      <c r="AO11" s="6" t="n">
        <v>20</v>
      </c>
      <c r="AP11" s="6" t="n">
        <v>3691.76</v>
      </c>
      <c r="AQ11" s="11" t="n">
        <v>43923</v>
      </c>
      <c r="AR11" s="6" t="n">
        <v>10</v>
      </c>
      <c r="AS11" s="6" t="n">
        <v>858.41</v>
      </c>
      <c r="AT11" s="0"/>
      <c r="AU11" s="5" t="s">
        <f>=AU10*(ABS(AU9)-ABS(AU8))</f>
      </c>
      <c r="AV11" s="0" t="s">
        <v>1083</v>
      </c>
      <c r="AW11" s="0"/>
      <c r="AX11" s="0"/>
      <c r="AY11" s="0"/>
      <c r="AZ11" s="0"/>
      <c r="BA11" s="0"/>
      <c r="BB11" s="0"/>
      <c r="BC11" s="11" t="n">
        <v>43900</v>
      </c>
      <c r="BD11" s="6" t="n">
        <v>4</v>
      </c>
      <c r="BE11" s="6" t="n">
        <v>758.45</v>
      </c>
      <c r="BF11" s="0"/>
      <c r="BG11" s="0"/>
      <c r="BH11" s="0"/>
      <c r="BI11" s="0"/>
      <c r="BJ11" s="0"/>
      <c r="BK11" s="0"/>
      <c r="BL11" s="11" t="n">
        <v>44054</v>
      </c>
      <c r="BM11" s="6" t="n">
        <v>2000</v>
      </c>
      <c r="BN11" s="6" t="n">
        <v>1876.9</v>
      </c>
      <c r="BO11" s="11" t="n">
        <v>44160</v>
      </c>
      <c r="BP11" s="6" t="n">
        <v>10</v>
      </c>
      <c r="BQ11" s="6" t="n">
        <v>3151</v>
      </c>
      <c r="BR11" s="11" t="n">
        <v>44118</v>
      </c>
      <c r="BS11" s="6" t="n">
        <v>100</v>
      </c>
      <c r="BT11" s="6" t="n">
        <v>819.39</v>
      </c>
      <c r="BU11" s="0"/>
      <c r="BV11" s="0"/>
      <c r="BW11" s="0"/>
      <c r="BX11" s="0"/>
      <c r="BY11" s="0"/>
      <c r="BZ11" s="0"/>
      <c r="CA11" s="0"/>
      <c r="CB11" s="5" t="s">
        <f>=CB10*(ABS(CB9)-ABS(CB8))</f>
      </c>
      <c r="CC11" s="0" t="s">
        <v>1083</v>
      </c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5" t="s">
        <f>=CZ10*(ABS(CZ9)-ABS(CZ8))</f>
      </c>
      <c r="DA11" s="0" t="s">
        <v>1083</v>
      </c>
      <c r="DB11" s="0"/>
      <c r="DC11" s="0"/>
      <c r="DD11" s="0"/>
      <c r="DE11" s="11" t="n">
        <v>44109</v>
      </c>
      <c r="DF11" s="6" t="n">
        <v>2</v>
      </c>
      <c r="DG11" s="6" t="n">
        <v>3435.65</v>
      </c>
      <c r="DH11" s="0"/>
      <c r="DI11" s="0"/>
      <c r="DJ11" s="0"/>
      <c r="DK11" s="11" t="n">
        <v>44182</v>
      </c>
      <c r="DL11" s="6" t="n">
        <v>1</v>
      </c>
      <c r="DM11" s="6" t="n">
        <v>999.981762</v>
      </c>
      <c r="DN11" s="0"/>
      <c r="DO11" s="0"/>
      <c r="DP11" s="0"/>
      <c r="DQ11" s="0"/>
      <c r="DR11" s="6" t="n">
        <v>14000</v>
      </c>
      <c r="DS11" s="0" t="s">
        <v>1082</v>
      </c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5" t="s">
        <f>=SUM(EH2:EH10)/SUM(EG2:EG10)</f>
      </c>
      <c r="EH11" s="0" t="s">
        <v>11</v>
      </c>
      <c r="EI11" s="0"/>
      <c r="EJ11" s="6" t="n">
        <v>322.6</v>
      </c>
      <c r="EK11" s="0" t="s">
        <v>1081</v>
      </c>
      <c r="EL11" s="0"/>
      <c r="EM11" s="0"/>
      <c r="EN11" s="0"/>
      <c r="EO11" s="11" t="n">
        <v>44182</v>
      </c>
      <c r="EP11" s="6" t="n">
        <v>3</v>
      </c>
      <c r="EQ11" s="6" t="n">
        <v>853.141562</v>
      </c>
      <c r="ER11" s="11" t="n">
        <v>44175</v>
      </c>
      <c r="ES11" s="6" t="n">
        <v>2</v>
      </c>
      <c r="ET11" s="6" t="n">
        <v>1622.77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5" t="s">
        <f>=FK10*(ABS(FK9)-ABS(FK8))</f>
      </c>
      <c r="FL11" s="0" t="s">
        <v>1083</v>
      </c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44174</v>
      </c>
      <c r="FW11" s="6" t="n">
        <v>1650</v>
      </c>
      <c r="FX11" s="6" t="n">
        <v>1894.72</v>
      </c>
    </row>
    <row collapsed="false" customFormat="false" customHeight="false" hidden="false" ht="12.1" outlineLevel="0" r="12">
      <c r="A12" s="11" t="n">
        <v>44144</v>
      </c>
      <c r="B12" s="6" t="n">
        <v>5</v>
      </c>
      <c r="C12" s="6" t="n">
        <v>14286.634375</v>
      </c>
      <c r="D12" s="11" t="n">
        <v>44056</v>
      </c>
      <c r="E12" s="6" t="n">
        <v>4</v>
      </c>
      <c r="F12" s="6" t="n">
        <v>12455.825808</v>
      </c>
      <c r="G12" s="11" t="n">
        <v>44033</v>
      </c>
      <c r="H12" s="6" t="n">
        <v>30</v>
      </c>
      <c r="I12" s="6" t="n">
        <v>9589.58</v>
      </c>
      <c r="J12" s="11" t="n">
        <v>43924</v>
      </c>
      <c r="K12" s="6" t="n">
        <v>1</v>
      </c>
      <c r="L12" s="6" t="n">
        <v>2139.1984</v>
      </c>
      <c r="M12" s="11" t="n">
        <v>43900</v>
      </c>
      <c r="N12" s="6" t="n">
        <v>2</v>
      </c>
      <c r="O12" s="6" t="n">
        <v>1110.67</v>
      </c>
      <c r="P12" s="11" t="n">
        <v>44075</v>
      </c>
      <c r="Q12" s="6" t="n">
        <v>2</v>
      </c>
      <c r="R12" s="6" t="n">
        <v>930.667179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44138</v>
      </c>
      <c r="AC12" s="6" t="n">
        <v>1</v>
      </c>
      <c r="AD12" s="6" t="n">
        <v>1172.56</v>
      </c>
      <c r="AE12" s="0"/>
      <c r="AF12" s="5" t="s">
        <f>=AF11*(ABS(AF10)-ABS(AF9))</f>
      </c>
      <c r="AG12" s="0" t="s">
        <v>1083</v>
      </c>
      <c r="AH12" s="0"/>
      <c r="AI12" s="6" t="n">
        <v>45.38</v>
      </c>
      <c r="AJ12" s="0" t="s">
        <v>1081</v>
      </c>
      <c r="AK12" s="0"/>
      <c r="AL12" s="5" t="s">
        <f>=AL11*(ABS(AL10)-ABS(AL9))</f>
      </c>
      <c r="AM12" s="0" t="s">
        <v>1083</v>
      </c>
      <c r="AN12" s="11" t="n">
        <v>44040</v>
      </c>
      <c r="AO12" s="6" t="n">
        <v>10</v>
      </c>
      <c r="AP12" s="6" t="n">
        <v>1843.79</v>
      </c>
      <c r="AQ12" s="11" t="n">
        <v>43923</v>
      </c>
      <c r="AR12" s="6" t="n">
        <v>20</v>
      </c>
      <c r="AS12" s="6" t="n">
        <v>1714.82</v>
      </c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43907</v>
      </c>
      <c r="BD12" s="6" t="n">
        <v>2</v>
      </c>
      <c r="BE12" s="6" t="n">
        <v>307.63</v>
      </c>
      <c r="BF12" s="0"/>
      <c r="BG12" s="0"/>
      <c r="BH12" s="0"/>
      <c r="BI12" s="0"/>
      <c r="BJ12" s="0"/>
      <c r="BK12" s="0"/>
      <c r="BL12" s="11" t="n">
        <v>44055</v>
      </c>
      <c r="BM12" s="6" t="n">
        <v>2000</v>
      </c>
      <c r="BN12" s="6" t="n">
        <v>1892.9</v>
      </c>
      <c r="BO12" s="11" t="n">
        <v>44174</v>
      </c>
      <c r="BP12" s="6" t="n">
        <v>10</v>
      </c>
      <c r="BQ12" s="6" t="n">
        <v>3218.03</v>
      </c>
      <c r="BR12" s="11" t="n">
        <v>44138</v>
      </c>
      <c r="BS12" s="6" t="n">
        <v>200</v>
      </c>
      <c r="BT12" s="6" t="n">
        <v>1589.76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11" t="n">
        <v>44109</v>
      </c>
      <c r="DF12" s="6" t="n">
        <v>2</v>
      </c>
      <c r="DG12" s="6" t="n">
        <v>3434.45</v>
      </c>
      <c r="DH12" s="0"/>
      <c r="DI12" s="0"/>
      <c r="DJ12" s="0"/>
      <c r="DK12" s="0"/>
      <c r="DL12" s="5" t="s">
        <f>=SUM(DM2:DM11)/SUM(DL2:DL11)</f>
      </c>
      <c r="DM12" s="0" t="s">
        <v>11</v>
      </c>
      <c r="DN12" s="0"/>
      <c r="DO12" s="0"/>
      <c r="DP12" s="0"/>
      <c r="DQ12" s="0"/>
      <c r="DR12" s="5" t="s">
        <f>=DR11*(ABS(DR10)-ABS(DR9))</f>
      </c>
      <c r="DS12" s="0" t="s">
        <v>1083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6" t="n">
        <v>0.3272</v>
      </c>
      <c r="EH12" s="0" t="s">
        <v>1081</v>
      </c>
      <c r="EI12" s="0"/>
      <c r="EJ12" s="6" t="n">
        <v>14</v>
      </c>
      <c r="EK12" s="0" t="s">
        <v>1082</v>
      </c>
      <c r="EL12" s="0"/>
      <c r="EM12" s="0"/>
      <c r="EN12" s="0"/>
      <c r="EO12" s="11" t="n">
        <v>44182</v>
      </c>
      <c r="EP12" s="6" t="n">
        <v>3</v>
      </c>
      <c r="EQ12" s="6" t="n">
        <v>848.736356</v>
      </c>
      <c r="ER12" s="11" t="n">
        <v>44175</v>
      </c>
      <c r="ES12" s="6" t="n">
        <v>2</v>
      </c>
      <c r="ET12" s="6" t="n">
        <v>1600.76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44176</v>
      </c>
      <c r="FW12" s="6" t="n">
        <v>20</v>
      </c>
      <c r="FX12" s="6" t="n">
        <v>22.65</v>
      </c>
    </row>
    <row collapsed="false" customFormat="false" customHeight="false" hidden="false" ht="12.1" outlineLevel="0" r="13">
      <c r="A13" s="11" t="n">
        <v>44146</v>
      </c>
      <c r="B13" s="6" t="n">
        <v>1</v>
      </c>
      <c r="C13" s="6" t="n">
        <v>2851.165896</v>
      </c>
      <c r="D13" s="11" t="n">
        <v>44061</v>
      </c>
      <c r="E13" s="6" t="n">
        <v>3</v>
      </c>
      <c r="F13" s="6" t="n">
        <v>9268.344552</v>
      </c>
      <c r="G13" s="11" t="n">
        <v>44033</v>
      </c>
      <c r="H13" s="6" t="n">
        <v>30</v>
      </c>
      <c r="I13" s="6" t="n">
        <v>9574.57</v>
      </c>
      <c r="J13" s="11" t="n">
        <v>43924</v>
      </c>
      <c r="K13" s="6" t="n">
        <v>1</v>
      </c>
      <c r="L13" s="6" t="n">
        <v>2139.1984</v>
      </c>
      <c r="M13" s="11" t="n">
        <v>43903</v>
      </c>
      <c r="N13" s="6" t="n">
        <v>2</v>
      </c>
      <c r="O13" s="6" t="n">
        <v>936.16</v>
      </c>
      <c r="P13" s="11" t="n">
        <v>44088</v>
      </c>
      <c r="Q13" s="6" t="n">
        <v>3</v>
      </c>
      <c r="R13" s="6" t="n">
        <v>1331.537088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44151</v>
      </c>
      <c r="AC13" s="6" t="n">
        <v>2</v>
      </c>
      <c r="AD13" s="6" t="n">
        <v>2536.22</v>
      </c>
      <c r="AE13" s="0"/>
      <c r="AF13" s="0"/>
      <c r="AG13" s="0"/>
      <c r="AH13" s="0"/>
      <c r="AI13" s="6" t="n">
        <v>1500</v>
      </c>
      <c r="AJ13" s="0" t="s">
        <v>1082</v>
      </c>
      <c r="AK13" s="0"/>
      <c r="AL13" s="0"/>
      <c r="AM13" s="0"/>
      <c r="AN13" s="11" t="n">
        <v>44040</v>
      </c>
      <c r="AO13" s="6" t="n">
        <v>10</v>
      </c>
      <c r="AP13" s="6" t="n">
        <v>1840.88</v>
      </c>
      <c r="AQ13" s="11" t="n">
        <v>43983</v>
      </c>
      <c r="AR13" s="6" t="n">
        <v>10</v>
      </c>
      <c r="AS13" s="6" t="n">
        <v>909.43</v>
      </c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43907</v>
      </c>
      <c r="BD13" s="6" t="n">
        <v>2</v>
      </c>
      <c r="BE13" s="6" t="n">
        <v>307.68</v>
      </c>
      <c r="BF13" s="0"/>
      <c r="BG13" s="0"/>
      <c r="BH13" s="0"/>
      <c r="BI13" s="0"/>
      <c r="BJ13" s="0"/>
      <c r="BK13" s="0"/>
      <c r="BL13" s="11" t="n">
        <v>44055</v>
      </c>
      <c r="BM13" s="6" t="n">
        <v>2000</v>
      </c>
      <c r="BN13" s="6" t="n">
        <v>1890.9</v>
      </c>
      <c r="BO13" s="0"/>
      <c r="BP13" s="5" t="s">
        <f>=SUM(BQ2:BQ12)/SUM(BP2:BP12)</f>
      </c>
      <c r="BQ13" s="0" t="s">
        <v>11</v>
      </c>
      <c r="BR13" s="11" t="n">
        <v>44173</v>
      </c>
      <c r="BS13" s="6" t="n">
        <v>200</v>
      </c>
      <c r="BT13" s="6" t="n">
        <v>1636.78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11" t="n">
        <v>44110</v>
      </c>
      <c r="DF13" s="6" t="n">
        <v>1</v>
      </c>
      <c r="DG13" s="6" t="n">
        <v>1690.81</v>
      </c>
      <c r="DH13" s="0"/>
      <c r="DI13" s="0"/>
      <c r="DJ13" s="0"/>
      <c r="DK13" s="0"/>
      <c r="DL13" s="6" t="n">
        <v>8.97</v>
      </c>
      <c r="DM13" s="0" t="s">
        <v>1081</v>
      </c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6" t="n">
        <v>15000</v>
      </c>
      <c r="EH13" s="0" t="s">
        <v>1082</v>
      </c>
      <c r="EI13" s="0"/>
      <c r="EJ13" s="5" t="s">
        <f>=EJ12*(ABS(EJ11)-ABS(EJ10))</f>
      </c>
      <c r="EK13" s="0" t="s">
        <v>1083</v>
      </c>
      <c r="EL13" s="0"/>
      <c r="EM13" s="0"/>
      <c r="EN13" s="0"/>
      <c r="EO13" s="11" t="n">
        <v>44182</v>
      </c>
      <c r="EP13" s="6" t="n">
        <v>2</v>
      </c>
      <c r="EQ13" s="6" t="n">
        <v>563.132167</v>
      </c>
      <c r="ER13" s="0"/>
      <c r="ES13" s="5" t="s">
        <f>=SUM(ET2:ET12)/SUM(ES2:ES12)</f>
      </c>
      <c r="ET13" s="0" t="s">
        <v>11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5" t="s">
        <f>=SUM(FX2:FX12)/SUM(FW2:FW12)</f>
      </c>
      <c r="FX13" s="0" t="s">
        <v>11</v>
      </c>
    </row>
    <row collapsed="false" customFormat="false" customHeight="false" hidden="false" ht="12.1" outlineLevel="0" r="14">
      <c r="A14" s="11" t="n">
        <v>44146</v>
      </c>
      <c r="B14" s="6" t="n">
        <v>2</v>
      </c>
      <c r="C14" s="6" t="n">
        <v>5702.331792</v>
      </c>
      <c r="D14" s="11" t="n">
        <v>44061</v>
      </c>
      <c r="E14" s="6" t="n">
        <v>1</v>
      </c>
      <c r="F14" s="6" t="n">
        <v>3090.17786</v>
      </c>
      <c r="G14" s="11" t="n">
        <v>44047</v>
      </c>
      <c r="H14" s="6" t="n">
        <v>10</v>
      </c>
      <c r="I14" s="6" t="n">
        <v>3176.51</v>
      </c>
      <c r="J14" s="11" t="n">
        <v>43924</v>
      </c>
      <c r="K14" s="6" t="n">
        <v>1</v>
      </c>
      <c r="L14" s="6" t="n">
        <v>2139.1984</v>
      </c>
      <c r="M14" s="11" t="n">
        <v>43909</v>
      </c>
      <c r="N14" s="6" t="n">
        <v>1</v>
      </c>
      <c r="O14" s="6" t="n">
        <v>397.19</v>
      </c>
      <c r="P14" s="11" t="n">
        <v>44098</v>
      </c>
      <c r="Q14" s="6" t="n">
        <v>2</v>
      </c>
      <c r="R14" s="6" t="n">
        <v>840.663045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44173</v>
      </c>
      <c r="AC14" s="6" t="n">
        <v>5</v>
      </c>
      <c r="AD14" s="6" t="n">
        <v>6162.94</v>
      </c>
      <c r="AE14" s="0"/>
      <c r="AF14" s="0"/>
      <c r="AG14" s="0"/>
      <c r="AH14" s="0"/>
      <c r="AI14" s="5" t="s">
        <f>=AI13*(ABS(AI12)-ABS(AI11))</f>
      </c>
      <c r="AJ14" s="0" t="s">
        <v>1083</v>
      </c>
      <c r="AK14" s="0"/>
      <c r="AL14" s="0"/>
      <c r="AM14" s="0"/>
      <c r="AN14" s="11" t="n">
        <v>44040</v>
      </c>
      <c r="AO14" s="6" t="n">
        <v>10</v>
      </c>
      <c r="AP14" s="6" t="n">
        <v>1838.88</v>
      </c>
      <c r="AQ14" s="11" t="n">
        <v>43983</v>
      </c>
      <c r="AR14" s="6" t="n">
        <v>40</v>
      </c>
      <c r="AS14" s="6" t="n">
        <v>3641.73</v>
      </c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43908</v>
      </c>
      <c r="BD14" s="6" t="n">
        <v>20</v>
      </c>
      <c r="BE14" s="6" t="n">
        <v>2901.74</v>
      </c>
      <c r="BF14" s="0"/>
      <c r="BG14" s="0"/>
      <c r="BH14" s="0"/>
      <c r="BI14" s="0"/>
      <c r="BJ14" s="0"/>
      <c r="BK14" s="0"/>
      <c r="BL14" s="11" t="n">
        <v>44055</v>
      </c>
      <c r="BM14" s="6" t="n">
        <v>1000</v>
      </c>
      <c r="BN14" s="6" t="n">
        <v>944.45</v>
      </c>
      <c r="BO14" s="0"/>
      <c r="BP14" s="6" t="n">
        <v>202.2</v>
      </c>
      <c r="BQ14" s="0" t="s">
        <v>1081</v>
      </c>
      <c r="BR14" s="0"/>
      <c r="BS14" s="5" t="s">
        <f>=SUM(BT2:BT13)/SUM(BS2:BS13)</f>
      </c>
      <c r="BT14" s="0" t="s">
        <v>11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11" t="n">
        <v>44110</v>
      </c>
      <c r="DF14" s="6" t="n">
        <v>2</v>
      </c>
      <c r="DG14" s="6" t="n">
        <v>3367.8</v>
      </c>
      <c r="DH14" s="0"/>
      <c r="DI14" s="0"/>
      <c r="DJ14" s="0"/>
      <c r="DK14" s="0"/>
      <c r="DL14" s="6" t="n">
        <v>10</v>
      </c>
      <c r="DM14" s="0" t="s">
        <v>1082</v>
      </c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5" t="s">
        <f>=EG13*(ABS(EG12)-ABS(EG11))</f>
      </c>
      <c r="EH14" s="0" t="s">
        <v>1083</v>
      </c>
      <c r="EI14" s="0"/>
      <c r="EJ14" s="0"/>
      <c r="EK14" s="0"/>
      <c r="EL14" s="0"/>
      <c r="EM14" s="0"/>
      <c r="EN14" s="0"/>
      <c r="EO14" s="11" t="n">
        <v>44182</v>
      </c>
      <c r="EP14" s="6" t="n">
        <v>1</v>
      </c>
      <c r="EQ14" s="6" t="n">
        <v>281.933184</v>
      </c>
      <c r="ER14" s="0"/>
      <c r="ES14" s="6" t="n">
        <v>210</v>
      </c>
      <c r="ET14" s="0" t="s">
        <v>1081</v>
      </c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6" t="n">
        <v>2.0955</v>
      </c>
      <c r="FX14" s="0" t="s">
        <v>1081</v>
      </c>
    </row>
    <row collapsed="false" customFormat="false" customHeight="false" hidden="false" ht="12.1" outlineLevel="0" r="15">
      <c r="A15" s="11" t="n">
        <v>44154</v>
      </c>
      <c r="B15" s="6" t="n">
        <v>1</v>
      </c>
      <c r="C15" s="6" t="n">
        <v>2810.810136</v>
      </c>
      <c r="D15" s="11" t="n">
        <v>44062</v>
      </c>
      <c r="E15" s="6" t="n">
        <v>10</v>
      </c>
      <c r="F15" s="6" t="n">
        <v>30929.60052</v>
      </c>
      <c r="G15" s="11" t="n">
        <v>44060</v>
      </c>
      <c r="H15" s="6" t="n">
        <v>10</v>
      </c>
      <c r="I15" s="6" t="n">
        <v>3282.57</v>
      </c>
      <c r="J15" s="11" t="n">
        <v>43924</v>
      </c>
      <c r="K15" s="6" t="n">
        <v>1</v>
      </c>
      <c r="L15" s="6" t="n">
        <v>2139.1984</v>
      </c>
      <c r="M15" s="11" t="n">
        <v>43910</v>
      </c>
      <c r="N15" s="6" t="n">
        <v>3</v>
      </c>
      <c r="O15" s="6" t="n">
        <v>1373.46</v>
      </c>
      <c r="P15" s="11" t="n">
        <v>44106</v>
      </c>
      <c r="Q15" s="6" t="n">
        <v>1</v>
      </c>
      <c r="R15" s="6" t="n">
        <v>410.342994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5" t="s">
        <f>=SUM(AD2:AD14)/SUM(AC2:AC14)</f>
      </c>
      <c r="AD15" s="0" t="s">
        <v>11</v>
      </c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44047</v>
      </c>
      <c r="AO15" s="6" t="n">
        <v>10</v>
      </c>
      <c r="AP15" s="6" t="n">
        <v>1825.87</v>
      </c>
      <c r="AQ15" s="11" t="n">
        <v>43998</v>
      </c>
      <c r="AR15" s="6" t="n">
        <v>10</v>
      </c>
      <c r="AS15" s="6" t="n">
        <v>903.43</v>
      </c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43908</v>
      </c>
      <c r="BD15" s="6" t="n">
        <v>40</v>
      </c>
      <c r="BE15" s="6" t="n">
        <v>5723.43</v>
      </c>
      <c r="BF15" s="0"/>
      <c r="BG15" s="0"/>
      <c r="BH15" s="0"/>
      <c r="BI15" s="0"/>
      <c r="BJ15" s="0"/>
      <c r="BK15" s="0"/>
      <c r="BL15" s="11" t="n">
        <v>44060</v>
      </c>
      <c r="BM15" s="6" t="n">
        <v>2000</v>
      </c>
      <c r="BN15" s="6" t="n">
        <v>1898.91</v>
      </c>
      <c r="BO15" s="0"/>
      <c r="BP15" s="6" t="n">
        <v>110</v>
      </c>
      <c r="BQ15" s="0" t="s">
        <v>1082</v>
      </c>
      <c r="BR15" s="0"/>
      <c r="BS15" s="6" t="n">
        <v>8.455</v>
      </c>
      <c r="BT15" s="0" t="s">
        <v>1081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11" t="n">
        <v>44146</v>
      </c>
      <c r="DF15" s="6" t="n">
        <v>1</v>
      </c>
      <c r="DG15" s="6" t="n">
        <v>1666.8</v>
      </c>
      <c r="DH15" s="0"/>
      <c r="DI15" s="0"/>
      <c r="DJ15" s="0"/>
      <c r="DK15" s="0"/>
      <c r="DL15" s="5" t="s">
        <f>=DL14*(ABS(DL13)-ABS(DL12))</f>
      </c>
      <c r="DM15" s="0" t="s">
        <v>1083</v>
      </c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11" t="n">
        <v>44182</v>
      </c>
      <c r="EP15" s="6" t="n">
        <v>2</v>
      </c>
      <c r="EQ15" s="6" t="n">
        <v>558.726961</v>
      </c>
      <c r="ER15" s="0"/>
      <c r="ES15" s="6" t="n">
        <v>16</v>
      </c>
      <c r="ET15" s="0" t="s">
        <v>1082</v>
      </c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6" t="n">
        <v>3270</v>
      </c>
      <c r="FX15" s="0" t="s">
        <v>1082</v>
      </c>
    </row>
    <row collapsed="false" customFormat="false" customHeight="false" hidden="false" ht="12.1" outlineLevel="0" r="16">
      <c r="A16" s="11" t="n">
        <v>44154</v>
      </c>
      <c r="B16" s="6" t="n">
        <v>1</v>
      </c>
      <c r="C16" s="6" t="n">
        <v>2810.810136</v>
      </c>
      <c r="D16" s="11" t="n">
        <v>44062</v>
      </c>
      <c r="E16" s="6" t="n">
        <v>10</v>
      </c>
      <c r="F16" s="6" t="n">
        <v>30929.60052</v>
      </c>
      <c r="G16" s="11" t="n">
        <v>44106</v>
      </c>
      <c r="H16" s="6" t="n">
        <v>10</v>
      </c>
      <c r="I16" s="6" t="n">
        <v>2901.39</v>
      </c>
      <c r="J16" s="11" t="n">
        <v>43924</v>
      </c>
      <c r="K16" s="6" t="n">
        <v>1</v>
      </c>
      <c r="L16" s="6" t="n">
        <v>2139.1984</v>
      </c>
      <c r="M16" s="11" t="n">
        <v>43910</v>
      </c>
      <c r="N16" s="6" t="n">
        <v>2</v>
      </c>
      <c r="O16" s="6" t="n">
        <v>943.85</v>
      </c>
      <c r="P16" s="11" t="n">
        <v>44106</v>
      </c>
      <c r="Q16" s="6" t="n">
        <v>1</v>
      </c>
      <c r="R16" s="6" t="n">
        <v>410.342994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995</v>
      </c>
      <c r="AD16" s="0" t="s">
        <v>1081</v>
      </c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44047</v>
      </c>
      <c r="AO16" s="6" t="n">
        <v>20</v>
      </c>
      <c r="AP16" s="6" t="n">
        <v>3651.35</v>
      </c>
      <c r="AQ16" s="11" t="n">
        <v>43998</v>
      </c>
      <c r="AR16" s="6" t="n">
        <v>90</v>
      </c>
      <c r="AS16" s="6" t="n">
        <v>8130.89</v>
      </c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43908</v>
      </c>
      <c r="BD16" s="6" t="n">
        <v>20</v>
      </c>
      <c r="BE16" s="6" t="n">
        <v>2801.68</v>
      </c>
      <c r="BF16" s="0"/>
      <c r="BG16" s="0"/>
      <c r="BH16" s="0"/>
      <c r="BI16" s="0"/>
      <c r="BJ16" s="0"/>
      <c r="BK16" s="0"/>
      <c r="BL16" s="11" t="n">
        <v>44106</v>
      </c>
      <c r="BM16" s="6" t="n">
        <v>2000</v>
      </c>
      <c r="BN16" s="6" t="n">
        <v>1853.89</v>
      </c>
      <c r="BO16" s="0"/>
      <c r="BP16" s="5" t="s">
        <f>=BP15*(ABS(BP14)-ABS(BP13))</f>
      </c>
      <c r="BQ16" s="0" t="s">
        <v>1083</v>
      </c>
      <c r="BR16" s="0"/>
      <c r="BS16" s="6" t="n">
        <v>2600</v>
      </c>
      <c r="BT16" s="0" t="s">
        <v>1082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11" t="n">
        <v>44159</v>
      </c>
      <c r="DF16" s="6" t="n">
        <v>3</v>
      </c>
      <c r="DG16" s="6" t="n">
        <v>4793.89</v>
      </c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11" t="n">
        <v>44182</v>
      </c>
      <c r="EP16" s="6" t="n">
        <v>1</v>
      </c>
      <c r="EQ16" s="6" t="n">
        <v>279.730581</v>
      </c>
      <c r="ER16" s="0"/>
      <c r="ES16" s="5" t="s">
        <f>=ES15*(ABS(ES14)-ABS(ES13))</f>
      </c>
      <c r="ET16" s="0" t="s">
        <v>1083</v>
      </c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5" t="s">
        <f>=FW15*(ABS(FW14)-ABS(FW13))</f>
      </c>
      <c r="FX16" s="0" t="s">
        <v>1083</v>
      </c>
    </row>
    <row collapsed="false" customFormat="false" customHeight="false" hidden="false" ht="12.1" outlineLevel="0" r="17">
      <c r="A17" s="11" t="n">
        <v>44154</v>
      </c>
      <c r="B17" s="6" t="n">
        <v>1</v>
      </c>
      <c r="C17" s="6" t="n">
        <v>2810.810136</v>
      </c>
      <c r="D17" s="11" t="n">
        <v>44062</v>
      </c>
      <c r="E17" s="6" t="n">
        <v>5</v>
      </c>
      <c r="F17" s="6" t="n">
        <v>15446.442235</v>
      </c>
      <c r="G17" s="11" t="n">
        <v>44151</v>
      </c>
      <c r="H17" s="6" t="n">
        <v>20</v>
      </c>
      <c r="I17" s="6" t="n">
        <v>6273</v>
      </c>
      <c r="J17" s="11" t="n">
        <v>43924</v>
      </c>
      <c r="K17" s="6" t="n">
        <v>1</v>
      </c>
      <c r="L17" s="6" t="n">
        <v>2139.1984</v>
      </c>
      <c r="M17" s="11" t="n">
        <v>43910</v>
      </c>
      <c r="N17" s="6" t="n">
        <v>5</v>
      </c>
      <c r="O17" s="6" t="n">
        <v>2384.14</v>
      </c>
      <c r="P17" s="11" t="n">
        <v>44133</v>
      </c>
      <c r="Q17" s="6" t="n">
        <v>3</v>
      </c>
      <c r="R17" s="6" t="n">
        <v>1216.01536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6" t="n">
        <v>71</v>
      </c>
      <c r="AD17" s="0" t="s">
        <v>1082</v>
      </c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44078</v>
      </c>
      <c r="AO17" s="6" t="n">
        <v>10</v>
      </c>
      <c r="AP17" s="6" t="n">
        <v>1790.86</v>
      </c>
      <c r="AQ17" s="11" t="n">
        <v>43998</v>
      </c>
      <c r="AR17" s="6" t="n">
        <v>40</v>
      </c>
      <c r="AS17" s="6" t="n">
        <v>3609.72</v>
      </c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43908</v>
      </c>
      <c r="BD17" s="6" t="n">
        <v>30</v>
      </c>
      <c r="BE17" s="6" t="n">
        <v>4187.51</v>
      </c>
      <c r="BF17" s="0"/>
      <c r="BG17" s="0"/>
      <c r="BH17" s="0"/>
      <c r="BI17" s="0"/>
      <c r="BJ17" s="0"/>
      <c r="BK17" s="0"/>
      <c r="BL17" s="11" t="n">
        <v>44126</v>
      </c>
      <c r="BM17" s="6" t="n">
        <v>1000</v>
      </c>
      <c r="BN17" s="6" t="n">
        <v>914.44</v>
      </c>
      <c r="BO17" s="0"/>
      <c r="BP17" s="0"/>
      <c r="BQ17" s="0"/>
      <c r="BR17" s="0"/>
      <c r="BS17" s="5" t="s">
        <f>=BS16*(ABS(BS15)-ABS(BS14))</f>
      </c>
      <c r="BT17" s="0" t="s">
        <v>1083</v>
      </c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11" t="n">
        <v>44159</v>
      </c>
      <c r="DF17" s="6" t="n">
        <v>2</v>
      </c>
      <c r="DG17" s="6" t="n">
        <v>3191.52</v>
      </c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11" t="n">
        <v>44182</v>
      </c>
      <c r="EP17" s="6" t="n">
        <v>3</v>
      </c>
      <c r="EQ17" s="6" t="n">
        <v>826.710326</v>
      </c>
    </row>
    <row collapsed="false" customFormat="false" customHeight="false" hidden="false" ht="12.1" outlineLevel="0" r="18">
      <c r="A18" s="11" t="n">
        <v>44154</v>
      </c>
      <c r="B18" s="6" t="n">
        <v>2</v>
      </c>
      <c r="C18" s="6" t="n">
        <v>5621.620272</v>
      </c>
      <c r="D18" s="11" t="n">
        <v>44062</v>
      </c>
      <c r="E18" s="6" t="n">
        <v>1</v>
      </c>
      <c r="F18" s="6" t="n">
        <v>3088.554126</v>
      </c>
      <c r="G18" s="11" t="n">
        <v>44151</v>
      </c>
      <c r="H18" s="6" t="n">
        <v>30</v>
      </c>
      <c r="I18" s="6" t="n">
        <v>9409.49</v>
      </c>
      <c r="J18" s="11" t="n">
        <v>43924</v>
      </c>
      <c r="K18" s="6" t="n">
        <v>1</v>
      </c>
      <c r="L18" s="6" t="n">
        <v>2139.1984</v>
      </c>
      <c r="M18" s="11" t="n">
        <v>43914</v>
      </c>
      <c r="N18" s="6" t="n">
        <v>4</v>
      </c>
      <c r="O18" s="6" t="n">
        <v>2044.98</v>
      </c>
      <c r="P18" s="11" t="n">
        <v>44133</v>
      </c>
      <c r="Q18" s="6" t="n">
        <v>2</v>
      </c>
      <c r="R18" s="6" t="n">
        <v>807.31632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5" t="s">
        <f>=AC17*(ABS(AC16)-ABS(AC15))</f>
      </c>
      <c r="AD18" s="0" t="s">
        <v>1083</v>
      </c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44123</v>
      </c>
      <c r="AO18" s="6" t="n">
        <v>10</v>
      </c>
      <c r="AP18" s="6" t="n">
        <v>1638.78</v>
      </c>
      <c r="AQ18" s="11" t="n">
        <v>44000</v>
      </c>
      <c r="AR18" s="6" t="n">
        <v>60</v>
      </c>
      <c r="AS18" s="6" t="n">
        <v>5360.56</v>
      </c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43909</v>
      </c>
      <c r="BD18" s="6" t="n">
        <v>14</v>
      </c>
      <c r="BE18" s="6" t="n">
        <v>2065.64</v>
      </c>
      <c r="BF18" s="0"/>
      <c r="BG18" s="0"/>
      <c r="BH18" s="0"/>
      <c r="BI18" s="0"/>
      <c r="BJ18" s="0"/>
      <c r="BK18" s="0"/>
      <c r="BL18" s="11" t="n">
        <v>44126</v>
      </c>
      <c r="BM18" s="6" t="n">
        <v>1000</v>
      </c>
      <c r="BN18" s="6" t="n">
        <v>914.44</v>
      </c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11" t="n">
        <v>44159</v>
      </c>
      <c r="DF18" s="6" t="n">
        <v>2</v>
      </c>
      <c r="DG18" s="6" t="n">
        <v>3189.52</v>
      </c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5" t="s">
        <f>=SUM(EQ2:EQ17)/SUM(EP2:EP17)</f>
      </c>
      <c r="EQ18" s="0" t="s">
        <v>11</v>
      </c>
    </row>
    <row collapsed="false" customFormat="false" customHeight="false" hidden="false" ht="12.1" outlineLevel="0" r="19">
      <c r="A19" s="11" t="n">
        <v>44165</v>
      </c>
      <c r="B19" s="6" t="n">
        <v>10</v>
      </c>
      <c r="C19" s="6" t="n">
        <v>29516.328491</v>
      </c>
      <c r="D19" s="11" t="n">
        <v>44062</v>
      </c>
      <c r="E19" s="6" t="n">
        <v>1</v>
      </c>
      <c r="F19" s="6" t="n">
        <v>3088.554126</v>
      </c>
      <c r="G19" s="11" t="n">
        <v>44152</v>
      </c>
      <c r="H19" s="6" t="n">
        <v>50</v>
      </c>
      <c r="I19" s="6" t="n">
        <v>15607.45</v>
      </c>
      <c r="J19" s="11" t="n">
        <v>44039</v>
      </c>
      <c r="K19" s="6" t="n">
        <v>4</v>
      </c>
      <c r="L19" s="6" t="n">
        <v>8535.126054</v>
      </c>
      <c r="M19" s="11" t="n">
        <v>43917</v>
      </c>
      <c r="N19" s="6" t="n">
        <v>2</v>
      </c>
      <c r="O19" s="6" t="n">
        <v>1032.49</v>
      </c>
      <c r="P19" s="11" t="n">
        <v>44134</v>
      </c>
      <c r="Q19" s="6" t="n">
        <v>2</v>
      </c>
      <c r="R19" s="6" t="n">
        <v>805.261679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44130</v>
      </c>
      <c r="AO19" s="6" t="n">
        <v>20</v>
      </c>
      <c r="AP19" s="6" t="n">
        <v>3251.56</v>
      </c>
      <c r="AQ19" s="11" t="n">
        <v>44000</v>
      </c>
      <c r="AR19" s="6" t="n">
        <v>10</v>
      </c>
      <c r="AS19" s="6" t="n">
        <v>893.43</v>
      </c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43920</v>
      </c>
      <c r="BD19" s="6" t="n">
        <v>14</v>
      </c>
      <c r="BE19" s="6" t="n">
        <v>2219.36</v>
      </c>
      <c r="BF19" s="0"/>
      <c r="BG19" s="0"/>
      <c r="BH19" s="0"/>
      <c r="BI19" s="0"/>
      <c r="BJ19" s="0"/>
      <c r="BK19" s="0"/>
      <c r="BL19" s="11" t="n">
        <v>44126</v>
      </c>
      <c r="BM19" s="6" t="n">
        <v>2000</v>
      </c>
      <c r="BN19" s="6" t="n">
        <v>1824.87</v>
      </c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11" t="n">
        <v>44159</v>
      </c>
      <c r="DF19" s="6" t="n">
        <v>2</v>
      </c>
      <c r="DG19" s="6" t="n">
        <v>3181.52</v>
      </c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6" t="n">
        <v>1.3</v>
      </c>
      <c r="EQ19" s="0" t="s">
        <v>1081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  <c r="D20" s="11" t="n">
        <v>44062</v>
      </c>
      <c r="E20" s="6" t="n">
        <v>1</v>
      </c>
      <c r="F20" s="6" t="n">
        <v>3088.554126</v>
      </c>
      <c r="G20" s="11" t="n">
        <v>44152</v>
      </c>
      <c r="H20" s="6" t="n">
        <v>20</v>
      </c>
      <c r="I20" s="6" t="n">
        <v>6239.99</v>
      </c>
      <c r="J20" s="11" t="n">
        <v>44039</v>
      </c>
      <c r="K20" s="6" t="n">
        <v>3</v>
      </c>
      <c r="L20" s="6" t="n">
        <v>6401.523534</v>
      </c>
      <c r="M20" s="11" t="n">
        <v>43920</v>
      </c>
      <c r="N20" s="6" t="n">
        <v>5</v>
      </c>
      <c r="O20" s="6" t="n">
        <v>2449.16</v>
      </c>
      <c r="P20" s="11" t="n">
        <v>44134</v>
      </c>
      <c r="Q20" s="6" t="n">
        <v>2</v>
      </c>
      <c r="R20" s="6" t="n">
        <v>798.952087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44134</v>
      </c>
      <c r="AO20" s="6" t="n">
        <v>10</v>
      </c>
      <c r="AP20" s="6" t="n">
        <v>1558.75</v>
      </c>
      <c r="AQ20" s="11" t="n">
        <v>44000</v>
      </c>
      <c r="AR20" s="6" t="n">
        <v>30</v>
      </c>
      <c r="AS20" s="6" t="n">
        <v>2680.27</v>
      </c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44116</v>
      </c>
      <c r="BD20" s="6" t="n">
        <v>6</v>
      </c>
      <c r="BE20" s="6" t="n">
        <v>996.48</v>
      </c>
      <c r="BF20" s="0"/>
      <c r="BG20" s="0"/>
      <c r="BH20" s="0"/>
      <c r="BI20" s="0"/>
      <c r="BJ20" s="0"/>
      <c r="BK20" s="0"/>
      <c r="BL20" s="11" t="n">
        <v>44148</v>
      </c>
      <c r="BM20" s="6" t="n">
        <v>1000</v>
      </c>
      <c r="BN20" s="6" t="n">
        <v>904.43</v>
      </c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11" t="n">
        <v>44159</v>
      </c>
      <c r="DF20" s="6" t="n">
        <v>1</v>
      </c>
      <c r="DG20" s="6" t="n">
        <v>1583.76</v>
      </c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6" t="n">
        <v>35</v>
      </c>
      <c r="EQ20" s="0" t="s">
        <v>1082</v>
      </c>
    </row>
    <row collapsed="false" customFormat="false" customHeight="false" hidden="false" ht="12.1" outlineLevel="0" r="21">
      <c r="A21" s="0"/>
      <c r="B21" s="6" t="n">
        <v>112.23</v>
      </c>
      <c r="C21" s="0" t="s">
        <v>1081</v>
      </c>
      <c r="D21" s="11" t="n">
        <v>44062</v>
      </c>
      <c r="E21" s="6" t="n">
        <v>1</v>
      </c>
      <c r="F21" s="6" t="n">
        <v>3088.554126</v>
      </c>
      <c r="G21" s="0"/>
      <c r="H21" s="5" t="s">
        <f>=SUM(I2:I20)/SUM(H2:H20)</f>
      </c>
      <c r="I21" s="0" t="s">
        <v>11</v>
      </c>
      <c r="J21" s="11" t="n">
        <v>44075</v>
      </c>
      <c r="K21" s="6" t="n">
        <v>4</v>
      </c>
      <c r="L21" s="6" t="n">
        <v>8801.853114</v>
      </c>
      <c r="M21" s="11" t="n">
        <v>43930</v>
      </c>
      <c r="N21" s="6" t="n">
        <v>10</v>
      </c>
      <c r="O21" s="6" t="n">
        <v>5688.72</v>
      </c>
      <c r="P21" s="11" t="n">
        <v>44144</v>
      </c>
      <c r="Q21" s="6" t="n">
        <v>5</v>
      </c>
      <c r="R21" s="6" t="n">
        <v>2108.7625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44138</v>
      </c>
      <c r="AO21" s="6" t="n">
        <v>20</v>
      </c>
      <c r="AP21" s="6" t="n">
        <v>3221.55</v>
      </c>
      <c r="AQ21" s="11" t="n">
        <v>44005</v>
      </c>
      <c r="AR21" s="6" t="n">
        <v>10</v>
      </c>
      <c r="AS21" s="6" t="n">
        <v>900.43</v>
      </c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44123</v>
      </c>
      <c r="BD21" s="6" t="n">
        <v>4</v>
      </c>
      <c r="BE21" s="6" t="n">
        <v>635.31</v>
      </c>
      <c r="BF21" s="0"/>
      <c r="BG21" s="0"/>
      <c r="BH21" s="0"/>
      <c r="BI21" s="0"/>
      <c r="BJ21" s="0"/>
      <c r="BK21" s="0"/>
      <c r="BL21" s="11" t="n">
        <v>44148</v>
      </c>
      <c r="BM21" s="6" t="n">
        <v>1000</v>
      </c>
      <c r="BN21" s="6" t="n">
        <v>903.43</v>
      </c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11" t="n">
        <v>44182</v>
      </c>
      <c r="DF21" s="6" t="n">
        <v>2</v>
      </c>
      <c r="DG21" s="6" t="n">
        <v>3415.64</v>
      </c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5" t="s">
        <f>=EP20*(ABS(EP19)-ABS(EP18))</f>
      </c>
      <c r="EQ21" s="0" t="s">
        <v>1083</v>
      </c>
    </row>
    <row collapsed="false" customFormat="false" customHeight="false" hidden="false" ht="12.1" outlineLevel="0" r="22">
      <c r="A22" s="0"/>
      <c r="B22" s="6" t="n">
        <v>63</v>
      </c>
      <c r="C22" s="0" t="s">
        <v>1082</v>
      </c>
      <c r="D22" s="11" t="n">
        <v>44062</v>
      </c>
      <c r="E22" s="6" t="n">
        <v>1</v>
      </c>
      <c r="F22" s="6" t="n">
        <v>3088.554126</v>
      </c>
      <c r="G22" s="0"/>
      <c r="H22" s="6" t="n">
        <v>505</v>
      </c>
      <c r="I22" s="0" t="s">
        <v>1081</v>
      </c>
      <c r="J22" s="11" t="n">
        <v>44075</v>
      </c>
      <c r="K22" s="6" t="n">
        <v>1</v>
      </c>
      <c r="L22" s="6" t="n">
        <v>2200.832298</v>
      </c>
      <c r="M22" s="11" t="n">
        <v>43935</v>
      </c>
      <c r="N22" s="6" t="n">
        <v>9</v>
      </c>
      <c r="O22" s="6" t="n">
        <v>4884.83</v>
      </c>
      <c r="P22" s="0"/>
      <c r="Q22" s="5" t="s">
        <f>=SUM(R2:R21)/SUM(Q2:Q21)</f>
      </c>
      <c r="R22" s="0" t="s">
        <v>11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44138</v>
      </c>
      <c r="AO22" s="6" t="n">
        <v>20</v>
      </c>
      <c r="AP22" s="6" t="n">
        <v>3220.55</v>
      </c>
      <c r="AQ22" s="11" t="n">
        <v>44036</v>
      </c>
      <c r="AR22" s="6" t="n">
        <v>20</v>
      </c>
      <c r="AS22" s="6" t="n">
        <v>1738.83</v>
      </c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44124</v>
      </c>
      <c r="BD22" s="6" t="n">
        <v>6</v>
      </c>
      <c r="BE22" s="6" t="n">
        <v>999.48</v>
      </c>
      <c r="BF22" s="0"/>
      <c r="BG22" s="0"/>
      <c r="BH22" s="0"/>
      <c r="BI22" s="0"/>
      <c r="BJ22" s="0"/>
      <c r="BK22" s="0"/>
      <c r="BL22" s="11" t="n">
        <v>44153</v>
      </c>
      <c r="BM22" s="6" t="n">
        <v>5000</v>
      </c>
      <c r="BN22" s="6" t="n">
        <v>4522.16</v>
      </c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5" t="s">
        <f>=SUM(DG2:DG21)/SUM(DF2:DF21)</f>
      </c>
      <c r="DG22" s="0" t="s">
        <v>11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1083</v>
      </c>
      <c r="D23" s="11" t="n">
        <v>44062</v>
      </c>
      <c r="E23" s="6" t="n">
        <v>1</v>
      </c>
      <c r="F23" s="6" t="n">
        <v>3086.351163</v>
      </c>
      <c r="G23" s="0"/>
      <c r="H23" s="6" t="n">
        <v>340</v>
      </c>
      <c r="I23" s="0" t="s">
        <v>1082</v>
      </c>
      <c r="J23" s="11" t="n">
        <v>44075</v>
      </c>
      <c r="K23" s="6" t="n">
        <v>1</v>
      </c>
      <c r="L23" s="6" t="n">
        <v>2198.618181</v>
      </c>
      <c r="M23" s="11" t="n">
        <v>43937</v>
      </c>
      <c r="N23" s="6" t="n">
        <v>2</v>
      </c>
      <c r="O23" s="6" t="n">
        <v>978.07</v>
      </c>
      <c r="P23" s="0"/>
      <c r="Q23" s="6" t="n">
        <v>17.44</v>
      </c>
      <c r="R23" s="0" t="s">
        <v>1081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44148</v>
      </c>
      <c r="AO23" s="6" t="n">
        <v>20</v>
      </c>
      <c r="AP23" s="6" t="n">
        <v>3571.71</v>
      </c>
      <c r="AQ23" s="11" t="n">
        <v>44060</v>
      </c>
      <c r="AR23" s="6" t="n">
        <v>20</v>
      </c>
      <c r="AS23" s="6" t="n">
        <v>1746.83</v>
      </c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44133</v>
      </c>
      <c r="BD23" s="6" t="n">
        <v>2</v>
      </c>
      <c r="BE23" s="6" t="n">
        <v>322.45</v>
      </c>
      <c r="BF23" s="0"/>
      <c r="BG23" s="0"/>
      <c r="BH23" s="0"/>
      <c r="BI23" s="0"/>
      <c r="BJ23" s="0"/>
      <c r="BK23" s="0"/>
      <c r="BL23" s="11" t="n">
        <v>44162</v>
      </c>
      <c r="BM23" s="6" t="n">
        <v>2000</v>
      </c>
      <c r="BN23" s="6" t="n">
        <v>1805.86</v>
      </c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6" t="n">
        <v>270</v>
      </c>
      <c r="DG23" s="0" t="s">
        <v>1081</v>
      </c>
    </row>
    <row collapsed="false" customFormat="false" customHeight="false" hidden="false" ht="12.1" outlineLevel="0" r="24">
      <c r="A24" s="0"/>
      <c r="B24" s="0"/>
      <c r="C24" s="0"/>
      <c r="D24" s="11" t="n">
        <v>44062</v>
      </c>
      <c r="E24" s="6" t="n">
        <v>7</v>
      </c>
      <c r="F24" s="6" t="n">
        <v>21599.317894</v>
      </c>
      <c r="G24" s="0"/>
      <c r="H24" s="5" t="s">
        <f>=H23*(ABS(H22)-ABS(H21))</f>
      </c>
      <c r="I24" s="0" t="s">
        <v>1083</v>
      </c>
      <c r="J24" s="11" t="n">
        <v>44075</v>
      </c>
      <c r="K24" s="6" t="n">
        <v>4</v>
      </c>
      <c r="L24" s="6" t="n">
        <v>8792.258607</v>
      </c>
      <c r="M24" s="11" t="n">
        <v>43941</v>
      </c>
      <c r="N24" s="6" t="n">
        <v>2</v>
      </c>
      <c r="O24" s="6" t="n">
        <v>991.47</v>
      </c>
      <c r="P24" s="0"/>
      <c r="Q24" s="6" t="n">
        <v>65</v>
      </c>
      <c r="R24" s="0" t="s">
        <v>1082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44165</v>
      </c>
      <c r="AO24" s="6" t="n">
        <v>50</v>
      </c>
      <c r="AP24" s="6" t="n">
        <v>9197.39</v>
      </c>
      <c r="AQ24" s="11" t="n">
        <v>44106</v>
      </c>
      <c r="AR24" s="6" t="n">
        <v>20</v>
      </c>
      <c r="AS24" s="6" t="n">
        <v>1616.77</v>
      </c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44140</v>
      </c>
      <c r="BD24" s="6" t="n">
        <v>66</v>
      </c>
      <c r="BE24" s="6" t="n">
        <v>11023.96</v>
      </c>
      <c r="BF24" s="0"/>
      <c r="BG24" s="0"/>
      <c r="BH24" s="0"/>
      <c r="BI24" s="0"/>
      <c r="BJ24" s="0"/>
      <c r="BK24" s="0"/>
      <c r="BL24" s="0"/>
      <c r="BM24" s="5" t="s">
        <f>=SUM(BN2:BN23)/SUM(BM2:BM23)</f>
      </c>
      <c r="BN24" s="0" t="s">
        <v>11</v>
      </c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6" t="n">
        <v>32</v>
      </c>
      <c r="DG24" s="0" t="s">
        <v>1082</v>
      </c>
    </row>
    <row collapsed="false" customFormat="false" customHeight="false" hidden="false" ht="12.1" outlineLevel="0" r="25">
      <c r="A25" s="0"/>
      <c r="B25" s="0"/>
      <c r="C25" s="0"/>
      <c r="D25" s="11" t="n">
        <v>44062</v>
      </c>
      <c r="E25" s="6" t="n">
        <v>2</v>
      </c>
      <c r="F25" s="6" t="n">
        <v>6171.233684</v>
      </c>
      <c r="G25" s="0"/>
      <c r="H25" s="0"/>
      <c r="I25" s="0"/>
      <c r="J25" s="11" t="n">
        <v>44084</v>
      </c>
      <c r="K25" s="6" t="n">
        <v>4</v>
      </c>
      <c r="L25" s="6" t="n">
        <v>8858.502885</v>
      </c>
      <c r="M25" s="11" t="n">
        <v>43941</v>
      </c>
      <c r="N25" s="6" t="n">
        <v>18</v>
      </c>
      <c r="O25" s="6" t="n">
        <v>8923.26</v>
      </c>
      <c r="P25" s="0"/>
      <c r="Q25" s="5" t="s">
        <f>=Q24*(ABS(Q23)-ABS(Q22))</f>
      </c>
      <c r="R25" s="0" t="s">
        <v>1083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44165</v>
      </c>
      <c r="AO25" s="6" t="n">
        <v>50</v>
      </c>
      <c r="AP25" s="6" t="n">
        <v>9179.38</v>
      </c>
      <c r="AQ25" s="11" t="n">
        <v>44109</v>
      </c>
      <c r="AR25" s="6" t="n">
        <v>20</v>
      </c>
      <c r="AS25" s="6" t="n">
        <v>1606.77</v>
      </c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44146</v>
      </c>
      <c r="BD25" s="6" t="n">
        <v>10</v>
      </c>
      <c r="BE25" s="6" t="n">
        <v>1734.82</v>
      </c>
      <c r="BF25" s="0"/>
      <c r="BG25" s="0"/>
      <c r="BH25" s="0"/>
      <c r="BI25" s="0"/>
      <c r="BJ25" s="0"/>
      <c r="BK25" s="0"/>
      <c r="BL25" s="0"/>
      <c r="BM25" s="6" t="n">
        <v>0.4616</v>
      </c>
      <c r="BN25" s="0" t="s">
        <v>1081</v>
      </c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5" t="s">
        <f>=DF24*(ABS(DF23)-ABS(DF22))</f>
      </c>
      <c r="DG25" s="0" t="s">
        <v>1083</v>
      </c>
    </row>
    <row collapsed="false" customFormat="false" customHeight="false" hidden="false" ht="12.1" outlineLevel="0" r="26">
      <c r="A26" s="0"/>
      <c r="B26" s="0"/>
      <c r="C26" s="0"/>
      <c r="D26" s="11" t="n">
        <v>44098</v>
      </c>
      <c r="E26" s="6" t="n">
        <v>2</v>
      </c>
      <c r="F26" s="6" t="n">
        <v>5828.90253</v>
      </c>
      <c r="G26" s="0"/>
      <c r="H26" s="0"/>
      <c r="I26" s="0"/>
      <c r="J26" s="11" t="n">
        <v>44085</v>
      </c>
      <c r="K26" s="6" t="n">
        <v>2</v>
      </c>
      <c r="L26" s="6" t="n">
        <v>4367.749542</v>
      </c>
      <c r="M26" s="11" t="n">
        <v>43969</v>
      </c>
      <c r="N26" s="6" t="n">
        <v>1</v>
      </c>
      <c r="O26" s="6" t="n">
        <v>510.24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5" t="s">
        <f>=SUM(AP2:AP25)/SUM(AO2:AO25)</f>
      </c>
      <c r="AP26" s="0" t="s">
        <v>11</v>
      </c>
      <c r="AQ26" s="11" t="n">
        <v>44117</v>
      </c>
      <c r="AR26" s="6" t="n">
        <v>10</v>
      </c>
      <c r="AS26" s="6" t="n">
        <v>780.36</v>
      </c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44146</v>
      </c>
      <c r="BD26" s="6" t="n">
        <v>10</v>
      </c>
      <c r="BE26" s="6" t="n">
        <v>1733.32</v>
      </c>
      <c r="BF26" s="0"/>
      <c r="BG26" s="0"/>
      <c r="BH26" s="0"/>
      <c r="BI26" s="0"/>
      <c r="BJ26" s="0"/>
      <c r="BK26" s="0"/>
      <c r="BL26" s="0"/>
      <c r="BM26" s="6" t="n">
        <v>48000</v>
      </c>
      <c r="BN26" s="0" t="s">
        <v>1082</v>
      </c>
    </row>
    <row collapsed="false" customFormat="false" customHeight="false" hidden="false" ht="12.1" outlineLevel="0" r="27">
      <c r="A27" s="0"/>
      <c r="B27" s="0"/>
      <c r="C27" s="0"/>
      <c r="D27" s="11" t="n">
        <v>44099</v>
      </c>
      <c r="E27" s="6" t="n">
        <v>2</v>
      </c>
      <c r="F27" s="6" t="n">
        <v>5899.48632</v>
      </c>
      <c r="G27" s="0"/>
      <c r="H27" s="0"/>
      <c r="I27" s="0"/>
      <c r="J27" s="11" t="n">
        <v>44119</v>
      </c>
      <c r="K27" s="6" t="n">
        <v>2</v>
      </c>
      <c r="L27" s="6" t="n">
        <v>4252.492777</v>
      </c>
      <c r="M27" s="11" t="n">
        <v>43980</v>
      </c>
      <c r="N27" s="6" t="n">
        <v>4</v>
      </c>
      <c r="O27" s="6" t="n">
        <v>2082.2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6" t="n">
        <v>120.8</v>
      </c>
      <c r="AP27" s="0" t="s">
        <v>1081</v>
      </c>
      <c r="AQ27" s="11" t="n">
        <v>44123</v>
      </c>
      <c r="AR27" s="6" t="n">
        <v>10</v>
      </c>
      <c r="AS27" s="6" t="n">
        <v>768.36</v>
      </c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44147</v>
      </c>
      <c r="BD27" s="6" t="n">
        <v>12</v>
      </c>
      <c r="BE27" s="6" t="n">
        <v>2064.99</v>
      </c>
      <c r="BF27" s="0"/>
      <c r="BG27" s="0"/>
      <c r="BH27" s="0"/>
      <c r="BI27" s="0"/>
      <c r="BJ27" s="0"/>
      <c r="BK27" s="0"/>
      <c r="BL27" s="0"/>
      <c r="BM27" s="5" t="s">
        <f>=BM26*(ABS(BM25)-ABS(BM24))</f>
      </c>
      <c r="BN27" s="0" t="s">
        <v>1083</v>
      </c>
    </row>
    <row collapsed="false" customFormat="false" customHeight="false" hidden="false" ht="12.1" outlineLevel="0" r="28">
      <c r="A28" s="0"/>
      <c r="B28" s="0"/>
      <c r="C28" s="0"/>
      <c r="D28" s="11" t="n">
        <v>44133</v>
      </c>
      <c r="E28" s="6" t="n">
        <v>2</v>
      </c>
      <c r="F28" s="6" t="n">
        <v>5555.82528</v>
      </c>
      <c r="G28" s="0"/>
      <c r="H28" s="0"/>
      <c r="I28" s="0"/>
      <c r="J28" s="11" t="n">
        <v>44120</v>
      </c>
      <c r="K28" s="6" t="n">
        <v>2</v>
      </c>
      <c r="L28" s="6" t="n">
        <v>4278.461429</v>
      </c>
      <c r="M28" s="11" t="n">
        <v>43980</v>
      </c>
      <c r="N28" s="6" t="n">
        <v>3</v>
      </c>
      <c r="O28" s="6" t="n">
        <v>1561.35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6" t="n">
        <v>400</v>
      </c>
      <c r="AP28" s="0" t="s">
        <v>1082</v>
      </c>
      <c r="AQ28" s="11" t="n">
        <v>44173</v>
      </c>
      <c r="AR28" s="6" t="n">
        <v>50</v>
      </c>
      <c r="AS28" s="6" t="n">
        <v>4051.93</v>
      </c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44147</v>
      </c>
      <c r="BD28" s="6" t="n">
        <v>12</v>
      </c>
      <c r="BE28" s="6" t="n">
        <v>2086</v>
      </c>
    </row>
    <row collapsed="false" customFormat="false" customHeight="false" hidden="false" ht="12.1" outlineLevel="0" r="29">
      <c r="A29" s="0"/>
      <c r="B29" s="0"/>
      <c r="C29" s="0"/>
      <c r="D29" s="0"/>
      <c r="E29" s="5" t="s">
        <f>=SUM(F2:F28)/SUM(E2:E28)</f>
      </c>
      <c r="F29" s="0" t="s">
        <v>11</v>
      </c>
      <c r="G29" s="0"/>
      <c r="H29" s="0"/>
      <c r="I29" s="0"/>
      <c r="J29" s="11" t="n">
        <v>44124</v>
      </c>
      <c r="K29" s="6" t="n">
        <v>2</v>
      </c>
      <c r="L29" s="6" t="n">
        <v>4194.654303</v>
      </c>
      <c r="M29" s="11" t="n">
        <v>43980</v>
      </c>
      <c r="N29" s="6" t="n">
        <v>10</v>
      </c>
      <c r="O29" s="6" t="n">
        <v>5192.48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5" t="s">
        <f>=AO28*(ABS(AO27)-ABS(AO26))</f>
      </c>
      <c r="AP29" s="0" t="s">
        <v>1083</v>
      </c>
      <c r="AQ29" s="0"/>
      <c r="AR29" s="5" t="s">
        <f>=SUM(AS2:AS28)/SUM(AR2:AR28)</f>
      </c>
      <c r="AS29" s="0" t="s">
        <v>11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5" t="s">
        <f>=SUM(BE2:BE28)/SUM(BD2:BD28)</f>
      </c>
      <c r="BE29" s="0" t="s">
        <v>11</v>
      </c>
    </row>
    <row collapsed="false" customFormat="false" customHeight="false" hidden="false" ht="12.1" outlineLevel="0" r="30">
      <c r="A30" s="0"/>
      <c r="B30" s="0"/>
      <c r="C30" s="0"/>
      <c r="D30" s="0"/>
      <c r="E30" s="6" t="n">
        <v>67.18</v>
      </c>
      <c r="F30" s="0" t="s">
        <v>1081</v>
      </c>
      <c r="G30" s="0"/>
      <c r="H30" s="0"/>
      <c r="I30" s="0"/>
      <c r="J30" s="11" t="n">
        <v>44132</v>
      </c>
      <c r="K30" s="6" t="n">
        <v>2</v>
      </c>
      <c r="L30" s="6" t="n">
        <v>4068.202476</v>
      </c>
      <c r="M30" s="11" t="n">
        <v>43983</v>
      </c>
      <c r="N30" s="6" t="n">
        <v>1</v>
      </c>
      <c r="O30" s="6" t="n">
        <v>523.75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6" t="n">
        <v>73.6</v>
      </c>
      <c r="AS30" s="0" t="s">
        <v>1081</v>
      </c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6" t="n">
        <v>78.02</v>
      </c>
      <c r="BE30" s="0" t="s">
        <v>1081</v>
      </c>
    </row>
    <row collapsed="false" customFormat="false" customHeight="false" hidden="false" ht="12.1" outlineLevel="0" r="31">
      <c r="A31" s="0"/>
      <c r="B31" s="0"/>
      <c r="C31" s="0"/>
      <c r="D31" s="0"/>
      <c r="E31" s="6" t="n">
        <v>77</v>
      </c>
      <c r="F31" s="0" t="s">
        <v>1082</v>
      </c>
      <c r="G31" s="0"/>
      <c r="H31" s="0"/>
      <c r="I31" s="0"/>
      <c r="J31" s="11" t="n">
        <v>44132</v>
      </c>
      <c r="K31" s="6" t="n">
        <v>1</v>
      </c>
      <c r="L31" s="6" t="n">
        <v>2032.189848</v>
      </c>
      <c r="M31" s="11" t="n">
        <v>43983</v>
      </c>
      <c r="N31" s="6" t="n">
        <v>2</v>
      </c>
      <c r="O31" s="6" t="n">
        <v>1047.5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6" t="n">
        <v>620</v>
      </c>
      <c r="AS31" s="0" t="s">
        <v>1082</v>
      </c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6" t="n">
        <v>318</v>
      </c>
      <c r="BE31" s="0" t="s">
        <v>1082</v>
      </c>
    </row>
    <row collapsed="false" customFormat="false" customHeight="false" hidden="false" ht="12.1" outlineLevel="0" r="32">
      <c r="A32" s="0"/>
      <c r="B32" s="0"/>
      <c r="C32" s="0"/>
      <c r="D32" s="0"/>
      <c r="E32" s="5" t="s">
        <f>=E31*(ABS(E30)-ABS(E29))</f>
      </c>
      <c r="F32" s="0" t="s">
        <v>1083</v>
      </c>
      <c r="G32" s="0"/>
      <c r="H32" s="0"/>
      <c r="I32" s="0"/>
      <c r="J32" s="11" t="n">
        <v>44132</v>
      </c>
      <c r="K32" s="6" t="n">
        <v>1</v>
      </c>
      <c r="L32" s="6" t="n">
        <v>2032.189848</v>
      </c>
      <c r="M32" s="11" t="n">
        <v>44077</v>
      </c>
      <c r="N32" s="6" t="n">
        <v>2</v>
      </c>
      <c r="O32" s="6" t="n">
        <v>1039.49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5" t="s">
        <f>=AR31*(ABS(AR30)-ABS(AR29))</f>
      </c>
      <c r="AS32" s="0" t="s">
        <v>1083</v>
      </c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5" t="s">
        <f>=BD31*(ABS(BD30)-ABS(BD29))</f>
      </c>
      <c r="BE32" s="0" t="s">
        <v>1083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44133</v>
      </c>
      <c r="K33" s="6" t="n">
        <v>2</v>
      </c>
      <c r="L33" s="6" t="n">
        <v>4123.43984</v>
      </c>
      <c r="M33" s="11" t="n">
        <v>44077</v>
      </c>
      <c r="N33" s="6" t="n">
        <v>2</v>
      </c>
      <c r="O33" s="6" t="n">
        <v>1034.89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5" t="s">
        <f>=SUM(L2:L33)/SUM(K2:K33)</f>
      </c>
      <c r="L34" s="0" t="s">
        <v>11</v>
      </c>
      <c r="M34" s="11" t="n">
        <v>44084</v>
      </c>
      <c r="N34" s="6" t="n">
        <v>2</v>
      </c>
      <c r="O34" s="6" t="n">
        <v>1037.89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6" t="n">
        <v>27.02</v>
      </c>
      <c r="L35" s="0" t="s">
        <v>1081</v>
      </c>
      <c r="M35" s="11" t="n">
        <v>44090</v>
      </c>
      <c r="N35" s="6" t="n">
        <v>2</v>
      </c>
      <c r="O35" s="6" t="n">
        <v>1025.69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6" t="n">
        <v>66</v>
      </c>
      <c r="L36" s="0" t="s">
        <v>1082</v>
      </c>
      <c r="M36" s="11" t="n">
        <v>44091</v>
      </c>
      <c r="N36" s="6" t="n">
        <v>2</v>
      </c>
      <c r="O36" s="6" t="n">
        <v>1020.49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5" t="s">
        <f>=K36*(ABS(K35)-ABS(K34))</f>
      </c>
      <c r="L37" s="0" t="s">
        <v>1083</v>
      </c>
      <c r="M37" s="11" t="n">
        <v>44091</v>
      </c>
      <c r="N37" s="6" t="n">
        <v>2</v>
      </c>
      <c r="O37" s="6" t="n">
        <v>1000.48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44092</v>
      </c>
      <c r="N38" s="6" t="n">
        <v>1</v>
      </c>
      <c r="O38" s="6" t="n">
        <v>497.24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44096</v>
      </c>
      <c r="N39" s="6" t="n">
        <v>2</v>
      </c>
      <c r="O39" s="6" t="n">
        <v>931.84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44103</v>
      </c>
      <c r="N40" s="6" t="n">
        <v>2</v>
      </c>
      <c r="O40" s="6" t="n">
        <v>889.23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44105</v>
      </c>
      <c r="N41" s="6" t="n">
        <v>4</v>
      </c>
      <c r="O41" s="6" t="n">
        <v>1766.85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44109</v>
      </c>
      <c r="N42" s="6" t="n">
        <v>2</v>
      </c>
      <c r="O42" s="6" t="n">
        <v>883.42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44123</v>
      </c>
      <c r="N43" s="6" t="n">
        <v>3</v>
      </c>
      <c r="O43" s="6" t="n">
        <v>1218.58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44134</v>
      </c>
      <c r="N44" s="6" t="n">
        <v>1</v>
      </c>
      <c r="O44" s="6" t="n">
        <v>399.19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44134</v>
      </c>
      <c r="N45" s="6" t="n">
        <v>1</v>
      </c>
      <c r="O45" s="6" t="n">
        <v>399.19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44137</v>
      </c>
      <c r="N46" s="6" t="n">
        <v>10</v>
      </c>
      <c r="O46" s="6" t="n">
        <v>4033.92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44138</v>
      </c>
      <c r="N47" s="6" t="n">
        <v>2</v>
      </c>
      <c r="O47" s="6" t="n">
        <v>823.39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44146</v>
      </c>
      <c r="N48" s="6" t="n">
        <v>2</v>
      </c>
      <c r="O48" s="6" t="n">
        <v>972.47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44151</v>
      </c>
      <c r="N49" s="6" t="n">
        <v>3</v>
      </c>
      <c r="O49" s="6" t="n">
        <v>1453.29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5" t="s">
        <f>=SUM(O2:O49)/SUM(N2:N49)</f>
      </c>
      <c r="O50" s="0" t="s">
        <v>11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6" t="n">
        <v>600.8</v>
      </c>
      <c r="O51" s="0" t="s">
        <v>1081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6" t="n">
        <v>185</v>
      </c>
      <c r="O52" s="0" t="s">
        <v>1082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5" t="s">
        <f>=N52*(ABS(N51)-ABS(N50))</f>
      </c>
      <c r="O53" s="0" t="s">
        <v>1083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1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181</v>
      </c>
      <c r="B1" s="18" t="s">
        <v>0</v>
      </c>
      <c r="C1" s="18" t="s">
        <v>2</v>
      </c>
      <c r="D1" s="18" t="s">
        <v>1084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1085</v>
      </c>
      <c r="L1" s="18" t="s">
        <v>1086</v>
      </c>
      <c r="M1" s="18" t="s">
        <v>20</v>
      </c>
      <c r="N1" s="18" t="s">
        <v>27</v>
      </c>
      <c r="O1" s="18" t="s">
        <v>37</v>
      </c>
      <c r="P1" s="18" t="s">
        <v>1087</v>
      </c>
    </row>
    <row collapsed="false" customFormat="false" customHeight="false" hidden="false" ht="12.1" outlineLevel="0" r="2">
      <c r="A2" s="21" t="n">
        <v>43558</v>
      </c>
      <c r="B2" s="22" t="s">
        <v>1088</v>
      </c>
      <c r="C2" s="22" t="s">
        <v>188</v>
      </c>
      <c r="D2" s="22" t="s">
        <v>1088</v>
      </c>
      <c r="E2" s="22" t="s">
        <v>1088</v>
      </c>
      <c r="F2" s="22" t="s">
        <v>27</v>
      </c>
      <c r="G2" s="23" t="n">
        <v>1</v>
      </c>
      <c r="H2" s="24" t="n">
        <v>29000</v>
      </c>
      <c r="I2" s="24" t="n">
        <v>29000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43559</v>
      </c>
      <c r="B3" s="26" t="s">
        <v>1089</v>
      </c>
      <c r="C3" s="26" t="s">
        <v>1090</v>
      </c>
      <c r="D3" s="26" t="s">
        <v>1089</v>
      </c>
      <c r="E3" s="26" t="s">
        <v>1089</v>
      </c>
      <c r="F3" s="26" t="s">
        <v>27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43559.460034722</v>
      </c>
      <c r="B4" s="2" t="s">
        <v>900</v>
      </c>
      <c r="C4" s="2" t="s">
        <v>1091</v>
      </c>
      <c r="D4" s="2" t="s">
        <v>894</v>
      </c>
      <c r="E4" s="2" t="s">
        <v>166</v>
      </c>
      <c r="F4" s="2" t="s">
        <v>27</v>
      </c>
      <c r="G4" s="7" t="n">
        <v>3</v>
      </c>
      <c r="H4" s="6" t="n">
        <v>100.97</v>
      </c>
      <c r="I4" s="6" t="n">
        <v>-3029.1</v>
      </c>
      <c r="J4" s="6" t="n">
        <v>-56.31</v>
      </c>
      <c r="K4" s="6" t="n">
        <v>-1.55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43559.467418981</v>
      </c>
      <c r="B5" s="2" t="s">
        <v>901</v>
      </c>
      <c r="C5" s="2" t="s">
        <v>1092</v>
      </c>
      <c r="D5" s="2" t="s">
        <v>894</v>
      </c>
      <c r="E5" s="2" t="s">
        <v>18</v>
      </c>
      <c r="F5" s="2" t="s">
        <v>27</v>
      </c>
      <c r="G5" s="7" t="n">
        <v>5</v>
      </c>
      <c r="H5" s="6" t="n">
        <v>625</v>
      </c>
      <c r="I5" s="6" t="n">
        <v>-3125</v>
      </c>
      <c r="J5" s="6" t="n">
        <v>0</v>
      </c>
      <c r="K5" s="6" t="n">
        <v>-1.6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43559.468391204</v>
      </c>
      <c r="B6" s="2" t="s">
        <v>902</v>
      </c>
      <c r="C6" s="2" t="s">
        <v>1093</v>
      </c>
      <c r="D6" s="2" t="s">
        <v>894</v>
      </c>
      <c r="E6" s="2" t="s">
        <v>166</v>
      </c>
      <c r="F6" s="2" t="s">
        <v>27</v>
      </c>
      <c r="G6" s="7" t="n">
        <v>3</v>
      </c>
      <c r="H6" s="6" t="n">
        <v>99.27</v>
      </c>
      <c r="I6" s="6" t="n">
        <v>-2978.1</v>
      </c>
      <c r="J6" s="6" t="n">
        <v>-44.97</v>
      </c>
      <c r="K6" s="6" t="n">
        <v>-1.53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0" t="n">
        <v>43559.769375</v>
      </c>
      <c r="B7" s="2" t="s">
        <v>903</v>
      </c>
      <c r="C7" s="2" t="s">
        <v>1094</v>
      </c>
      <c r="D7" s="2" t="s">
        <v>894</v>
      </c>
      <c r="E7" s="2" t="s">
        <v>18</v>
      </c>
      <c r="F7" s="2" t="s">
        <v>27</v>
      </c>
      <c r="G7" s="7" t="n">
        <v>10</v>
      </c>
      <c r="H7" s="6" t="n">
        <v>88.6</v>
      </c>
      <c r="I7" s="6" t="n">
        <v>-886</v>
      </c>
      <c r="J7" s="6" t="n">
        <v>0</v>
      </c>
      <c r="K7" s="6" t="n">
        <v>-0.46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0" t="n">
        <v>43560.438888889</v>
      </c>
      <c r="B8" s="2" t="s">
        <v>904</v>
      </c>
      <c r="C8" s="2" t="s">
        <v>1095</v>
      </c>
      <c r="D8" s="2" t="s">
        <v>894</v>
      </c>
      <c r="E8" s="2" t="s">
        <v>166</v>
      </c>
      <c r="F8" s="2" t="s">
        <v>27</v>
      </c>
      <c r="G8" s="7" t="n">
        <v>1</v>
      </c>
      <c r="H8" s="6" t="n">
        <v>100.43</v>
      </c>
      <c r="I8" s="6" t="n">
        <v>-1004.3</v>
      </c>
      <c r="J8" s="6" t="n">
        <v>-2.22</v>
      </c>
      <c r="K8" s="6" t="n">
        <v>-0.51</v>
      </c>
      <c r="L8" s="6" t="n">
        <v>0</v>
      </c>
      <c r="M8" s="6"/>
      <c r="N8" s="6" t="s">
        <f>=I8+J8+K8+L8</f>
      </c>
      <c r="O8" s="6"/>
      <c r="P8" s="2"/>
    </row>
    <row collapsed="false" customFormat="false" customHeight="false" hidden="false" ht="12.1" outlineLevel="0" r="9">
      <c r="A9" s="20" t="n">
        <v>43560.439212963</v>
      </c>
      <c r="B9" s="2" t="s">
        <v>905</v>
      </c>
      <c r="C9" s="2" t="s">
        <v>1096</v>
      </c>
      <c r="D9" s="2" t="s">
        <v>894</v>
      </c>
      <c r="E9" s="2" t="s">
        <v>18</v>
      </c>
      <c r="F9" s="2" t="s">
        <v>27</v>
      </c>
      <c r="G9" s="7" t="n">
        <v>10</v>
      </c>
      <c r="H9" s="6" t="n">
        <v>73.05</v>
      </c>
      <c r="I9" s="6" t="n">
        <v>-730.5</v>
      </c>
      <c r="J9" s="6" t="n">
        <v>0</v>
      </c>
      <c r="K9" s="6" t="n">
        <v>-0.37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0" t="n">
        <v>43560.444479167</v>
      </c>
      <c r="B10" s="2" t="s">
        <v>906</v>
      </c>
      <c r="C10" s="2" t="s">
        <v>1097</v>
      </c>
      <c r="D10" s="2" t="s">
        <v>894</v>
      </c>
      <c r="E10" s="2" t="s">
        <v>18</v>
      </c>
      <c r="F10" s="2" t="s">
        <v>27</v>
      </c>
      <c r="G10" s="7" t="n">
        <v>10</v>
      </c>
      <c r="H10" s="6" t="n">
        <v>94.17</v>
      </c>
      <c r="I10" s="6" t="n">
        <v>-941.7</v>
      </c>
      <c r="J10" s="6" t="n">
        <v>0</v>
      </c>
      <c r="K10" s="6" t="n">
        <v>-0.48</v>
      </c>
      <c r="L10" s="6" t="n">
        <v>0</v>
      </c>
      <c r="M10" s="6"/>
      <c r="N10" s="6" t="s">
        <f>=I10+J10+K10+L10</f>
      </c>
      <c r="O10" s="6"/>
      <c r="P10" s="2"/>
    </row>
    <row collapsed="false" customFormat="false" customHeight="false" hidden="false" ht="12.1" outlineLevel="0" r="11">
      <c r="A11" s="20" t="n">
        <v>43560.445439815</v>
      </c>
      <c r="B11" s="2" t="s">
        <v>907</v>
      </c>
      <c r="C11" s="2" t="s">
        <v>1098</v>
      </c>
      <c r="D11" s="2" t="s">
        <v>894</v>
      </c>
      <c r="E11" s="2" t="s">
        <v>18</v>
      </c>
      <c r="F11" s="2" t="s">
        <v>27</v>
      </c>
      <c r="G11" s="7" t="n">
        <v>1</v>
      </c>
      <c r="H11" s="6" t="n">
        <v>2395</v>
      </c>
      <c r="I11" s="6" t="n">
        <v>-2395</v>
      </c>
      <c r="J11" s="6" t="n">
        <v>0</v>
      </c>
      <c r="K11" s="6" t="n">
        <v>-1.23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0" t="n">
        <v>43560.44599537</v>
      </c>
      <c r="B12" s="2" t="s">
        <v>122</v>
      </c>
      <c r="C12" s="2" t="s">
        <v>1099</v>
      </c>
      <c r="D12" s="2" t="s">
        <v>894</v>
      </c>
      <c r="E12" s="2" t="s">
        <v>18</v>
      </c>
      <c r="F12" s="2" t="s">
        <v>27</v>
      </c>
      <c r="G12" s="7" t="n">
        <v>10</v>
      </c>
      <c r="H12" s="6" t="n">
        <v>91.32</v>
      </c>
      <c r="I12" s="6" t="n">
        <v>-913.2</v>
      </c>
      <c r="J12" s="6" t="n">
        <v>0</v>
      </c>
      <c r="K12" s="6" t="n">
        <v>-0.47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43560.451157407</v>
      </c>
      <c r="B13" s="2" t="s">
        <v>908</v>
      </c>
      <c r="C13" s="2" t="s">
        <v>1100</v>
      </c>
      <c r="D13" s="2" t="s">
        <v>894</v>
      </c>
      <c r="E13" s="2" t="s">
        <v>146</v>
      </c>
      <c r="F13" s="2" t="s">
        <v>27</v>
      </c>
      <c r="G13" s="7" t="n">
        <v>1</v>
      </c>
      <c r="H13" s="6" t="n">
        <v>1910</v>
      </c>
      <c r="I13" s="6" t="n">
        <v>-1910</v>
      </c>
      <c r="J13" s="6" t="n">
        <v>0</v>
      </c>
      <c r="K13" s="6" t="n">
        <v>-0.98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43560.453518519</v>
      </c>
      <c r="B14" s="2" t="s">
        <v>70</v>
      </c>
      <c r="C14" s="2" t="s">
        <v>1101</v>
      </c>
      <c r="D14" s="2" t="s">
        <v>894</v>
      </c>
      <c r="E14" s="2" t="s">
        <v>18</v>
      </c>
      <c r="F14" s="2" t="s">
        <v>27</v>
      </c>
      <c r="G14" s="7" t="n">
        <v>30000</v>
      </c>
      <c r="H14" s="6" t="n">
        <v>0.03646</v>
      </c>
      <c r="I14" s="6" t="n">
        <v>-1093.8</v>
      </c>
      <c r="J14" s="6" t="n">
        <v>0</v>
      </c>
      <c r="K14" s="6" t="n">
        <v>-0.56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0" t="n">
        <v>43560.4575</v>
      </c>
      <c r="B15" s="2" t="s">
        <v>909</v>
      </c>
      <c r="C15" s="2" t="s">
        <v>1102</v>
      </c>
      <c r="D15" s="2" t="s">
        <v>894</v>
      </c>
      <c r="E15" s="2" t="s">
        <v>18</v>
      </c>
      <c r="F15" s="2" t="s">
        <v>27</v>
      </c>
      <c r="G15" s="7" t="n">
        <v>10</v>
      </c>
      <c r="H15" s="6" t="n">
        <v>223.5</v>
      </c>
      <c r="I15" s="6" t="n">
        <v>-2235</v>
      </c>
      <c r="J15" s="6" t="n">
        <v>0</v>
      </c>
      <c r="K15" s="6" t="n">
        <v>-1.14</v>
      </c>
      <c r="L15" s="6" t="n">
        <v>0</v>
      </c>
      <c r="M15" s="6"/>
      <c r="N15" s="6" t="s">
        <f>=I15+J15+K15+L15</f>
      </c>
      <c r="O15" s="6"/>
      <c r="P15" s="2"/>
    </row>
    <row collapsed="false" customFormat="false" customHeight="false" hidden="false" ht="12.1" outlineLevel="0" r="16">
      <c r="A16" s="20" t="n">
        <v>43563.425347222</v>
      </c>
      <c r="B16" s="2" t="s">
        <v>910</v>
      </c>
      <c r="C16" s="2" t="s">
        <v>1103</v>
      </c>
      <c r="D16" s="2" t="s">
        <v>894</v>
      </c>
      <c r="E16" s="2" t="s">
        <v>166</v>
      </c>
      <c r="F16" s="2" t="s">
        <v>27</v>
      </c>
      <c r="G16" s="7" t="n">
        <v>1</v>
      </c>
      <c r="H16" s="6" t="n">
        <v>98.545</v>
      </c>
      <c r="I16" s="6" t="n">
        <v>-985.45</v>
      </c>
      <c r="J16" s="6" t="n">
        <v>-2.76</v>
      </c>
      <c r="K16" s="6" t="n">
        <v>-0.51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0" t="n">
        <v>43563.427048611</v>
      </c>
      <c r="B17" s="2" t="s">
        <v>911</v>
      </c>
      <c r="C17" s="2" t="s">
        <v>1104</v>
      </c>
      <c r="D17" s="2" t="s">
        <v>894</v>
      </c>
      <c r="E17" s="2" t="s">
        <v>166</v>
      </c>
      <c r="F17" s="2" t="s">
        <v>27</v>
      </c>
      <c r="G17" s="7" t="n">
        <v>1</v>
      </c>
      <c r="H17" s="6" t="n">
        <v>97.24</v>
      </c>
      <c r="I17" s="6" t="n">
        <v>-972.4</v>
      </c>
      <c r="J17" s="6" t="n">
        <v>-9.2</v>
      </c>
      <c r="K17" s="6" t="n">
        <v>-0.5</v>
      </c>
      <c r="L17" s="6" t="n">
        <v>0</v>
      </c>
      <c r="M17" s="6"/>
      <c r="N17" s="6" t="s">
        <f>=I17+J17+K17+L17</f>
      </c>
      <c r="O17" s="6"/>
      <c r="P17" s="2"/>
    </row>
    <row collapsed="false" customFormat="false" customHeight="false" hidden="false" ht="12.1" outlineLevel="0" r="18">
      <c r="A18" s="20" t="n">
        <v>43563.44130787</v>
      </c>
      <c r="B18" s="2" t="s">
        <v>912</v>
      </c>
      <c r="C18" s="2" t="s">
        <v>1105</v>
      </c>
      <c r="D18" s="2" t="s">
        <v>894</v>
      </c>
      <c r="E18" s="2" t="s">
        <v>166</v>
      </c>
      <c r="F18" s="2" t="s">
        <v>27</v>
      </c>
      <c r="G18" s="7" t="n">
        <v>1</v>
      </c>
      <c r="H18" s="6" t="n">
        <v>100.7</v>
      </c>
      <c r="I18" s="6" t="n">
        <v>-1007</v>
      </c>
      <c r="J18" s="6" t="n">
        <v>-6.1</v>
      </c>
      <c r="K18" s="6" t="n">
        <v>-0.52</v>
      </c>
      <c r="L18" s="6" t="n">
        <v>0</v>
      </c>
      <c r="M18" s="6"/>
      <c r="N18" s="6" t="s">
        <f>=I18+J18+K18+L18</f>
      </c>
      <c r="O18" s="6"/>
      <c r="P18" s="2"/>
    </row>
    <row collapsed="false" customFormat="false" customHeight="false" hidden="false" ht="12.1" outlineLevel="0" r="19">
      <c r="A19" s="20" t="n">
        <v>43563.443032407</v>
      </c>
      <c r="B19" s="2" t="s">
        <v>913</v>
      </c>
      <c r="C19" s="2" t="s">
        <v>1106</v>
      </c>
      <c r="D19" s="2" t="s">
        <v>894</v>
      </c>
      <c r="E19" s="2" t="s">
        <v>166</v>
      </c>
      <c r="F19" s="2" t="s">
        <v>27</v>
      </c>
      <c r="G19" s="7" t="n">
        <v>2</v>
      </c>
      <c r="H19" s="6" t="n">
        <v>105.95</v>
      </c>
      <c r="I19" s="6" t="n">
        <v>-2119</v>
      </c>
      <c r="J19" s="6" t="n">
        <v>-79.68</v>
      </c>
      <c r="K19" s="6" t="n">
        <v>-1.09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0" t="n">
        <v>43563.445590278</v>
      </c>
      <c r="B20" s="2" t="s">
        <v>914</v>
      </c>
      <c r="C20" s="2" t="s">
        <v>1107</v>
      </c>
      <c r="D20" s="2" t="s">
        <v>894</v>
      </c>
      <c r="E20" s="2" t="s">
        <v>166</v>
      </c>
      <c r="F20" s="2" t="s">
        <v>27</v>
      </c>
      <c r="G20" s="7" t="n">
        <v>1</v>
      </c>
      <c r="H20" s="6" t="n">
        <v>95.39</v>
      </c>
      <c r="I20" s="6" t="n">
        <v>-953.9</v>
      </c>
      <c r="J20" s="6" t="n">
        <v>-4.8</v>
      </c>
      <c r="K20" s="6" t="n">
        <v>-0.48</v>
      </c>
      <c r="L20" s="6" t="n">
        <v>0</v>
      </c>
      <c r="M20" s="6"/>
      <c r="N20" s="6" t="s">
        <f>=I20+J20+K20+L20</f>
      </c>
      <c r="O20" s="6"/>
      <c r="P20" s="2"/>
    </row>
    <row collapsed="false" customFormat="false" customHeight="false" hidden="false" ht="12.1" outlineLevel="0" r="21">
      <c r="A21" s="20" t="n">
        <v>43563.458287037</v>
      </c>
      <c r="B21" s="2" t="s">
        <v>915</v>
      </c>
      <c r="C21" s="2" t="s">
        <v>1108</v>
      </c>
      <c r="D21" s="2" t="s">
        <v>894</v>
      </c>
      <c r="E21" s="2" t="s">
        <v>18</v>
      </c>
      <c r="F21" s="2" t="s">
        <v>27</v>
      </c>
      <c r="G21" s="7" t="n">
        <v>1</v>
      </c>
      <c r="H21" s="6" t="n">
        <v>233.3</v>
      </c>
      <c r="I21" s="6" t="n">
        <v>-233.3</v>
      </c>
      <c r="J21" s="6" t="n">
        <v>0</v>
      </c>
      <c r="K21" s="6" t="n">
        <v>-0.12</v>
      </c>
      <c r="L21" s="6" t="n">
        <v>0</v>
      </c>
      <c r="M21" s="6"/>
      <c r="N21" s="6" t="s">
        <f>=I21+J21+K21+L21</f>
      </c>
      <c r="O21" s="6"/>
      <c r="P21" s="2"/>
    </row>
    <row collapsed="false" customFormat="false" customHeight="false" hidden="false" ht="12.1" outlineLevel="0" r="22">
      <c r="A22" s="20" t="n">
        <v>43564.72712963</v>
      </c>
      <c r="B22" s="2" t="s">
        <v>916</v>
      </c>
      <c r="C22" s="2" t="s">
        <v>1109</v>
      </c>
      <c r="D22" s="2" t="s">
        <v>894</v>
      </c>
      <c r="E22" s="2" t="s">
        <v>166</v>
      </c>
      <c r="F22" s="2" t="s">
        <v>27</v>
      </c>
      <c r="G22" s="7" t="n">
        <v>1</v>
      </c>
      <c r="H22" s="6" t="n">
        <v>99.733</v>
      </c>
      <c r="I22" s="6" t="n">
        <v>-997.33</v>
      </c>
      <c r="J22" s="6" t="n">
        <v>-10.07</v>
      </c>
      <c r="K22" s="6" t="n">
        <v>-0.51</v>
      </c>
      <c r="L22" s="6" t="n">
        <v>0</v>
      </c>
      <c r="M22" s="6"/>
      <c r="N22" s="6" t="s">
        <f>=I22+J22+K22+L22</f>
      </c>
      <c r="O22" s="6"/>
      <c r="P22" s="2"/>
    </row>
    <row collapsed="false" customFormat="false" customHeight="false" hidden="false" ht="12.1" outlineLevel="0" r="23">
      <c r="A23" s="21" t="n">
        <v>43570</v>
      </c>
      <c r="B23" s="22" t="s">
        <v>1088</v>
      </c>
      <c r="C23" s="22" t="s">
        <v>188</v>
      </c>
      <c r="D23" s="22" t="s">
        <v>1088</v>
      </c>
      <c r="E23" s="22" t="s">
        <v>1088</v>
      </c>
      <c r="F23" s="22" t="s">
        <v>27</v>
      </c>
      <c r="G23" s="23" t="n">
        <v>1</v>
      </c>
      <c r="H23" s="24" t="n">
        <v>4000</v>
      </c>
      <c r="I23" s="24" t="n">
        <v>4000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43570.534224537</v>
      </c>
      <c r="B24" s="2" t="s">
        <v>152</v>
      </c>
      <c r="C24" s="2" t="s">
        <v>1110</v>
      </c>
      <c r="D24" s="2" t="s">
        <v>894</v>
      </c>
      <c r="E24" s="2" t="s">
        <v>146</v>
      </c>
      <c r="F24" s="2" t="s">
        <v>27</v>
      </c>
      <c r="G24" s="7" t="n">
        <v>3</v>
      </c>
      <c r="H24" s="6" t="n">
        <v>574.6</v>
      </c>
      <c r="I24" s="6" t="n">
        <v>-1723.8</v>
      </c>
      <c r="J24" s="6" t="n">
        <v>0</v>
      </c>
      <c r="K24" s="6" t="n">
        <v>-0.88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43570.572650463</v>
      </c>
      <c r="B25" s="2" t="s">
        <v>112</v>
      </c>
      <c r="C25" s="2" t="s">
        <v>1111</v>
      </c>
      <c r="D25" s="2" t="s">
        <v>894</v>
      </c>
      <c r="E25" s="2" t="s">
        <v>18</v>
      </c>
      <c r="F25" s="2" t="s">
        <v>27</v>
      </c>
      <c r="G25" s="7" t="n">
        <v>200</v>
      </c>
      <c r="H25" s="6" t="n">
        <v>9.092</v>
      </c>
      <c r="I25" s="6" t="n">
        <v>-1818.4</v>
      </c>
      <c r="J25" s="6" t="n">
        <v>0</v>
      </c>
      <c r="K25" s="6" t="n">
        <v>-0.93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0" t="n">
        <v>43570.583217593</v>
      </c>
      <c r="B26" s="2" t="s">
        <v>917</v>
      </c>
      <c r="C26" s="2" t="s">
        <v>1112</v>
      </c>
      <c r="D26" s="2" t="s">
        <v>894</v>
      </c>
      <c r="E26" s="2" t="s">
        <v>166</v>
      </c>
      <c r="F26" s="2" t="s">
        <v>27</v>
      </c>
      <c r="G26" s="7" t="n">
        <v>1</v>
      </c>
      <c r="H26" s="6" t="n">
        <v>101.77</v>
      </c>
      <c r="I26" s="6" t="n">
        <v>-305.31</v>
      </c>
      <c r="J26" s="6" t="n">
        <v>-0.1</v>
      </c>
      <c r="K26" s="6" t="n">
        <v>-0.16</v>
      </c>
      <c r="L26" s="6" t="n">
        <v>0</v>
      </c>
      <c r="M26" s="6"/>
      <c r="N26" s="6" t="s">
        <f>=I26+J26+K26+L26</f>
      </c>
      <c r="O26" s="6"/>
      <c r="P26" s="2"/>
    </row>
    <row collapsed="false" customFormat="false" customHeight="false" hidden="false" ht="12.1" outlineLevel="0" r="27">
      <c r="A27" s="20" t="n">
        <v>43570.597673611</v>
      </c>
      <c r="B27" s="2" t="s">
        <v>915</v>
      </c>
      <c r="C27" s="2" t="s">
        <v>1108</v>
      </c>
      <c r="D27" s="2" t="s">
        <v>894</v>
      </c>
      <c r="E27" s="2" t="s">
        <v>18</v>
      </c>
      <c r="F27" s="2" t="s">
        <v>27</v>
      </c>
      <c r="G27" s="7" t="n">
        <v>1</v>
      </c>
      <c r="H27" s="6" t="n">
        <v>228.5</v>
      </c>
      <c r="I27" s="6" t="n">
        <v>-228.5</v>
      </c>
      <c r="J27" s="6" t="n">
        <v>0</v>
      </c>
      <c r="K27" s="6" t="n">
        <v>-0.11</v>
      </c>
      <c r="L27" s="6" t="n">
        <v>0</v>
      </c>
      <c r="M27" s="6"/>
      <c r="N27" s="6" t="s">
        <f>=I27+J27+K27+L27</f>
      </c>
      <c r="O27" s="6"/>
      <c r="P27" s="2"/>
    </row>
    <row collapsed="false" customFormat="false" customHeight="false" hidden="false" ht="12.1" outlineLevel="0" r="28">
      <c r="A28" s="21" t="n">
        <v>43579</v>
      </c>
      <c r="B28" s="22" t="s">
        <v>1113</v>
      </c>
      <c r="C28" s="22" t="s">
        <v>1114</v>
      </c>
      <c r="D28" s="22" t="s">
        <v>1113</v>
      </c>
      <c r="E28" s="22" t="s">
        <v>1113</v>
      </c>
      <c r="F28" s="22" t="s">
        <v>27</v>
      </c>
      <c r="G28" s="23" t="n">
        <v>1</v>
      </c>
      <c r="H28" s="24" t="n">
        <v>72.18</v>
      </c>
      <c r="I28" s="24" t="n">
        <v>72.18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4"/>
      <c r="P28" s="22"/>
    </row>
    <row collapsed="false" customFormat="false" customHeight="false" hidden="false" ht="12.1" outlineLevel="0" r="29">
      <c r="A29" s="21" t="n">
        <v>43601</v>
      </c>
      <c r="B29" s="22" t="s">
        <v>1088</v>
      </c>
      <c r="C29" s="22" t="s">
        <v>188</v>
      </c>
      <c r="D29" s="22" t="s">
        <v>1088</v>
      </c>
      <c r="E29" s="22" t="s">
        <v>1088</v>
      </c>
      <c r="F29" s="22" t="s">
        <v>27</v>
      </c>
      <c r="G29" s="23" t="n">
        <v>1</v>
      </c>
      <c r="H29" s="24" t="n">
        <v>20000</v>
      </c>
      <c r="I29" s="24" t="n">
        <v>20000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5" t="n">
        <v>43601</v>
      </c>
      <c r="B30" s="26" t="s">
        <v>1089</v>
      </c>
      <c r="C30" s="26" t="s">
        <v>1090</v>
      </c>
      <c r="D30" s="26" t="s">
        <v>1089</v>
      </c>
      <c r="E30" s="26" t="s">
        <v>1089</v>
      </c>
      <c r="F30" s="26" t="s">
        <v>27</v>
      </c>
      <c r="G30" s="27" t="n">
        <v>1</v>
      </c>
      <c r="H30" s="28" t="n">
        <v>-105</v>
      </c>
      <c r="I30" s="28" t="n">
        <v>-105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43601.743969907</v>
      </c>
      <c r="B31" s="2" t="s">
        <v>142</v>
      </c>
      <c r="C31" s="2" t="s">
        <v>1115</v>
      </c>
      <c r="D31" s="2" t="s">
        <v>894</v>
      </c>
      <c r="E31" s="2" t="s">
        <v>18</v>
      </c>
      <c r="F31" s="2" t="s">
        <v>27</v>
      </c>
      <c r="G31" s="7" t="n">
        <v>10</v>
      </c>
      <c r="H31" s="6" t="n">
        <v>201.46</v>
      </c>
      <c r="I31" s="6" t="n">
        <v>-2014.6</v>
      </c>
      <c r="J31" s="6" t="n">
        <v>0</v>
      </c>
      <c r="K31" s="6" t="n">
        <v>-1.04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0" t="n">
        <v>43601.759375</v>
      </c>
      <c r="B32" s="2" t="s">
        <v>907</v>
      </c>
      <c r="C32" s="2" t="s">
        <v>1098</v>
      </c>
      <c r="D32" s="2" t="s">
        <v>894</v>
      </c>
      <c r="E32" s="2" t="s">
        <v>18</v>
      </c>
      <c r="F32" s="2" t="s">
        <v>27</v>
      </c>
      <c r="G32" s="7" t="n">
        <v>1</v>
      </c>
      <c r="H32" s="6" t="n">
        <v>2305</v>
      </c>
      <c r="I32" s="6" t="n">
        <v>-2305</v>
      </c>
      <c r="J32" s="6" t="n">
        <v>0</v>
      </c>
      <c r="K32" s="6" t="n">
        <v>-1.18</v>
      </c>
      <c r="L32" s="6" t="n">
        <v>0</v>
      </c>
      <c r="M32" s="6"/>
      <c r="N32" s="6" t="s">
        <f>=I32+J32+K32+L32</f>
      </c>
      <c r="O32" s="6"/>
      <c r="P32" s="2"/>
    </row>
    <row collapsed="false" customFormat="false" customHeight="false" hidden="false" ht="12.1" outlineLevel="0" r="33">
      <c r="A33" s="20" t="n">
        <v>43601.77443287</v>
      </c>
      <c r="B33" s="2" t="s">
        <v>122</v>
      </c>
      <c r="C33" s="2" t="s">
        <v>1099</v>
      </c>
      <c r="D33" s="2" t="s">
        <v>894</v>
      </c>
      <c r="E33" s="2" t="s">
        <v>18</v>
      </c>
      <c r="F33" s="2" t="s">
        <v>27</v>
      </c>
      <c r="G33" s="7" t="n">
        <v>10</v>
      </c>
      <c r="H33" s="6" t="n">
        <v>84.87</v>
      </c>
      <c r="I33" s="6" t="n">
        <v>-848.7</v>
      </c>
      <c r="J33" s="6" t="n">
        <v>0</v>
      </c>
      <c r="K33" s="6" t="n">
        <v>-0.44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0" t="n">
        <v>43602.48037037</v>
      </c>
      <c r="B34" s="2" t="s">
        <v>918</v>
      </c>
      <c r="C34" s="2" t="s">
        <v>1116</v>
      </c>
      <c r="D34" s="2" t="s">
        <v>894</v>
      </c>
      <c r="E34" s="2" t="s">
        <v>18</v>
      </c>
      <c r="F34" s="2" t="s">
        <v>27</v>
      </c>
      <c r="G34" s="7" t="n">
        <v>1</v>
      </c>
      <c r="H34" s="6" t="n">
        <v>5208</v>
      </c>
      <c r="I34" s="6" t="n">
        <v>-5208</v>
      </c>
      <c r="J34" s="6" t="n">
        <v>0</v>
      </c>
      <c r="K34" s="6" t="n">
        <v>-2.67</v>
      </c>
      <c r="L34" s="6" t="n">
        <v>0</v>
      </c>
      <c r="M34" s="6"/>
      <c r="N34" s="6" t="s">
        <f>=I34+J34+K34+L34</f>
      </c>
      <c r="O34" s="6"/>
      <c r="P34" s="2"/>
    </row>
    <row collapsed="false" customFormat="false" customHeight="false" hidden="false" ht="12.1" outlineLevel="0" r="35">
      <c r="A35" s="20" t="n">
        <v>43602.482685185</v>
      </c>
      <c r="B35" s="2" t="s">
        <v>53</v>
      </c>
      <c r="C35" s="2" t="s">
        <v>1117</v>
      </c>
      <c r="D35" s="2" t="s">
        <v>894</v>
      </c>
      <c r="E35" s="2" t="s">
        <v>18</v>
      </c>
      <c r="F35" s="2" t="s">
        <v>27</v>
      </c>
      <c r="G35" s="7" t="n">
        <v>100</v>
      </c>
      <c r="H35" s="6" t="n">
        <v>38.715</v>
      </c>
      <c r="I35" s="6" t="n">
        <v>-3871.5</v>
      </c>
      <c r="J35" s="6" t="n">
        <v>0</v>
      </c>
      <c r="K35" s="6" t="n">
        <v>-1.98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0" t="n">
        <v>43602.485659722</v>
      </c>
      <c r="B36" s="2" t="s">
        <v>907</v>
      </c>
      <c r="C36" s="2" t="s">
        <v>1098</v>
      </c>
      <c r="D36" s="2" t="s">
        <v>894</v>
      </c>
      <c r="E36" s="2" t="s">
        <v>18</v>
      </c>
      <c r="F36" s="2" t="s">
        <v>27</v>
      </c>
      <c r="G36" s="7" t="n">
        <v>1</v>
      </c>
      <c r="H36" s="6" t="n">
        <v>2319</v>
      </c>
      <c r="I36" s="6" t="n">
        <v>-2319</v>
      </c>
      <c r="J36" s="6" t="n">
        <v>0</v>
      </c>
      <c r="K36" s="6" t="n">
        <v>-1.19</v>
      </c>
      <c r="L36" s="6" t="n">
        <v>0</v>
      </c>
      <c r="M36" s="6"/>
      <c r="N36" s="6" t="s">
        <f>=I36+J36+K36+L36</f>
      </c>
      <c r="O36" s="6"/>
      <c r="P36" s="2"/>
    </row>
    <row collapsed="false" customFormat="false" customHeight="false" hidden="false" ht="12.1" outlineLevel="0" r="37">
      <c r="A37" s="20" t="n">
        <v>43602.505601852</v>
      </c>
      <c r="B37" s="2" t="s">
        <v>142</v>
      </c>
      <c r="C37" s="2" t="s">
        <v>1115</v>
      </c>
      <c r="D37" s="2" t="s">
        <v>894</v>
      </c>
      <c r="E37" s="2" t="s">
        <v>18</v>
      </c>
      <c r="F37" s="2" t="s">
        <v>27</v>
      </c>
      <c r="G37" s="7" t="n">
        <v>10</v>
      </c>
      <c r="H37" s="6" t="n">
        <v>199.09</v>
      </c>
      <c r="I37" s="6" t="n">
        <v>-1990.9</v>
      </c>
      <c r="J37" s="6" t="n">
        <v>0</v>
      </c>
      <c r="K37" s="6" t="n">
        <v>-1.01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0" t="n">
        <v>43602.539398148</v>
      </c>
      <c r="B38" s="2" t="s">
        <v>914</v>
      </c>
      <c r="C38" s="2" t="s">
        <v>1107</v>
      </c>
      <c r="D38" s="2" t="s">
        <v>894</v>
      </c>
      <c r="E38" s="2" t="s">
        <v>166</v>
      </c>
      <c r="F38" s="2" t="s">
        <v>27</v>
      </c>
      <c r="G38" s="7" t="n">
        <v>1</v>
      </c>
      <c r="H38" s="6" t="n">
        <v>96.3</v>
      </c>
      <c r="I38" s="6" t="n">
        <v>-963</v>
      </c>
      <c r="J38" s="6" t="n">
        <v>-12.6</v>
      </c>
      <c r="K38" s="6" t="n">
        <v>-0.5</v>
      </c>
      <c r="L38" s="6" t="n">
        <v>0</v>
      </c>
      <c r="M38" s="6"/>
      <c r="N38" s="6" t="s">
        <f>=I38+J38+K38+L38</f>
      </c>
      <c r="O38" s="6"/>
      <c r="P38" s="2"/>
    </row>
    <row collapsed="false" customFormat="false" customHeight="false" hidden="false" ht="12.1" outlineLevel="0" r="39">
      <c r="A39" s="20" t="n">
        <v>43602.653877315</v>
      </c>
      <c r="B39" s="2" t="s">
        <v>919</v>
      </c>
      <c r="C39" s="2" t="s">
        <v>1118</v>
      </c>
      <c r="D39" s="2" t="s">
        <v>894</v>
      </c>
      <c r="E39" s="2" t="s">
        <v>166</v>
      </c>
      <c r="F39" s="2" t="s">
        <v>27</v>
      </c>
      <c r="G39" s="7" t="n">
        <v>1</v>
      </c>
      <c r="H39" s="6" t="n">
        <v>100.39</v>
      </c>
      <c r="I39" s="6" t="n">
        <v>-200.78</v>
      </c>
      <c r="J39" s="6" t="n">
        <v>-0.66</v>
      </c>
      <c r="K39" s="6" t="n">
        <v>-0.1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1" t="n">
        <v>43608</v>
      </c>
      <c r="B40" s="22" t="s">
        <v>1088</v>
      </c>
      <c r="C40" s="22" t="s">
        <v>188</v>
      </c>
      <c r="D40" s="22" t="s">
        <v>1088</v>
      </c>
      <c r="E40" s="22" t="s">
        <v>1088</v>
      </c>
      <c r="F40" s="22" t="s">
        <v>27</v>
      </c>
      <c r="G40" s="23" t="n">
        <v>1</v>
      </c>
      <c r="H40" s="24" t="n">
        <v>10000</v>
      </c>
      <c r="I40" s="24" t="n">
        <v>10000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4"/>
      <c r="P40" s="22"/>
    </row>
    <row collapsed="false" customFormat="false" customHeight="false" hidden="false" ht="12.1" outlineLevel="0" r="41">
      <c r="A41" s="20" t="n">
        <v>43609.499386574</v>
      </c>
      <c r="B41" s="2" t="s">
        <v>903</v>
      </c>
      <c r="C41" s="2" t="s">
        <v>1094</v>
      </c>
      <c r="D41" s="2" t="s">
        <v>894</v>
      </c>
      <c r="E41" s="2" t="s">
        <v>18</v>
      </c>
      <c r="F41" s="2" t="s">
        <v>27</v>
      </c>
      <c r="G41" s="7" t="n">
        <v>20</v>
      </c>
      <c r="H41" s="6" t="n">
        <v>86.04</v>
      </c>
      <c r="I41" s="6" t="n">
        <v>-1720.8</v>
      </c>
      <c r="J41" s="6" t="n">
        <v>0</v>
      </c>
      <c r="K41" s="6" t="n">
        <v>-0.88</v>
      </c>
      <c r="L41" s="6" t="n">
        <v>0</v>
      </c>
      <c r="M41" s="6"/>
      <c r="N41" s="6" t="s">
        <f>=I41+J41+K41+L41</f>
      </c>
      <c r="O41" s="6"/>
      <c r="P41" s="2"/>
    </row>
    <row collapsed="false" customFormat="false" customHeight="false" hidden="false" ht="12.1" outlineLevel="0" r="42">
      <c r="A42" s="20" t="n">
        <v>43609.508229167</v>
      </c>
      <c r="B42" s="2" t="s">
        <v>108</v>
      </c>
      <c r="C42" s="2" t="s">
        <v>1119</v>
      </c>
      <c r="D42" s="2" t="s">
        <v>894</v>
      </c>
      <c r="E42" s="2" t="s">
        <v>18</v>
      </c>
      <c r="F42" s="2" t="s">
        <v>27</v>
      </c>
      <c r="G42" s="7" t="n">
        <v>2</v>
      </c>
      <c r="H42" s="6" t="n">
        <v>2383.2</v>
      </c>
      <c r="I42" s="6" t="n">
        <v>-4766.4</v>
      </c>
      <c r="J42" s="6" t="n">
        <v>0</v>
      </c>
      <c r="K42" s="6" t="n">
        <v>-2.44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0" t="n">
        <v>43609.572511574</v>
      </c>
      <c r="B43" s="2" t="s">
        <v>142</v>
      </c>
      <c r="C43" s="2" t="s">
        <v>1115</v>
      </c>
      <c r="D43" s="2" t="s">
        <v>894</v>
      </c>
      <c r="E43" s="2" t="s">
        <v>18</v>
      </c>
      <c r="F43" s="2" t="s">
        <v>27</v>
      </c>
      <c r="G43" s="7" t="n">
        <v>10</v>
      </c>
      <c r="H43" s="6" t="n">
        <v>203.74</v>
      </c>
      <c r="I43" s="6" t="n">
        <v>-2037.4</v>
      </c>
      <c r="J43" s="6" t="n">
        <v>0</v>
      </c>
      <c r="K43" s="6" t="n">
        <v>-1.05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0" t="n">
        <v>43609.57775463</v>
      </c>
      <c r="B44" s="2" t="s">
        <v>122</v>
      </c>
      <c r="C44" s="2" t="s">
        <v>1099</v>
      </c>
      <c r="D44" s="2" t="s">
        <v>894</v>
      </c>
      <c r="E44" s="2" t="s">
        <v>18</v>
      </c>
      <c r="F44" s="2" t="s">
        <v>27</v>
      </c>
      <c r="G44" s="7" t="n">
        <v>10</v>
      </c>
      <c r="H44" s="6" t="n">
        <v>84.31</v>
      </c>
      <c r="I44" s="6" t="n">
        <v>-843.1</v>
      </c>
      <c r="J44" s="6" t="n">
        <v>0</v>
      </c>
      <c r="K44" s="6" t="n">
        <v>-0.44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21" t="n">
        <v>43612</v>
      </c>
      <c r="B45" s="22" t="s">
        <v>1088</v>
      </c>
      <c r="C45" s="22" t="s">
        <v>188</v>
      </c>
      <c r="D45" s="22" t="s">
        <v>1088</v>
      </c>
      <c r="E45" s="22" t="s">
        <v>1088</v>
      </c>
      <c r="F45" s="22" t="s">
        <v>27</v>
      </c>
      <c r="G45" s="23" t="n">
        <v>1</v>
      </c>
      <c r="H45" s="24" t="n">
        <v>3400</v>
      </c>
      <c r="I45" s="24" t="n">
        <v>3400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4"/>
      <c r="P45" s="22"/>
    </row>
    <row collapsed="false" customFormat="false" customHeight="false" hidden="false" ht="12.1" outlineLevel="0" r="46">
      <c r="A46" s="20" t="n">
        <v>43612.54525463</v>
      </c>
      <c r="B46" s="2" t="s">
        <v>906</v>
      </c>
      <c r="C46" s="2" t="s">
        <v>1097</v>
      </c>
      <c r="D46" s="2" t="s">
        <v>894</v>
      </c>
      <c r="E46" s="2" t="s">
        <v>18</v>
      </c>
      <c r="F46" s="2" t="s">
        <v>27</v>
      </c>
      <c r="G46" s="7" t="n">
        <v>10</v>
      </c>
      <c r="H46" s="6" t="n">
        <v>90</v>
      </c>
      <c r="I46" s="6" t="n">
        <v>-900</v>
      </c>
      <c r="J46" s="6" t="n">
        <v>0</v>
      </c>
      <c r="K46" s="6" t="n">
        <v>-0.46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43612.552314815</v>
      </c>
      <c r="B47" s="2" t="s">
        <v>70</v>
      </c>
      <c r="C47" s="2" t="s">
        <v>1101</v>
      </c>
      <c r="D47" s="2" t="s">
        <v>894</v>
      </c>
      <c r="E47" s="2" t="s">
        <v>18</v>
      </c>
      <c r="F47" s="2" t="s">
        <v>27</v>
      </c>
      <c r="G47" s="7" t="n">
        <v>10000</v>
      </c>
      <c r="H47" s="6" t="n">
        <v>0.03754</v>
      </c>
      <c r="I47" s="6" t="n">
        <v>-375.4</v>
      </c>
      <c r="J47" s="6" t="n">
        <v>0</v>
      </c>
      <c r="K47" s="6" t="n">
        <v>-0.2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0" t="n">
        <v>43612.552488426</v>
      </c>
      <c r="B48" s="2" t="s">
        <v>70</v>
      </c>
      <c r="C48" s="2" t="s">
        <v>1101</v>
      </c>
      <c r="D48" s="2" t="s">
        <v>894</v>
      </c>
      <c r="E48" s="2" t="s">
        <v>18</v>
      </c>
      <c r="F48" s="2" t="s">
        <v>27</v>
      </c>
      <c r="G48" s="7" t="n">
        <v>10000</v>
      </c>
      <c r="H48" s="6" t="n">
        <v>0.037525</v>
      </c>
      <c r="I48" s="6" t="n">
        <v>-375.25</v>
      </c>
      <c r="J48" s="6" t="n">
        <v>0</v>
      </c>
      <c r="K48" s="6" t="n">
        <v>-0.19</v>
      </c>
      <c r="L48" s="6" t="n">
        <v>0</v>
      </c>
      <c r="M48" s="6"/>
      <c r="N48" s="6" t="s">
        <f>=I48+J48+K48+L48</f>
      </c>
      <c r="O48" s="6"/>
      <c r="P48" s="2"/>
    </row>
    <row collapsed="false" customFormat="false" customHeight="false" hidden="false" ht="12.1" outlineLevel="0" r="49">
      <c r="A49" s="21" t="n">
        <v>43613</v>
      </c>
      <c r="B49" s="22" t="s">
        <v>1113</v>
      </c>
      <c r="C49" s="22" t="s">
        <v>1120</v>
      </c>
      <c r="D49" s="22" t="s">
        <v>1113</v>
      </c>
      <c r="E49" s="22" t="s">
        <v>1113</v>
      </c>
      <c r="F49" s="22" t="s">
        <v>27</v>
      </c>
      <c r="G49" s="23" t="n">
        <v>1</v>
      </c>
      <c r="H49" s="24" t="n">
        <v>67</v>
      </c>
      <c r="I49" s="24" t="n">
        <v>67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4"/>
      <c r="P49" s="22"/>
    </row>
    <row collapsed="false" customFormat="false" customHeight="false" hidden="false" ht="12.1" outlineLevel="0" r="50">
      <c r="A50" s="21" t="n">
        <v>43619</v>
      </c>
      <c r="B50" s="22" t="s">
        <v>1113</v>
      </c>
      <c r="C50" s="22" t="s">
        <v>1121</v>
      </c>
      <c r="D50" s="22" t="s">
        <v>1113</v>
      </c>
      <c r="E50" s="22" t="s">
        <v>1113</v>
      </c>
      <c r="F50" s="22" t="s">
        <v>27</v>
      </c>
      <c r="G50" s="23" t="n">
        <v>1</v>
      </c>
      <c r="H50" s="24" t="n">
        <v>38.5</v>
      </c>
      <c r="I50" s="24" t="n">
        <v>38.5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1" t="n">
        <v>43620</v>
      </c>
      <c r="B51" s="22" t="s">
        <v>1088</v>
      </c>
      <c r="C51" s="22" t="s">
        <v>188</v>
      </c>
      <c r="D51" s="22" t="s">
        <v>1088</v>
      </c>
      <c r="E51" s="22" t="s">
        <v>1088</v>
      </c>
      <c r="F51" s="22" t="s">
        <v>20</v>
      </c>
      <c r="G51" s="23" t="n">
        <v>1</v>
      </c>
      <c r="H51" s="24" t="n">
        <v>790</v>
      </c>
      <c r="I51" s="24" t="n">
        <v>790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4"/>
      <c r="P51" s="22"/>
    </row>
    <row collapsed="false" customFormat="false" customHeight="false" hidden="false" ht="12.1" outlineLevel="0" r="52">
      <c r="A52" s="25" t="n">
        <v>43620</v>
      </c>
      <c r="B52" s="26" t="s">
        <v>1089</v>
      </c>
      <c r="C52" s="26" t="s">
        <v>1090</v>
      </c>
      <c r="D52" s="26" t="s">
        <v>1089</v>
      </c>
      <c r="E52" s="26" t="s">
        <v>1089</v>
      </c>
      <c r="F52" s="26" t="s">
        <v>27</v>
      </c>
      <c r="G52" s="27" t="n">
        <v>1</v>
      </c>
      <c r="H52" s="28" t="n">
        <v>-105</v>
      </c>
      <c r="I52" s="28" t="n">
        <v>-105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20" t="n">
        <v>43620.602060185</v>
      </c>
      <c r="B53" s="2" t="s">
        <v>41</v>
      </c>
      <c r="C53" s="2" t="s">
        <v>42</v>
      </c>
      <c r="D53" s="2" t="s">
        <v>894</v>
      </c>
      <c r="E53" s="2" t="s">
        <v>18</v>
      </c>
      <c r="F53" s="2" t="s">
        <v>20</v>
      </c>
      <c r="G53" s="7" t="n">
        <v>2</v>
      </c>
      <c r="H53" s="6" t="n">
        <v>120.55</v>
      </c>
      <c r="I53" s="6" t="n">
        <v>-241.1</v>
      </c>
      <c r="J53" s="6" t="n">
        <v>0</v>
      </c>
      <c r="K53" s="6" t="n">
        <v>-0.12</v>
      </c>
      <c r="L53" s="6" t="n">
        <v>0</v>
      </c>
      <c r="M53" s="6" t="s">
        <f>=I53+J53+K53+L53</f>
      </c>
      <c r="N53" s="6"/>
      <c r="O53" s="6"/>
      <c r="P53" s="2"/>
    </row>
    <row collapsed="false" customFormat="false" customHeight="false" hidden="false" ht="12.1" outlineLevel="0" r="54">
      <c r="A54" s="20" t="n">
        <v>43620.629583333</v>
      </c>
      <c r="B54" s="2" t="s">
        <v>920</v>
      </c>
      <c r="C54" s="2" t="s">
        <v>1122</v>
      </c>
      <c r="D54" s="2" t="s">
        <v>894</v>
      </c>
      <c r="E54" s="2" t="s">
        <v>18</v>
      </c>
      <c r="F54" s="2" t="s">
        <v>20</v>
      </c>
      <c r="G54" s="7" t="n">
        <v>5</v>
      </c>
      <c r="H54" s="6" t="n">
        <v>20.19</v>
      </c>
      <c r="I54" s="6" t="n">
        <v>-100.95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6"/>
      <c r="P54" s="2"/>
    </row>
    <row collapsed="false" customFormat="false" customHeight="false" hidden="false" ht="12.1" outlineLevel="0" r="55">
      <c r="A55" s="20" t="n">
        <v>43620.631388889</v>
      </c>
      <c r="B55" s="2" t="s">
        <v>29</v>
      </c>
      <c r="C55" s="2" t="s">
        <v>1123</v>
      </c>
      <c r="D55" s="2" t="s">
        <v>894</v>
      </c>
      <c r="E55" s="2" t="s">
        <v>18</v>
      </c>
      <c r="F55" s="2" t="s">
        <v>20</v>
      </c>
      <c r="G55" s="7" t="n">
        <v>5</v>
      </c>
      <c r="H55" s="6" t="n">
        <v>31.3</v>
      </c>
      <c r="I55" s="6" t="n">
        <v>-156.5</v>
      </c>
      <c r="J55" s="6" t="n">
        <v>0</v>
      </c>
      <c r="K55" s="6" t="n">
        <v>-0.08</v>
      </c>
      <c r="L55" s="6" t="n">
        <v>0</v>
      </c>
      <c r="M55" s="6" t="s">
        <f>=I55+J55+K55+L55</f>
      </c>
      <c r="N55" s="6"/>
      <c r="O55" s="6"/>
      <c r="P55" s="2"/>
    </row>
    <row collapsed="false" customFormat="false" customHeight="false" hidden="false" ht="12.1" outlineLevel="0" r="56">
      <c r="A56" s="20" t="n">
        <v>43620.801273148</v>
      </c>
      <c r="B56" s="2" t="s">
        <v>921</v>
      </c>
      <c r="C56" s="2" t="s">
        <v>1124</v>
      </c>
      <c r="D56" s="2" t="s">
        <v>894</v>
      </c>
      <c r="E56" s="2" t="s">
        <v>18</v>
      </c>
      <c r="F56" s="2" t="s">
        <v>20</v>
      </c>
      <c r="G56" s="7" t="n">
        <v>2</v>
      </c>
      <c r="H56" s="6" t="n">
        <v>27.72</v>
      </c>
      <c r="I56" s="6" t="n">
        <v>-55.44</v>
      </c>
      <c r="J56" s="6" t="n">
        <v>0</v>
      </c>
      <c r="K56" s="6" t="n">
        <v>-0.03</v>
      </c>
      <c r="L56" s="6" t="n">
        <v>0</v>
      </c>
      <c r="M56" s="6" t="s">
        <f>=I56+J56+K56+L56</f>
      </c>
      <c r="N56" s="6"/>
      <c r="O56" s="6"/>
      <c r="P56" s="2"/>
    </row>
    <row collapsed="false" customFormat="false" customHeight="false" hidden="false" ht="12.1" outlineLevel="0" r="57">
      <c r="A57" s="20" t="n">
        <v>43620.801273148</v>
      </c>
      <c r="B57" s="2" t="s">
        <v>921</v>
      </c>
      <c r="C57" s="2" t="s">
        <v>1124</v>
      </c>
      <c r="D57" s="2" t="s">
        <v>894</v>
      </c>
      <c r="E57" s="2" t="s">
        <v>18</v>
      </c>
      <c r="F57" s="2" t="s">
        <v>20</v>
      </c>
      <c r="G57" s="7" t="n">
        <v>2</v>
      </c>
      <c r="H57" s="6" t="n">
        <v>27.72</v>
      </c>
      <c r="I57" s="6" t="n">
        <v>-55.44</v>
      </c>
      <c r="J57" s="6" t="n">
        <v>0</v>
      </c>
      <c r="K57" s="6" t="n">
        <v>-0.03</v>
      </c>
      <c r="L57" s="6" t="n">
        <v>0</v>
      </c>
      <c r="M57" s="6" t="s">
        <f>=I57+J57+K57+L57</f>
      </c>
      <c r="N57" s="6"/>
      <c r="O57" s="6"/>
      <c r="P57" s="2"/>
    </row>
    <row collapsed="false" customFormat="false" customHeight="false" hidden="false" ht="12.1" outlineLevel="0" r="58">
      <c r="A58" s="21" t="n">
        <v>43621</v>
      </c>
      <c r="B58" s="22" t="s">
        <v>1088</v>
      </c>
      <c r="C58" s="22" t="s">
        <v>188</v>
      </c>
      <c r="D58" s="22" t="s">
        <v>1088</v>
      </c>
      <c r="E58" s="22" t="s">
        <v>1088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4"/>
      <c r="P58" s="22"/>
    </row>
    <row collapsed="false" customFormat="false" customHeight="false" hidden="false" ht="12.1" outlineLevel="0" r="59">
      <c r="A59" s="20" t="n">
        <v>43621.762569444</v>
      </c>
      <c r="B59" s="2" t="s">
        <v>922</v>
      </c>
      <c r="C59" s="2" t="s">
        <v>1125</v>
      </c>
      <c r="D59" s="2" t="s">
        <v>894</v>
      </c>
      <c r="E59" s="2" t="s">
        <v>146</v>
      </c>
      <c r="F59" s="2" t="s">
        <v>20</v>
      </c>
      <c r="G59" s="7" t="n">
        <v>10</v>
      </c>
      <c r="H59" s="6" t="n">
        <v>34.71</v>
      </c>
      <c r="I59" s="6" t="n">
        <v>-347.1</v>
      </c>
      <c r="J59" s="6" t="n">
        <v>0</v>
      </c>
      <c r="K59" s="6" t="n">
        <v>-0.17</v>
      </c>
      <c r="L59" s="6" t="n">
        <v>0</v>
      </c>
      <c r="M59" s="6" t="s">
        <f>=I59+J59+K59+L59</f>
      </c>
      <c r="N59" s="6"/>
      <c r="O59" s="6"/>
      <c r="P59" s="2"/>
    </row>
    <row collapsed="false" customFormat="false" customHeight="false" hidden="false" ht="12.1" outlineLevel="0" r="60">
      <c r="A60" s="20" t="n">
        <v>43621.776215278</v>
      </c>
      <c r="B60" s="2" t="s">
        <v>923</v>
      </c>
      <c r="C60" s="2" t="s">
        <v>1126</v>
      </c>
      <c r="D60" s="2" t="s">
        <v>894</v>
      </c>
      <c r="E60" s="2" t="s">
        <v>146</v>
      </c>
      <c r="F60" s="2" t="s">
        <v>20</v>
      </c>
      <c r="G60" s="7" t="n">
        <v>5</v>
      </c>
      <c r="H60" s="6" t="n">
        <v>10.06</v>
      </c>
      <c r="I60" s="6" t="n">
        <v>-50.3</v>
      </c>
      <c r="J60" s="6" t="n">
        <v>0</v>
      </c>
      <c r="K60" s="6" t="n">
        <v>-0.04</v>
      </c>
      <c r="L60" s="6" t="n">
        <v>0</v>
      </c>
      <c r="M60" s="6" t="s">
        <f>=I60+J60+K60+L60</f>
      </c>
      <c r="N60" s="6"/>
      <c r="O60" s="6"/>
      <c r="P60" s="2"/>
    </row>
    <row collapsed="false" customFormat="false" customHeight="false" hidden="false" ht="12.1" outlineLevel="0" r="61">
      <c r="A61" s="20" t="n">
        <v>43622.449016204</v>
      </c>
      <c r="B61" s="2" t="s">
        <v>924</v>
      </c>
      <c r="C61" s="2" t="s">
        <v>1127</v>
      </c>
      <c r="D61" s="2" t="s">
        <v>894</v>
      </c>
      <c r="E61" s="2" t="s">
        <v>18</v>
      </c>
      <c r="F61" s="2" t="s">
        <v>20</v>
      </c>
      <c r="G61" s="7" t="n">
        <v>1</v>
      </c>
      <c r="H61" s="6" t="n">
        <v>183.1</v>
      </c>
      <c r="I61" s="6" t="n">
        <v>-183.1</v>
      </c>
      <c r="J61" s="6" t="n">
        <v>0</v>
      </c>
      <c r="K61" s="6" t="n">
        <v>-0.1</v>
      </c>
      <c r="L61" s="6" t="n">
        <v>0</v>
      </c>
      <c r="M61" s="6" t="s">
        <f>=I61+J61+K61+L61</f>
      </c>
      <c r="N61" s="6"/>
      <c r="O61" s="6"/>
      <c r="P61" s="2"/>
    </row>
    <row collapsed="false" customFormat="false" customHeight="false" hidden="false" ht="12.1" outlineLevel="0" r="62">
      <c r="A62" s="20" t="n">
        <v>43622.449016204</v>
      </c>
      <c r="B62" s="2" t="s">
        <v>924</v>
      </c>
      <c r="C62" s="2" t="s">
        <v>1127</v>
      </c>
      <c r="D62" s="2" t="s">
        <v>894</v>
      </c>
      <c r="E62" s="2" t="s">
        <v>18</v>
      </c>
      <c r="F62" s="2" t="s">
        <v>20</v>
      </c>
      <c r="G62" s="7" t="n">
        <v>2</v>
      </c>
      <c r="H62" s="6" t="n">
        <v>183.1</v>
      </c>
      <c r="I62" s="6" t="n">
        <v>-366.2</v>
      </c>
      <c r="J62" s="6" t="n">
        <v>0</v>
      </c>
      <c r="K62" s="6" t="n">
        <v>-0.19</v>
      </c>
      <c r="L62" s="6" t="n">
        <v>0</v>
      </c>
      <c r="M62" s="6" t="s">
        <f>=I62+J62+K62+L62</f>
      </c>
      <c r="N62" s="6"/>
      <c r="O62" s="6"/>
      <c r="P62" s="2"/>
    </row>
    <row collapsed="false" customFormat="false" customHeight="false" hidden="false" ht="12.1" outlineLevel="0" r="63">
      <c r="A63" s="20" t="n">
        <v>43622.454386574</v>
      </c>
      <c r="B63" s="2" t="s">
        <v>21</v>
      </c>
      <c r="C63" s="2" t="s">
        <v>1128</v>
      </c>
      <c r="D63" s="2" t="s">
        <v>894</v>
      </c>
      <c r="E63" s="2" t="s">
        <v>18</v>
      </c>
      <c r="F63" s="2" t="s">
        <v>20</v>
      </c>
      <c r="G63" s="7" t="n">
        <v>5</v>
      </c>
      <c r="H63" s="6" t="n">
        <v>29.55</v>
      </c>
      <c r="I63" s="6" t="n">
        <v>-147.75</v>
      </c>
      <c r="J63" s="6" t="n">
        <v>0</v>
      </c>
      <c r="K63" s="6" t="n">
        <v>-0.07</v>
      </c>
      <c r="L63" s="6" t="n">
        <v>0</v>
      </c>
      <c r="M63" s="6" t="s">
        <f>=I63+J63+K63+L63</f>
      </c>
      <c r="N63" s="6"/>
      <c r="O63" s="6"/>
      <c r="P63" s="2"/>
    </row>
    <row collapsed="false" customFormat="false" customHeight="false" hidden="false" ht="12.1" outlineLevel="0" r="64">
      <c r="A64" s="20" t="n">
        <v>43622.457696759</v>
      </c>
      <c r="B64" s="2" t="s">
        <v>150</v>
      </c>
      <c r="C64" s="2" t="s">
        <v>1129</v>
      </c>
      <c r="D64" s="2" t="s">
        <v>894</v>
      </c>
      <c r="E64" s="2" t="s">
        <v>146</v>
      </c>
      <c r="F64" s="2" t="s">
        <v>20</v>
      </c>
      <c r="G64" s="7" t="n">
        <v>2</v>
      </c>
      <c r="H64" s="6" t="n">
        <v>36.81</v>
      </c>
      <c r="I64" s="6" t="n">
        <v>-73.62</v>
      </c>
      <c r="J64" s="6" t="n">
        <v>0</v>
      </c>
      <c r="K64" s="6" t="n">
        <v>-0.05</v>
      </c>
      <c r="L64" s="6" t="n">
        <v>0</v>
      </c>
      <c r="M64" s="6" t="s">
        <f>=I64+J64+K64+L64</f>
      </c>
      <c r="N64" s="6"/>
      <c r="O64" s="6"/>
      <c r="P64" s="2"/>
    </row>
    <row collapsed="false" customFormat="false" customHeight="false" hidden="false" ht="12.1" outlineLevel="0" r="65">
      <c r="A65" s="20" t="n">
        <v>43622.671076389</v>
      </c>
      <c r="B65" s="2" t="s">
        <v>925</v>
      </c>
      <c r="C65" s="2" t="s">
        <v>1130</v>
      </c>
      <c r="D65" s="2" t="s">
        <v>894</v>
      </c>
      <c r="E65" s="2" t="s">
        <v>18</v>
      </c>
      <c r="F65" s="2" t="s">
        <v>20</v>
      </c>
      <c r="G65" s="7" t="n">
        <v>1</v>
      </c>
      <c r="H65" s="6" t="n">
        <v>8.05</v>
      </c>
      <c r="I65" s="6" t="n">
        <v>-8.05</v>
      </c>
      <c r="J65" s="6" t="n">
        <v>0</v>
      </c>
      <c r="K65" s="6" t="n">
        <v>-0.01</v>
      </c>
      <c r="L65" s="6" t="n">
        <v>0</v>
      </c>
      <c r="M65" s="6" t="s">
        <f>=I65+J65+K65+L65</f>
      </c>
      <c r="N65" s="6"/>
      <c r="O65" s="6"/>
      <c r="P65" s="2"/>
    </row>
    <row collapsed="false" customFormat="false" customHeight="false" hidden="false" ht="12.1" outlineLevel="0" r="66">
      <c r="A66" s="21" t="n">
        <v>43623</v>
      </c>
      <c r="B66" s="22" t="s">
        <v>1088</v>
      </c>
      <c r="C66" s="22" t="s">
        <v>188</v>
      </c>
      <c r="D66" s="22" t="s">
        <v>1088</v>
      </c>
      <c r="E66" s="22" t="s">
        <v>1088</v>
      </c>
      <c r="F66" s="22" t="s">
        <v>27</v>
      </c>
      <c r="G66" s="23" t="n">
        <v>1</v>
      </c>
      <c r="H66" s="24" t="n">
        <v>20000</v>
      </c>
      <c r="I66" s="24" t="n">
        <v>20000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0" t="n">
        <v>43623.427650463</v>
      </c>
      <c r="B67" s="2" t="s">
        <v>926</v>
      </c>
      <c r="C67" s="2" t="s">
        <v>1131</v>
      </c>
      <c r="D67" s="2" t="s">
        <v>894</v>
      </c>
      <c r="E67" s="2" t="s">
        <v>166</v>
      </c>
      <c r="F67" s="2" t="s">
        <v>27</v>
      </c>
      <c r="G67" s="7" t="n">
        <v>5</v>
      </c>
      <c r="H67" s="6" t="n">
        <v>100.13</v>
      </c>
      <c r="I67" s="6" t="n">
        <v>-5006.5</v>
      </c>
      <c r="J67" s="6" t="n">
        <v>-85.45</v>
      </c>
      <c r="K67" s="6" t="n">
        <v>-2.57</v>
      </c>
      <c r="L67" s="6" t="n">
        <v>0</v>
      </c>
      <c r="M67" s="6"/>
      <c r="N67" s="6" t="s">
        <f>=I67+J67+K67+L67</f>
      </c>
      <c r="O67" s="6"/>
      <c r="P67" s="2"/>
    </row>
    <row collapsed="false" customFormat="false" customHeight="false" hidden="false" ht="12.1" outlineLevel="0" r="68">
      <c r="A68" s="20" t="n">
        <v>43623.434930556</v>
      </c>
      <c r="B68" s="2" t="s">
        <v>927</v>
      </c>
      <c r="C68" s="2" t="s">
        <v>1132</v>
      </c>
      <c r="D68" s="2" t="s">
        <v>894</v>
      </c>
      <c r="E68" s="2" t="s">
        <v>166</v>
      </c>
      <c r="F68" s="2" t="s">
        <v>27</v>
      </c>
      <c r="G68" s="7" t="n">
        <v>5</v>
      </c>
      <c r="H68" s="6" t="n">
        <v>100.05</v>
      </c>
      <c r="I68" s="6" t="n">
        <v>-5002.5</v>
      </c>
      <c r="J68" s="6" t="n">
        <v>-126.1</v>
      </c>
      <c r="K68" s="6" t="n">
        <v>-2.57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43623.436493056</v>
      </c>
      <c r="B69" s="2" t="s">
        <v>918</v>
      </c>
      <c r="C69" s="2" t="s">
        <v>1116</v>
      </c>
      <c r="D69" s="2" t="s">
        <v>894</v>
      </c>
      <c r="E69" s="2" t="s">
        <v>18</v>
      </c>
      <c r="F69" s="2" t="s">
        <v>27</v>
      </c>
      <c r="G69" s="7" t="n">
        <v>1</v>
      </c>
      <c r="H69" s="6" t="n">
        <v>5150</v>
      </c>
      <c r="I69" s="6" t="n">
        <v>-5150</v>
      </c>
      <c r="J69" s="6" t="n">
        <v>0</v>
      </c>
      <c r="K69" s="6" t="n">
        <v>-2.65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43623.438229167</v>
      </c>
      <c r="B70" s="2" t="s">
        <v>918</v>
      </c>
      <c r="C70" s="2" t="s">
        <v>1116</v>
      </c>
      <c r="D70" s="2" t="s">
        <v>894</v>
      </c>
      <c r="E70" s="2" t="s">
        <v>18</v>
      </c>
      <c r="F70" s="2" t="s">
        <v>27</v>
      </c>
      <c r="G70" s="7" t="n">
        <v>1</v>
      </c>
      <c r="H70" s="6" t="n">
        <v>5150</v>
      </c>
      <c r="I70" s="6" t="n">
        <v>-5150</v>
      </c>
      <c r="J70" s="6" t="n">
        <v>0</v>
      </c>
      <c r="K70" s="6" t="n">
        <v>-2.65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43623.545613426</v>
      </c>
      <c r="B71" s="2" t="s">
        <v>58</v>
      </c>
      <c r="C71" s="2" t="s">
        <v>1133</v>
      </c>
      <c r="D71" s="2" t="s">
        <v>894</v>
      </c>
      <c r="E71" s="2" t="s">
        <v>18</v>
      </c>
      <c r="F71" s="2" t="s">
        <v>27</v>
      </c>
      <c r="G71" s="7" t="n">
        <v>10</v>
      </c>
      <c r="H71" s="6" t="n">
        <v>232</v>
      </c>
      <c r="I71" s="6" t="n">
        <v>-2320</v>
      </c>
      <c r="J71" s="6" t="n">
        <v>0</v>
      </c>
      <c r="K71" s="6" t="n">
        <v>-1.19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9" t="n">
        <v>43623.585833333</v>
      </c>
      <c r="B72" s="30" t="s">
        <v>922</v>
      </c>
      <c r="C72" s="30" t="s">
        <v>1125</v>
      </c>
      <c r="D72" s="30" t="s">
        <v>897</v>
      </c>
      <c r="E72" s="30" t="s">
        <v>146</v>
      </c>
      <c r="F72" s="30" t="s">
        <v>27</v>
      </c>
      <c r="G72" s="31" t="n">
        <v>-2</v>
      </c>
      <c r="H72" s="32" t="n">
        <v>2266</v>
      </c>
      <c r="I72" s="32" t="n">
        <v>4532</v>
      </c>
      <c r="J72" s="32" t="n">
        <v>0</v>
      </c>
      <c r="K72" s="32" t="n">
        <v>-2.32</v>
      </c>
      <c r="L72" s="32" t="n">
        <v>0</v>
      </c>
      <c r="M72" s="32"/>
      <c r="N72" s="6" t="s">
        <f>=I72+J72+K72+L72</f>
      </c>
      <c r="O72" s="32"/>
      <c r="P72" s="30"/>
    </row>
    <row collapsed="false" customFormat="false" customHeight="false" hidden="false" ht="12.1" outlineLevel="0" r="73">
      <c r="A73" s="20" t="n">
        <v>43627.590266204</v>
      </c>
      <c r="B73" s="2" t="s">
        <v>142</v>
      </c>
      <c r="C73" s="2" t="s">
        <v>1115</v>
      </c>
      <c r="D73" s="2" t="s">
        <v>894</v>
      </c>
      <c r="E73" s="2" t="s">
        <v>18</v>
      </c>
      <c r="F73" s="2" t="s">
        <v>27</v>
      </c>
      <c r="G73" s="7" t="n">
        <v>10</v>
      </c>
      <c r="H73" s="6" t="n">
        <v>208.22</v>
      </c>
      <c r="I73" s="6" t="n">
        <v>-2082.2</v>
      </c>
      <c r="J73" s="6" t="n">
        <v>0</v>
      </c>
      <c r="K73" s="6" t="n">
        <v>-1.07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43629</v>
      </c>
      <c r="B74" s="22" t="s">
        <v>1113</v>
      </c>
      <c r="C74" s="22" t="s">
        <v>1134</v>
      </c>
      <c r="D74" s="22" t="s">
        <v>1113</v>
      </c>
      <c r="E74" s="22" t="s">
        <v>1113</v>
      </c>
      <c r="F74" s="22" t="s">
        <v>27</v>
      </c>
      <c r="G74" s="23" t="n">
        <v>1</v>
      </c>
      <c r="H74" s="24" t="n">
        <v>19.19</v>
      </c>
      <c r="I74" s="24" t="n">
        <v>19.19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1" t="n">
        <v>43634</v>
      </c>
      <c r="B75" s="22" t="s">
        <v>1113</v>
      </c>
      <c r="C75" s="22" t="s">
        <v>1135</v>
      </c>
      <c r="D75" s="22" t="s">
        <v>1113</v>
      </c>
      <c r="E75" s="22" t="s">
        <v>1113</v>
      </c>
      <c r="F75" s="22" t="s">
        <v>27</v>
      </c>
      <c r="G75" s="23" t="n">
        <v>1</v>
      </c>
      <c r="H75" s="24" t="n">
        <v>113.64</v>
      </c>
      <c r="I75" s="24" t="n">
        <v>113.64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4"/>
      <c r="P75" s="22"/>
    </row>
    <row collapsed="false" customFormat="false" customHeight="false" hidden="false" ht="12.1" outlineLevel="0" r="76">
      <c r="A76" s="21" t="n">
        <v>43635</v>
      </c>
      <c r="B76" s="22" t="s">
        <v>1088</v>
      </c>
      <c r="C76" s="22" t="s">
        <v>188</v>
      </c>
      <c r="D76" s="22" t="s">
        <v>1088</v>
      </c>
      <c r="E76" s="22" t="s">
        <v>1088</v>
      </c>
      <c r="F76" s="22" t="s">
        <v>27</v>
      </c>
      <c r="G76" s="23" t="n">
        <v>1</v>
      </c>
      <c r="H76" s="24" t="n">
        <v>12000</v>
      </c>
      <c r="I76" s="24" t="n">
        <v>12000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43636.447094907</v>
      </c>
      <c r="B77" s="2" t="s">
        <v>136</v>
      </c>
      <c r="C77" s="2" t="s">
        <v>1136</v>
      </c>
      <c r="D77" s="2" t="s">
        <v>894</v>
      </c>
      <c r="E77" s="2" t="s">
        <v>18</v>
      </c>
      <c r="F77" s="2" t="s">
        <v>27</v>
      </c>
      <c r="G77" s="7" t="n">
        <v>10</v>
      </c>
      <c r="H77" s="6" t="n">
        <v>1087.8</v>
      </c>
      <c r="I77" s="6" t="n">
        <v>-10878</v>
      </c>
      <c r="J77" s="6" t="n">
        <v>0</v>
      </c>
      <c r="K77" s="6" t="n">
        <v>-5.58</v>
      </c>
      <c r="L77" s="6" t="n">
        <v>0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43636.736875</v>
      </c>
      <c r="B78" s="2" t="s">
        <v>122</v>
      </c>
      <c r="C78" s="2" t="s">
        <v>1099</v>
      </c>
      <c r="D78" s="2" t="s">
        <v>894</v>
      </c>
      <c r="E78" s="2" t="s">
        <v>18</v>
      </c>
      <c r="F78" s="2" t="s">
        <v>27</v>
      </c>
      <c r="G78" s="7" t="n">
        <v>10</v>
      </c>
      <c r="H78" s="6" t="n">
        <v>90.7</v>
      </c>
      <c r="I78" s="6" t="n">
        <v>-907</v>
      </c>
      <c r="J78" s="6" t="n">
        <v>0</v>
      </c>
      <c r="K78" s="6" t="n">
        <v>-0.46</v>
      </c>
      <c r="L78" s="6" t="n">
        <v>0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9" t="n">
        <v>43637.67525463</v>
      </c>
      <c r="B79" s="30" t="s">
        <v>908</v>
      </c>
      <c r="C79" s="30" t="s">
        <v>1100</v>
      </c>
      <c r="D79" s="30" t="s">
        <v>897</v>
      </c>
      <c r="E79" s="30" t="s">
        <v>146</v>
      </c>
      <c r="F79" s="30" t="s">
        <v>27</v>
      </c>
      <c r="G79" s="31" t="n">
        <v>-1</v>
      </c>
      <c r="H79" s="32" t="n">
        <v>1952</v>
      </c>
      <c r="I79" s="32" t="n">
        <v>1952</v>
      </c>
      <c r="J79" s="32" t="n">
        <v>0</v>
      </c>
      <c r="K79" s="32" t="n">
        <v>-1</v>
      </c>
      <c r="L79" s="32" t="n">
        <v>0</v>
      </c>
      <c r="M79" s="32"/>
      <c r="N79" s="6" t="s">
        <f>=I79+J79+K79+L79</f>
      </c>
      <c r="O79" s="32"/>
      <c r="P79" s="30"/>
    </row>
    <row collapsed="false" customFormat="false" customHeight="false" hidden="false" ht="12.1" outlineLevel="0" r="80">
      <c r="A80" s="21" t="n">
        <v>43640</v>
      </c>
      <c r="B80" s="22" t="s">
        <v>1113</v>
      </c>
      <c r="C80" s="22" t="s">
        <v>1137</v>
      </c>
      <c r="D80" s="22" t="s">
        <v>1113</v>
      </c>
      <c r="E80" s="22" t="s">
        <v>1113</v>
      </c>
      <c r="F80" s="22" t="s">
        <v>27</v>
      </c>
      <c r="G80" s="23" t="n">
        <v>1</v>
      </c>
      <c r="H80" s="24" t="n">
        <v>133</v>
      </c>
      <c r="I80" s="24" t="n">
        <v>133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4"/>
      <c r="P80" s="22"/>
    </row>
    <row collapsed="false" customFormat="false" customHeight="false" hidden="false" ht="12.1" outlineLevel="0" r="81">
      <c r="A81" s="25" t="n">
        <v>43640</v>
      </c>
      <c r="B81" s="26" t="s">
        <v>1089</v>
      </c>
      <c r="C81" s="26" t="s">
        <v>1138</v>
      </c>
      <c r="D81" s="26" t="s">
        <v>1089</v>
      </c>
      <c r="E81" s="26" t="s">
        <v>1089</v>
      </c>
      <c r="F81" s="26" t="s">
        <v>27</v>
      </c>
      <c r="G81" s="27" t="n">
        <v>1</v>
      </c>
      <c r="H81" s="28" t="n">
        <v>-0.39</v>
      </c>
      <c r="I81" s="28" t="n">
        <v>-0.39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8"/>
      <c r="P81" s="26"/>
    </row>
    <row collapsed="false" customFormat="false" customHeight="false" hidden="false" ht="12.1" outlineLevel="0" r="82">
      <c r="A82" s="25" t="n">
        <v>43640</v>
      </c>
      <c r="B82" s="26" t="s">
        <v>1089</v>
      </c>
      <c r="C82" s="26" t="s">
        <v>1139</v>
      </c>
      <c r="D82" s="26" t="s">
        <v>1089</v>
      </c>
      <c r="E82" s="26" t="s">
        <v>1089</v>
      </c>
      <c r="F82" s="26" t="s">
        <v>27</v>
      </c>
      <c r="G82" s="27" t="n">
        <v>1</v>
      </c>
      <c r="H82" s="28" t="n">
        <v>-0.38</v>
      </c>
      <c r="I82" s="28" t="n">
        <v>-0.38</v>
      </c>
      <c r="J82" s="28" t="n">
        <v>0</v>
      </c>
      <c r="K82" s="28" t="n">
        <v>0</v>
      </c>
      <c r="L82" s="28" t="n">
        <v>0</v>
      </c>
      <c r="M82" s="28"/>
      <c r="N82" s="6" t="s">
        <f>=I82+J82+K82+L82</f>
      </c>
      <c r="O82" s="28"/>
      <c r="P82" s="26"/>
    </row>
    <row collapsed="false" customFormat="false" customHeight="false" hidden="false" ht="12.1" outlineLevel="0" r="83">
      <c r="A83" s="20" t="n">
        <v>43640.528287037</v>
      </c>
      <c r="B83" s="2" t="s">
        <v>928</v>
      </c>
      <c r="C83" s="2" t="s">
        <v>1140</v>
      </c>
      <c r="D83" s="2" t="s">
        <v>894</v>
      </c>
      <c r="E83" s="2" t="s">
        <v>166</v>
      </c>
      <c r="F83" s="2" t="s">
        <v>27</v>
      </c>
      <c r="G83" s="7" t="n">
        <v>2</v>
      </c>
      <c r="H83" s="6" t="n">
        <v>107.6</v>
      </c>
      <c r="I83" s="6" t="n">
        <v>-2152</v>
      </c>
      <c r="J83" s="6" t="n">
        <v>-109.4</v>
      </c>
      <c r="K83" s="6" t="n">
        <v>-1.1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43641</v>
      </c>
      <c r="B84" s="22" t="s">
        <v>1113</v>
      </c>
      <c r="C84" s="22" t="s">
        <v>1141</v>
      </c>
      <c r="D84" s="22" t="s">
        <v>1113</v>
      </c>
      <c r="E84" s="22" t="s">
        <v>1113</v>
      </c>
      <c r="F84" s="22" t="s">
        <v>27</v>
      </c>
      <c r="G84" s="23" t="n">
        <v>1</v>
      </c>
      <c r="H84" s="24" t="n">
        <v>18.19</v>
      </c>
      <c r="I84" s="24" t="n">
        <v>18.19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43641.574675926</v>
      </c>
      <c r="B85" s="2" t="s">
        <v>915</v>
      </c>
      <c r="C85" s="2" t="s">
        <v>1108</v>
      </c>
      <c r="D85" s="2" t="s">
        <v>894</v>
      </c>
      <c r="E85" s="2" t="s">
        <v>18</v>
      </c>
      <c r="F85" s="2" t="s">
        <v>27</v>
      </c>
      <c r="G85" s="7" t="n">
        <v>1</v>
      </c>
      <c r="H85" s="6" t="n">
        <v>206.2</v>
      </c>
      <c r="I85" s="6" t="n">
        <v>-206.2</v>
      </c>
      <c r="J85" s="6" t="n">
        <v>0</v>
      </c>
      <c r="K85" s="6" t="n">
        <v>-0.11</v>
      </c>
      <c r="L85" s="6" t="n">
        <v>0</v>
      </c>
      <c r="M85" s="6"/>
      <c r="N85" s="6" t="s">
        <f>=I85+J85+K85+L85</f>
      </c>
      <c r="O85" s="6"/>
      <c r="P85" s="2"/>
    </row>
    <row collapsed="false" customFormat="false" customHeight="false" hidden="false" ht="12.1" outlineLevel="0" r="86">
      <c r="A86" s="25" t="n">
        <v>43647</v>
      </c>
      <c r="B86" s="26" t="s">
        <v>1089</v>
      </c>
      <c r="C86" s="26" t="s">
        <v>1090</v>
      </c>
      <c r="D86" s="26" t="s">
        <v>1089</v>
      </c>
      <c r="E86" s="26" t="s">
        <v>1089</v>
      </c>
      <c r="F86" s="26" t="s">
        <v>27</v>
      </c>
      <c r="G86" s="27" t="n">
        <v>1</v>
      </c>
      <c r="H86" s="28" t="n">
        <v>-105</v>
      </c>
      <c r="I86" s="28" t="n">
        <v>-105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8"/>
      <c r="P86" s="26"/>
    </row>
    <row collapsed="false" customFormat="false" customHeight="false" hidden="false" ht="12.1" outlineLevel="0" r="87">
      <c r="A87" s="21" t="n">
        <v>43647</v>
      </c>
      <c r="B87" s="22" t="s">
        <v>1113</v>
      </c>
      <c r="C87" s="22" t="s">
        <v>1142</v>
      </c>
      <c r="D87" s="22" t="s">
        <v>1113</v>
      </c>
      <c r="E87" s="22" t="s">
        <v>1113</v>
      </c>
      <c r="F87" s="22" t="s">
        <v>27</v>
      </c>
      <c r="G87" s="23" t="n">
        <v>1</v>
      </c>
      <c r="H87" s="24" t="n">
        <v>558</v>
      </c>
      <c r="I87" s="24" t="n">
        <v>558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4"/>
      <c r="P87" s="22"/>
    </row>
    <row collapsed="false" customFormat="false" customHeight="false" hidden="false" ht="12.1" outlineLevel="0" r="88">
      <c r="A88" s="29" t="n">
        <v>43647.557106481</v>
      </c>
      <c r="B88" s="30" t="s">
        <v>917</v>
      </c>
      <c r="C88" s="30" t="s">
        <v>1112</v>
      </c>
      <c r="D88" s="30" t="s">
        <v>897</v>
      </c>
      <c r="E88" s="30" t="s">
        <v>166</v>
      </c>
      <c r="F88" s="30" t="s">
        <v>27</v>
      </c>
      <c r="G88" s="31" t="n">
        <v>-1</v>
      </c>
      <c r="H88" s="32" t="n">
        <v>101.31</v>
      </c>
      <c r="I88" s="32" t="n">
        <v>303.93</v>
      </c>
      <c r="J88" s="32" t="n">
        <v>7.53</v>
      </c>
      <c r="K88" s="32" t="n">
        <v>-0.16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9" t="n">
        <v>43647.558831019</v>
      </c>
      <c r="B89" s="30" t="s">
        <v>910</v>
      </c>
      <c r="C89" s="30" t="s">
        <v>1103</v>
      </c>
      <c r="D89" s="30" t="s">
        <v>897</v>
      </c>
      <c r="E89" s="30" t="s">
        <v>166</v>
      </c>
      <c r="F89" s="30" t="s">
        <v>27</v>
      </c>
      <c r="G89" s="31" t="n">
        <v>-1</v>
      </c>
      <c r="H89" s="32" t="n">
        <v>102.791</v>
      </c>
      <c r="I89" s="32" t="n">
        <v>1027.91</v>
      </c>
      <c r="J89" s="32" t="n">
        <v>20.59</v>
      </c>
      <c r="K89" s="32" t="n">
        <v>-0.52</v>
      </c>
      <c r="L89" s="32" t="n">
        <v>0</v>
      </c>
      <c r="M89" s="32"/>
      <c r="N89" s="6" t="s">
        <f>=I89+J89+K89+L89</f>
      </c>
      <c r="O89" s="32"/>
      <c r="P89" s="30"/>
    </row>
    <row collapsed="false" customFormat="false" customHeight="false" hidden="false" ht="12.1" outlineLevel="0" r="90">
      <c r="A90" s="29" t="n">
        <v>43647.561030093</v>
      </c>
      <c r="B90" s="30" t="s">
        <v>919</v>
      </c>
      <c r="C90" s="30" t="s">
        <v>1118</v>
      </c>
      <c r="D90" s="30" t="s">
        <v>897</v>
      </c>
      <c r="E90" s="30" t="s">
        <v>166</v>
      </c>
      <c r="F90" s="30" t="s">
        <v>27</v>
      </c>
      <c r="G90" s="31" t="n">
        <v>-1</v>
      </c>
      <c r="H90" s="32" t="n">
        <v>100.31</v>
      </c>
      <c r="I90" s="32" t="n">
        <v>200.62</v>
      </c>
      <c r="J90" s="32" t="n">
        <v>2.66</v>
      </c>
      <c r="K90" s="32" t="n">
        <v>-0.1</v>
      </c>
      <c r="L90" s="32" t="n">
        <v>0</v>
      </c>
      <c r="M90" s="32"/>
      <c r="N90" s="6" t="s">
        <f>=I90+J90+K90+L90</f>
      </c>
      <c r="O90" s="32"/>
      <c r="P90" s="30"/>
    </row>
    <row collapsed="false" customFormat="false" customHeight="false" hidden="false" ht="12.1" outlineLevel="0" r="91">
      <c r="A91" s="29" t="n">
        <v>43647.62130787</v>
      </c>
      <c r="B91" s="30" t="s">
        <v>928</v>
      </c>
      <c r="C91" s="30" t="s">
        <v>1140</v>
      </c>
      <c r="D91" s="30" t="s">
        <v>897</v>
      </c>
      <c r="E91" s="30" t="s">
        <v>166</v>
      </c>
      <c r="F91" s="30" t="s">
        <v>27</v>
      </c>
      <c r="G91" s="31" t="n">
        <v>-2</v>
      </c>
      <c r="H91" s="32" t="n">
        <v>107.21</v>
      </c>
      <c r="I91" s="32" t="n">
        <v>2144.2</v>
      </c>
      <c r="J91" s="32" t="n">
        <v>114.04</v>
      </c>
      <c r="K91" s="32" t="n">
        <v>-1.1</v>
      </c>
      <c r="L91" s="32" t="n">
        <v>0</v>
      </c>
      <c r="M91" s="32"/>
      <c r="N91" s="6" t="s">
        <f>=I91+J91+K91+L91</f>
      </c>
      <c r="O91" s="32"/>
      <c r="P91" s="30"/>
    </row>
    <row collapsed="false" customFormat="false" customHeight="false" hidden="false" ht="12.1" outlineLevel="0" r="92">
      <c r="A92" s="20" t="n">
        <v>43647.696435185</v>
      </c>
      <c r="B92" s="2" t="s">
        <v>58</v>
      </c>
      <c r="C92" s="2" t="s">
        <v>1133</v>
      </c>
      <c r="D92" s="2" t="s">
        <v>894</v>
      </c>
      <c r="E92" s="2" t="s">
        <v>18</v>
      </c>
      <c r="F92" s="2" t="s">
        <v>27</v>
      </c>
      <c r="G92" s="7" t="n">
        <v>10</v>
      </c>
      <c r="H92" s="6" t="n">
        <v>247.46</v>
      </c>
      <c r="I92" s="6" t="n">
        <v>-2474.6</v>
      </c>
      <c r="J92" s="6" t="n">
        <v>0</v>
      </c>
      <c r="K92" s="6" t="n">
        <v>-1.27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0" t="n">
        <v>43647.697847222</v>
      </c>
      <c r="B93" s="2" t="s">
        <v>70</v>
      </c>
      <c r="C93" s="2" t="s">
        <v>1101</v>
      </c>
      <c r="D93" s="2" t="s">
        <v>894</v>
      </c>
      <c r="E93" s="2" t="s">
        <v>18</v>
      </c>
      <c r="F93" s="2" t="s">
        <v>27</v>
      </c>
      <c r="G93" s="7" t="n">
        <v>30000</v>
      </c>
      <c r="H93" s="6" t="n">
        <v>0.040535</v>
      </c>
      <c r="I93" s="6" t="n">
        <v>-1216.05</v>
      </c>
      <c r="J93" s="6" t="n">
        <v>0</v>
      </c>
      <c r="K93" s="6" t="n">
        <v>-0.62</v>
      </c>
      <c r="L93" s="6" t="n">
        <v>0</v>
      </c>
      <c r="M93" s="6"/>
      <c r="N93" s="6" t="s">
        <f>=I93+J93+K93+L93</f>
      </c>
      <c r="O93" s="6"/>
      <c r="P93" s="2"/>
    </row>
    <row collapsed="false" customFormat="false" customHeight="false" hidden="false" ht="12.1" outlineLevel="0" r="94">
      <c r="A94" s="29" t="n">
        <v>43648.575740741</v>
      </c>
      <c r="B94" s="30" t="s">
        <v>112</v>
      </c>
      <c r="C94" s="30" t="s">
        <v>1111</v>
      </c>
      <c r="D94" s="30" t="s">
        <v>897</v>
      </c>
      <c r="E94" s="30" t="s">
        <v>18</v>
      </c>
      <c r="F94" s="30" t="s">
        <v>27</v>
      </c>
      <c r="G94" s="31" t="n">
        <v>-100</v>
      </c>
      <c r="H94" s="32" t="n">
        <v>10.644</v>
      </c>
      <c r="I94" s="32" t="n">
        <v>1064.4</v>
      </c>
      <c r="J94" s="32" t="n">
        <v>0</v>
      </c>
      <c r="K94" s="32" t="n">
        <v>-0.55</v>
      </c>
      <c r="L94" s="32" t="n">
        <v>0</v>
      </c>
      <c r="M94" s="32"/>
      <c r="N94" s="6" t="s">
        <f>=I94+J94+K94+L94</f>
      </c>
      <c r="O94" s="32"/>
      <c r="P94" s="30"/>
    </row>
    <row collapsed="false" customFormat="false" customHeight="false" hidden="false" ht="12.1" outlineLevel="0" r="95">
      <c r="A95" s="20" t="n">
        <v>43649.543275463</v>
      </c>
      <c r="B95" s="2" t="s">
        <v>906</v>
      </c>
      <c r="C95" s="2" t="s">
        <v>1097</v>
      </c>
      <c r="D95" s="2" t="s">
        <v>894</v>
      </c>
      <c r="E95" s="2" t="s">
        <v>18</v>
      </c>
      <c r="F95" s="2" t="s">
        <v>27</v>
      </c>
      <c r="G95" s="7" t="n">
        <v>20</v>
      </c>
      <c r="H95" s="6" t="n">
        <v>84.6</v>
      </c>
      <c r="I95" s="6" t="n">
        <v>-1692</v>
      </c>
      <c r="J95" s="6" t="n">
        <v>0</v>
      </c>
      <c r="K95" s="6" t="n">
        <v>-0.87</v>
      </c>
      <c r="L95" s="6" t="n">
        <v>0</v>
      </c>
      <c r="M95" s="6"/>
      <c r="N95" s="6" t="s">
        <f>=I95+J95+K95+L95</f>
      </c>
      <c r="O95" s="6"/>
      <c r="P95" s="2"/>
    </row>
    <row collapsed="false" customFormat="false" customHeight="false" hidden="false" ht="12.1" outlineLevel="0" r="96">
      <c r="A96" s="21" t="n">
        <v>43651</v>
      </c>
      <c r="B96" s="22" t="s">
        <v>1113</v>
      </c>
      <c r="C96" s="22" t="s">
        <v>1143</v>
      </c>
      <c r="D96" s="22" t="s">
        <v>1113</v>
      </c>
      <c r="E96" s="22" t="s">
        <v>1113</v>
      </c>
      <c r="F96" s="22" t="s">
        <v>27</v>
      </c>
      <c r="G96" s="23" t="n">
        <v>1</v>
      </c>
      <c r="H96" s="24" t="n">
        <v>49.93</v>
      </c>
      <c r="I96" s="24" t="n">
        <v>49.93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1" t="n">
        <v>43651</v>
      </c>
      <c r="B97" s="22" t="s">
        <v>1113</v>
      </c>
      <c r="C97" s="22" t="s">
        <v>1144</v>
      </c>
      <c r="D97" s="22" t="s">
        <v>1113</v>
      </c>
      <c r="E97" s="22" t="s">
        <v>1113</v>
      </c>
      <c r="F97" s="22" t="s">
        <v>20</v>
      </c>
      <c r="G97" s="23" t="n">
        <v>1</v>
      </c>
      <c r="H97" s="24" t="n">
        <v>0.42</v>
      </c>
      <c r="I97" s="24" t="n">
        <v>0.42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4"/>
      <c r="P97" s="22"/>
    </row>
    <row collapsed="false" customFormat="false" customHeight="false" hidden="false" ht="12.1" outlineLevel="0" r="98">
      <c r="A98" s="21" t="n">
        <v>43654</v>
      </c>
      <c r="B98" s="22" t="s">
        <v>1088</v>
      </c>
      <c r="C98" s="22" t="s">
        <v>188</v>
      </c>
      <c r="D98" s="22" t="s">
        <v>1088</v>
      </c>
      <c r="E98" s="22" t="s">
        <v>1088</v>
      </c>
      <c r="F98" s="22" t="s">
        <v>27</v>
      </c>
      <c r="G98" s="23" t="n">
        <v>1</v>
      </c>
      <c r="H98" s="24" t="n">
        <v>1000</v>
      </c>
      <c r="I98" s="24" t="n">
        <v>1000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4"/>
      <c r="P98" s="22"/>
    </row>
    <row collapsed="false" customFormat="false" customHeight="false" hidden="false" ht="12.1" outlineLevel="0" r="99">
      <c r="A99" s="20" t="n">
        <v>43656.464050926</v>
      </c>
      <c r="B99" s="2" t="s">
        <v>929</v>
      </c>
      <c r="C99" s="2" t="s">
        <v>1145</v>
      </c>
      <c r="D99" s="2" t="s">
        <v>894</v>
      </c>
      <c r="E99" s="2" t="s">
        <v>18</v>
      </c>
      <c r="F99" s="2" t="s">
        <v>20</v>
      </c>
      <c r="G99" s="7" t="n">
        <v>1</v>
      </c>
      <c r="H99" s="6" t="n">
        <v>3.13</v>
      </c>
      <c r="I99" s="6" t="n">
        <v>-3.13</v>
      </c>
      <c r="J99" s="6" t="n">
        <v>0</v>
      </c>
      <c r="K99" s="6" t="n">
        <v>-0.01</v>
      </c>
      <c r="L99" s="6" t="n">
        <v>0</v>
      </c>
      <c r="M99" s="6" t="s">
        <f>=I99+J99+K99+L99</f>
      </c>
      <c r="N99" s="6"/>
      <c r="O99" s="6"/>
      <c r="P99" s="2"/>
    </row>
    <row collapsed="false" customFormat="false" customHeight="false" hidden="false" ht="12.1" outlineLevel="0" r="100">
      <c r="A100" s="21" t="n">
        <v>43658</v>
      </c>
      <c r="B100" s="22" t="s">
        <v>1088</v>
      </c>
      <c r="C100" s="22" t="s">
        <v>188</v>
      </c>
      <c r="D100" s="22" t="s">
        <v>1088</v>
      </c>
      <c r="E100" s="22" t="s">
        <v>1088</v>
      </c>
      <c r="F100" s="22" t="s">
        <v>27</v>
      </c>
      <c r="G100" s="23" t="n">
        <v>1</v>
      </c>
      <c r="H100" s="24" t="n">
        <v>730</v>
      </c>
      <c r="I100" s="24" t="n">
        <v>730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4"/>
      <c r="P100" s="22"/>
    </row>
    <row collapsed="false" customFormat="false" customHeight="false" hidden="false" ht="12.1" outlineLevel="0" r="101">
      <c r="A101" s="33" t="n">
        <v>43658.474363426</v>
      </c>
      <c r="B101" s="34" t="s">
        <v>1146</v>
      </c>
      <c r="C101" s="34" t="s">
        <v>1147</v>
      </c>
      <c r="D101" s="34" t="s">
        <v>894</v>
      </c>
      <c r="E101" s="34" t="s">
        <v>1148</v>
      </c>
      <c r="F101" s="34" t="s">
        <v>27</v>
      </c>
      <c r="G101" s="35" t="n">
        <v>15</v>
      </c>
      <c r="H101" s="36" t="n">
        <v>71.0303</v>
      </c>
      <c r="I101" s="36" t="n">
        <v>-1065.45</v>
      </c>
      <c r="J101" s="36" t="n">
        <v>0</v>
      </c>
      <c r="K101" s="36" t="n">
        <v>-1.44</v>
      </c>
      <c r="L101" s="36" t="n">
        <v>0</v>
      </c>
      <c r="M101" s="6" t="n">
        <v>15</v>
      </c>
      <c r="N101" s="6" t="s">
        <f>=I101+J101+K101+L101</f>
      </c>
      <c r="O101" s="36"/>
      <c r="P101" s="34"/>
    </row>
    <row collapsed="false" customFormat="false" customHeight="false" hidden="false" ht="12.1" outlineLevel="0" r="102">
      <c r="A102" s="33" t="n">
        <v>43658.616400463</v>
      </c>
      <c r="B102" s="34" t="s">
        <v>1146</v>
      </c>
      <c r="C102" s="34" t="s">
        <v>1147</v>
      </c>
      <c r="D102" s="34" t="s">
        <v>894</v>
      </c>
      <c r="E102" s="34" t="s">
        <v>1148</v>
      </c>
      <c r="F102" s="34" t="s">
        <v>27</v>
      </c>
      <c r="G102" s="35" t="n">
        <v>10</v>
      </c>
      <c r="H102" s="36" t="n">
        <v>70.9594</v>
      </c>
      <c r="I102" s="36" t="n">
        <v>-709.59</v>
      </c>
      <c r="J102" s="36" t="n">
        <v>0</v>
      </c>
      <c r="K102" s="36" t="n">
        <v>-1.29</v>
      </c>
      <c r="L102" s="36" t="n">
        <v>0</v>
      </c>
      <c r="M102" s="6" t="n">
        <v>10</v>
      </c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1" t="n">
        <v>43661</v>
      </c>
      <c r="B103" s="22" t="s">
        <v>1113</v>
      </c>
      <c r="C103" s="22" t="s">
        <v>1149</v>
      </c>
      <c r="D103" s="22" t="s">
        <v>1113</v>
      </c>
      <c r="E103" s="22" t="s">
        <v>1113</v>
      </c>
      <c r="F103" s="22" t="s">
        <v>27</v>
      </c>
      <c r="G103" s="23" t="n">
        <v>1</v>
      </c>
      <c r="H103" s="24" t="n">
        <v>339</v>
      </c>
      <c r="I103" s="24" t="n">
        <v>339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4"/>
      <c r="P103" s="22"/>
    </row>
    <row collapsed="false" customFormat="false" customHeight="false" hidden="false" ht="12.1" outlineLevel="0" r="104">
      <c r="A104" s="33" t="n">
        <v>43661.590983796</v>
      </c>
      <c r="B104" s="34" t="s">
        <v>1146</v>
      </c>
      <c r="C104" s="34" t="s">
        <v>1147</v>
      </c>
      <c r="D104" s="34" t="s">
        <v>894</v>
      </c>
      <c r="E104" s="34" t="s">
        <v>1148</v>
      </c>
      <c r="F104" s="34" t="s">
        <v>27</v>
      </c>
      <c r="G104" s="35" t="n">
        <v>5</v>
      </c>
      <c r="H104" s="36" t="n">
        <v>70.6192</v>
      </c>
      <c r="I104" s="36" t="n">
        <v>-353.1</v>
      </c>
      <c r="J104" s="36" t="n">
        <v>0</v>
      </c>
      <c r="K104" s="36" t="n">
        <v>-1.15</v>
      </c>
      <c r="L104" s="36" t="n">
        <v>0</v>
      </c>
      <c r="M104" s="6" t="n">
        <v>5</v>
      </c>
      <c r="N104" s="6" t="s">
        <f>=I104+J104+K104+L104</f>
      </c>
      <c r="O104" s="36"/>
      <c r="P104" s="34"/>
    </row>
    <row collapsed="false" customFormat="false" customHeight="false" hidden="false" ht="12.1" outlineLevel="0" r="105">
      <c r="A105" s="21" t="n">
        <v>43662</v>
      </c>
      <c r="B105" s="22" t="s">
        <v>1088</v>
      </c>
      <c r="C105" s="22" t="s">
        <v>188</v>
      </c>
      <c r="D105" s="22" t="s">
        <v>1088</v>
      </c>
      <c r="E105" s="22" t="s">
        <v>1088</v>
      </c>
      <c r="F105" s="22" t="s">
        <v>27</v>
      </c>
      <c r="G105" s="23" t="n">
        <v>1</v>
      </c>
      <c r="H105" s="24" t="n">
        <v>4000</v>
      </c>
      <c r="I105" s="24" t="n">
        <v>4000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0" t="n">
        <v>43663.493229167</v>
      </c>
      <c r="B106" s="2" t="s">
        <v>58</v>
      </c>
      <c r="C106" s="2" t="s">
        <v>1133</v>
      </c>
      <c r="D106" s="2" t="s">
        <v>894</v>
      </c>
      <c r="E106" s="2" t="s">
        <v>18</v>
      </c>
      <c r="F106" s="2" t="s">
        <v>27</v>
      </c>
      <c r="G106" s="7" t="n">
        <v>10</v>
      </c>
      <c r="H106" s="6" t="n">
        <v>220.79</v>
      </c>
      <c r="I106" s="6" t="n">
        <v>-2207.9</v>
      </c>
      <c r="J106" s="6" t="n">
        <v>0</v>
      </c>
      <c r="K106" s="6" t="n">
        <v>-1.13</v>
      </c>
      <c r="L106" s="6" t="n">
        <v>0</v>
      </c>
      <c r="M106" s="6"/>
      <c r="N106" s="6" t="s">
        <f>=I106+J106+K106+L106</f>
      </c>
      <c r="O106" s="6"/>
      <c r="P106" s="2"/>
    </row>
    <row collapsed="false" customFormat="false" customHeight="false" hidden="false" ht="12.1" outlineLevel="0" r="107">
      <c r="A107" s="21" t="n">
        <v>43664</v>
      </c>
      <c r="B107" s="22" t="s">
        <v>1088</v>
      </c>
      <c r="C107" s="22" t="s">
        <v>188</v>
      </c>
      <c r="D107" s="22" t="s">
        <v>1088</v>
      </c>
      <c r="E107" s="22" t="s">
        <v>1088</v>
      </c>
      <c r="F107" s="22" t="s">
        <v>27</v>
      </c>
      <c r="G107" s="23" t="n">
        <v>1</v>
      </c>
      <c r="H107" s="24" t="n">
        <v>1500</v>
      </c>
      <c r="I107" s="24" t="n">
        <v>1500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4"/>
      <c r="P107" s="22"/>
    </row>
    <row collapsed="false" customFormat="false" customHeight="false" hidden="false" ht="12.1" outlineLevel="0" r="108">
      <c r="A108" s="33" t="n">
        <v>43664.625405093</v>
      </c>
      <c r="B108" s="34" t="s">
        <v>1150</v>
      </c>
      <c r="C108" s="34" t="s">
        <v>1151</v>
      </c>
      <c r="D108" s="34" t="s">
        <v>894</v>
      </c>
      <c r="E108" s="34" t="s">
        <v>1148</v>
      </c>
      <c r="F108" s="34" t="s">
        <v>27</v>
      </c>
      <c r="G108" s="35" t="n">
        <v>28</v>
      </c>
      <c r="H108" s="36" t="n">
        <v>62.9954</v>
      </c>
      <c r="I108" s="36" t="n">
        <v>-1763.87</v>
      </c>
      <c r="J108" s="36" t="n">
        <v>0</v>
      </c>
      <c r="K108" s="36" t="n">
        <v>-1.73</v>
      </c>
      <c r="L108" s="36" t="n">
        <v>0</v>
      </c>
      <c r="M108" s="6" t="n">
        <v>28</v>
      </c>
      <c r="N108" s="6" t="s">
        <f>=I108+J108+K108+L108</f>
      </c>
      <c r="O108" s="36"/>
      <c r="P108" s="34"/>
    </row>
    <row collapsed="false" customFormat="false" customHeight="false" hidden="false" ht="12.1" outlineLevel="0" r="109">
      <c r="A109" s="20" t="n">
        <v>43664.628668981</v>
      </c>
      <c r="B109" s="2" t="s">
        <v>930</v>
      </c>
      <c r="C109" s="2" t="s">
        <v>1152</v>
      </c>
      <c r="D109" s="2" t="s">
        <v>894</v>
      </c>
      <c r="E109" s="2" t="s">
        <v>18</v>
      </c>
      <c r="F109" s="2" t="s">
        <v>20</v>
      </c>
      <c r="G109" s="7" t="n">
        <v>1</v>
      </c>
      <c r="H109" s="6" t="n">
        <v>18.33</v>
      </c>
      <c r="I109" s="6" t="n">
        <v>-18.33</v>
      </c>
      <c r="J109" s="6" t="n">
        <v>0</v>
      </c>
      <c r="K109" s="6" t="n">
        <v>-0.02</v>
      </c>
      <c r="L109" s="6" t="n">
        <v>0</v>
      </c>
      <c r="M109" s="6" t="s">
        <f>=I109+J109+K109+L109</f>
      </c>
      <c r="N109" s="6"/>
      <c r="O109" s="6"/>
      <c r="P109" s="2"/>
    </row>
    <row collapsed="false" customFormat="false" customHeight="false" hidden="false" ht="12.1" outlineLevel="0" r="110">
      <c r="A110" s="20" t="n">
        <v>43664.631064815</v>
      </c>
      <c r="B110" s="2" t="s">
        <v>929</v>
      </c>
      <c r="C110" s="2" t="s">
        <v>1145</v>
      </c>
      <c r="D110" s="2" t="s">
        <v>894</v>
      </c>
      <c r="E110" s="2" t="s">
        <v>18</v>
      </c>
      <c r="F110" s="2" t="s">
        <v>20</v>
      </c>
      <c r="G110" s="7" t="n">
        <v>1</v>
      </c>
      <c r="H110" s="6" t="n">
        <v>3.06</v>
      </c>
      <c r="I110" s="6" t="n">
        <v>-3.06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6"/>
      <c r="P110" s="2"/>
    </row>
    <row collapsed="false" customFormat="false" customHeight="false" hidden="false" ht="12.1" outlineLevel="0" r="111">
      <c r="A111" s="20" t="n">
        <v>43664.631064815</v>
      </c>
      <c r="B111" s="2" t="s">
        <v>929</v>
      </c>
      <c r="C111" s="2" t="s">
        <v>1145</v>
      </c>
      <c r="D111" s="2" t="s">
        <v>894</v>
      </c>
      <c r="E111" s="2" t="s">
        <v>18</v>
      </c>
      <c r="F111" s="2" t="s">
        <v>20</v>
      </c>
      <c r="G111" s="7" t="n">
        <v>2</v>
      </c>
      <c r="H111" s="6" t="n">
        <v>3.06</v>
      </c>
      <c r="I111" s="6" t="n">
        <v>-6.12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33" t="n">
        <v>43664.721076389</v>
      </c>
      <c r="B112" s="34" t="s">
        <v>1150</v>
      </c>
      <c r="C112" s="34" t="s">
        <v>1151</v>
      </c>
      <c r="D112" s="34" t="s">
        <v>894</v>
      </c>
      <c r="E112" s="34" t="s">
        <v>1148</v>
      </c>
      <c r="F112" s="34" t="s">
        <v>27</v>
      </c>
      <c r="G112" s="35" t="n">
        <v>22</v>
      </c>
      <c r="H112" s="36" t="n">
        <v>63.0881</v>
      </c>
      <c r="I112" s="36" t="n">
        <v>-1387.94</v>
      </c>
      <c r="J112" s="36" t="n">
        <v>0</v>
      </c>
      <c r="K112" s="36" t="n">
        <v>-1.57</v>
      </c>
      <c r="L112" s="36" t="n">
        <v>0</v>
      </c>
      <c r="M112" s="6" t="n">
        <v>22</v>
      </c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20" t="n">
        <v>43664.7234375</v>
      </c>
      <c r="B113" s="2" t="s">
        <v>930</v>
      </c>
      <c r="C113" s="2" t="s">
        <v>1152</v>
      </c>
      <c r="D113" s="2" t="s">
        <v>894</v>
      </c>
      <c r="E113" s="2" t="s">
        <v>18</v>
      </c>
      <c r="F113" s="2" t="s">
        <v>20</v>
      </c>
      <c r="G113" s="7" t="n">
        <v>1</v>
      </c>
      <c r="H113" s="6" t="n">
        <v>18.01</v>
      </c>
      <c r="I113" s="6" t="n">
        <v>-18.01</v>
      </c>
      <c r="J113" s="6" t="n">
        <v>0</v>
      </c>
      <c r="K113" s="6" t="n">
        <v>-0.02</v>
      </c>
      <c r="L113" s="6" t="n">
        <v>0</v>
      </c>
      <c r="M113" s="6" t="s">
        <f>=I113+J113+K113+L113</f>
      </c>
      <c r="N113" s="6"/>
      <c r="O113" s="6"/>
      <c r="P113" s="2"/>
    </row>
    <row collapsed="false" customFormat="false" customHeight="false" hidden="false" ht="12.1" outlineLevel="0" r="114">
      <c r="A114" s="20" t="n">
        <v>43664.724606481</v>
      </c>
      <c r="B114" s="2" t="s">
        <v>929</v>
      </c>
      <c r="C114" s="2" t="s">
        <v>1145</v>
      </c>
      <c r="D114" s="2" t="s">
        <v>894</v>
      </c>
      <c r="E114" s="2" t="s">
        <v>18</v>
      </c>
      <c r="F114" s="2" t="s">
        <v>20</v>
      </c>
      <c r="G114" s="7" t="n">
        <v>1</v>
      </c>
      <c r="H114" s="6" t="n">
        <v>3.02</v>
      </c>
      <c r="I114" s="6" t="n">
        <v>-3.02</v>
      </c>
      <c r="J114" s="6" t="n">
        <v>0</v>
      </c>
      <c r="K114" s="6" t="n">
        <v>-0.01</v>
      </c>
      <c r="L114" s="6" t="n">
        <v>0</v>
      </c>
      <c r="M114" s="6" t="s">
        <f>=I114+J114+K114+L114</f>
      </c>
      <c r="N114" s="6"/>
      <c r="O114" s="6"/>
      <c r="P114" s="2"/>
    </row>
    <row collapsed="false" customFormat="false" customHeight="false" hidden="false" ht="12.1" outlineLevel="0" r="115">
      <c r="A115" s="21" t="n">
        <v>43668</v>
      </c>
      <c r="B115" s="22" t="s">
        <v>1113</v>
      </c>
      <c r="C115" s="22" t="s">
        <v>1153</v>
      </c>
      <c r="D115" s="22" t="s">
        <v>1113</v>
      </c>
      <c r="E115" s="22" t="s">
        <v>1113</v>
      </c>
      <c r="F115" s="22" t="s">
        <v>27</v>
      </c>
      <c r="G115" s="23" t="n">
        <v>1</v>
      </c>
      <c r="H115" s="24" t="n">
        <v>22</v>
      </c>
      <c r="I115" s="24" t="n">
        <v>22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4"/>
      <c r="P115" s="22"/>
    </row>
    <row collapsed="false" customFormat="false" customHeight="false" hidden="false" ht="12.1" outlineLevel="0" r="116">
      <c r="A116" s="21" t="n">
        <v>43668</v>
      </c>
      <c r="B116" s="22" t="s">
        <v>1113</v>
      </c>
      <c r="C116" s="22" t="s">
        <v>1154</v>
      </c>
      <c r="D116" s="22" t="s">
        <v>1113</v>
      </c>
      <c r="E116" s="22" t="s">
        <v>1113</v>
      </c>
      <c r="F116" s="22" t="s">
        <v>27</v>
      </c>
      <c r="G116" s="23" t="n">
        <v>1</v>
      </c>
      <c r="H116" s="24" t="n">
        <v>410</v>
      </c>
      <c r="I116" s="24" t="n">
        <v>410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4"/>
      <c r="P116" s="22"/>
    </row>
    <row collapsed="false" customFormat="false" customHeight="false" hidden="false" ht="12.1" outlineLevel="0" r="117">
      <c r="A117" s="33" t="n">
        <v>43668.592847222</v>
      </c>
      <c r="B117" s="34" t="s">
        <v>1150</v>
      </c>
      <c r="C117" s="34" t="s">
        <v>1151</v>
      </c>
      <c r="D117" s="34" t="s">
        <v>894</v>
      </c>
      <c r="E117" s="34" t="s">
        <v>1148</v>
      </c>
      <c r="F117" s="34" t="s">
        <v>27</v>
      </c>
      <c r="G117" s="35" t="n">
        <v>9</v>
      </c>
      <c r="H117" s="36" t="n">
        <v>62.9901</v>
      </c>
      <c r="I117" s="36" t="n">
        <v>-566.91</v>
      </c>
      <c r="J117" s="36" t="n">
        <v>0</v>
      </c>
      <c r="K117" s="36" t="n">
        <v>-1.23</v>
      </c>
      <c r="L117" s="36" t="n">
        <v>0</v>
      </c>
      <c r="M117" s="6" t="n">
        <v>9</v>
      </c>
      <c r="N117" s="6" t="s">
        <f>=I117+J117+K117+L117</f>
      </c>
      <c r="O117" s="36"/>
      <c r="P117" s="34"/>
    </row>
    <row collapsed="false" customFormat="false" customHeight="false" hidden="false" ht="12.1" outlineLevel="0" r="118">
      <c r="A118" s="20" t="n">
        <v>43668.594733796</v>
      </c>
      <c r="B118" s="2" t="s">
        <v>925</v>
      </c>
      <c r="C118" s="2" t="s">
        <v>1130</v>
      </c>
      <c r="D118" s="2" t="s">
        <v>894</v>
      </c>
      <c r="E118" s="2" t="s">
        <v>18</v>
      </c>
      <c r="F118" s="2" t="s">
        <v>20</v>
      </c>
      <c r="G118" s="7" t="n">
        <v>1</v>
      </c>
      <c r="H118" s="6" t="n">
        <v>8.47</v>
      </c>
      <c r="I118" s="6" t="n">
        <v>-8.47</v>
      </c>
      <c r="J118" s="6" t="n">
        <v>0</v>
      </c>
      <c r="K118" s="6" t="n">
        <v>-0.01</v>
      </c>
      <c r="L118" s="6" t="n">
        <v>0</v>
      </c>
      <c r="M118" s="6" t="s">
        <f>=I118+J118+K118+L118</f>
      </c>
      <c r="N118" s="6"/>
      <c r="O118" s="6"/>
      <c r="P118" s="2"/>
    </row>
    <row collapsed="false" customFormat="false" customHeight="false" hidden="false" ht="12.1" outlineLevel="0" r="119">
      <c r="A119" s="21" t="n">
        <v>43669</v>
      </c>
      <c r="B119" s="22" t="s">
        <v>1113</v>
      </c>
      <c r="C119" s="22" t="s">
        <v>1155</v>
      </c>
      <c r="D119" s="22" t="s">
        <v>1113</v>
      </c>
      <c r="E119" s="22" t="s">
        <v>1113</v>
      </c>
      <c r="F119" s="22" t="s">
        <v>27</v>
      </c>
      <c r="G119" s="23" t="n">
        <v>1</v>
      </c>
      <c r="H119" s="24" t="n">
        <v>188</v>
      </c>
      <c r="I119" s="24" t="n">
        <v>188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4"/>
      <c r="P119" s="22"/>
    </row>
    <row collapsed="false" customFormat="false" customHeight="false" hidden="false" ht="12.1" outlineLevel="0" r="120">
      <c r="A120" s="21" t="n">
        <v>43670</v>
      </c>
      <c r="B120" s="22" t="s">
        <v>1113</v>
      </c>
      <c r="C120" s="22" t="s">
        <v>1156</v>
      </c>
      <c r="D120" s="22" t="s">
        <v>1113</v>
      </c>
      <c r="E120" s="22" t="s">
        <v>1113</v>
      </c>
      <c r="F120" s="22" t="s">
        <v>27</v>
      </c>
      <c r="G120" s="23" t="n">
        <v>1</v>
      </c>
      <c r="H120" s="24" t="n">
        <v>113.7</v>
      </c>
      <c r="I120" s="24" t="n">
        <v>113.7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1" t="n">
        <v>43670</v>
      </c>
      <c r="B121" s="22" t="s">
        <v>1113</v>
      </c>
      <c r="C121" s="22" t="s">
        <v>1157</v>
      </c>
      <c r="D121" s="22" t="s">
        <v>1113</v>
      </c>
      <c r="E121" s="22" t="s">
        <v>1113</v>
      </c>
      <c r="F121" s="22" t="s">
        <v>27</v>
      </c>
      <c r="G121" s="23" t="n">
        <v>1</v>
      </c>
      <c r="H121" s="24" t="n">
        <v>72.18</v>
      </c>
      <c r="I121" s="24" t="n">
        <v>72.18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4"/>
      <c r="P121" s="22"/>
    </row>
    <row collapsed="false" customFormat="false" customHeight="false" hidden="false" ht="12.1" outlineLevel="0" r="122">
      <c r="A122" s="21" t="n">
        <v>43671</v>
      </c>
      <c r="B122" s="22" t="s">
        <v>1113</v>
      </c>
      <c r="C122" s="22" t="s">
        <v>1158</v>
      </c>
      <c r="D122" s="22" t="s">
        <v>1113</v>
      </c>
      <c r="E122" s="22" t="s">
        <v>1113</v>
      </c>
      <c r="F122" s="22" t="s">
        <v>27</v>
      </c>
      <c r="G122" s="23" t="n">
        <v>1</v>
      </c>
      <c r="H122" s="24" t="n">
        <v>145.4</v>
      </c>
      <c r="I122" s="24" t="n">
        <v>145.4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33" t="n">
        <v>43671.606782407</v>
      </c>
      <c r="B123" s="34" t="s">
        <v>1150</v>
      </c>
      <c r="C123" s="34" t="s">
        <v>1151</v>
      </c>
      <c r="D123" s="34" t="s">
        <v>894</v>
      </c>
      <c r="E123" s="34" t="s">
        <v>1148</v>
      </c>
      <c r="F123" s="34" t="s">
        <v>27</v>
      </c>
      <c r="G123" s="35" t="n">
        <v>6</v>
      </c>
      <c r="H123" s="36" t="n">
        <v>63.09</v>
      </c>
      <c r="I123" s="36" t="n">
        <v>-378.54</v>
      </c>
      <c r="J123" s="36" t="n">
        <v>0</v>
      </c>
      <c r="K123" s="36" t="n">
        <v>-1.16</v>
      </c>
      <c r="L123" s="36" t="n">
        <v>0</v>
      </c>
      <c r="M123" s="6" t="n">
        <v>6</v>
      </c>
      <c r="N123" s="6" t="s">
        <f>=I123+J123+K123+L123</f>
      </c>
      <c r="O123" s="36"/>
      <c r="P123" s="34"/>
    </row>
    <row collapsed="false" customFormat="false" customHeight="false" hidden="false" ht="12.1" outlineLevel="0" r="124">
      <c r="A124" s="21" t="n">
        <v>43678</v>
      </c>
      <c r="B124" s="22" t="s">
        <v>1113</v>
      </c>
      <c r="C124" s="22" t="s">
        <v>1159</v>
      </c>
      <c r="D124" s="22" t="s">
        <v>1113</v>
      </c>
      <c r="E124" s="22" t="s">
        <v>1113</v>
      </c>
      <c r="F124" s="22" t="s">
        <v>27</v>
      </c>
      <c r="G124" s="23" t="n">
        <v>1</v>
      </c>
      <c r="H124" s="24" t="n">
        <v>11</v>
      </c>
      <c r="I124" s="24" t="n">
        <v>11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1" t="n">
        <v>43682</v>
      </c>
      <c r="B125" s="22" t="s">
        <v>1113</v>
      </c>
      <c r="C125" s="22" t="s">
        <v>1160</v>
      </c>
      <c r="D125" s="22" t="s">
        <v>1113</v>
      </c>
      <c r="E125" s="22" t="s">
        <v>1113</v>
      </c>
      <c r="F125" s="22" t="s">
        <v>27</v>
      </c>
      <c r="G125" s="23" t="n">
        <v>1</v>
      </c>
      <c r="H125" s="24" t="n">
        <v>663</v>
      </c>
      <c r="I125" s="24" t="n">
        <v>663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4"/>
      <c r="P125" s="22"/>
    </row>
    <row collapsed="false" customFormat="false" customHeight="false" hidden="false" ht="12.1" outlineLevel="0" r="126">
      <c r="A126" s="21" t="n">
        <v>43682</v>
      </c>
      <c r="B126" s="22" t="s">
        <v>1113</v>
      </c>
      <c r="C126" s="22" t="s">
        <v>1161</v>
      </c>
      <c r="D126" s="22" t="s">
        <v>1113</v>
      </c>
      <c r="E126" s="22" t="s">
        <v>1113</v>
      </c>
      <c r="F126" s="22" t="s">
        <v>27</v>
      </c>
      <c r="G126" s="23" t="n">
        <v>1</v>
      </c>
      <c r="H126" s="24" t="n">
        <v>290.2</v>
      </c>
      <c r="I126" s="24" t="n">
        <v>290.2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4"/>
      <c r="P126" s="22"/>
    </row>
    <row collapsed="false" customFormat="false" customHeight="false" hidden="false" ht="12.1" outlineLevel="0" r="127">
      <c r="A127" s="33" t="n">
        <v>43682.721539352</v>
      </c>
      <c r="B127" s="34" t="s">
        <v>1146</v>
      </c>
      <c r="C127" s="34" t="s">
        <v>1147</v>
      </c>
      <c r="D127" s="34" t="s">
        <v>894</v>
      </c>
      <c r="E127" s="34" t="s">
        <v>1148</v>
      </c>
      <c r="F127" s="34" t="s">
        <v>27</v>
      </c>
      <c r="G127" s="35" t="n">
        <v>15</v>
      </c>
      <c r="H127" s="36" t="n">
        <v>72.9154</v>
      </c>
      <c r="I127" s="36" t="n">
        <v>-1093.73</v>
      </c>
      <c r="J127" s="36" t="n">
        <v>0</v>
      </c>
      <c r="K127" s="36" t="n">
        <v>-1.45</v>
      </c>
      <c r="L127" s="36" t="n">
        <v>0</v>
      </c>
      <c r="M127" s="6" t="n">
        <v>15</v>
      </c>
      <c r="N127" s="6" t="s">
        <f>=I127+J127+K127+L127</f>
      </c>
      <c r="O127" s="36"/>
      <c r="P127" s="34"/>
    </row>
    <row collapsed="false" customFormat="false" customHeight="false" hidden="false" ht="12.1" outlineLevel="0" r="128">
      <c r="A128" s="21" t="n">
        <v>43683</v>
      </c>
      <c r="B128" s="22" t="s">
        <v>1088</v>
      </c>
      <c r="C128" s="22" t="s">
        <v>188</v>
      </c>
      <c r="D128" s="22" t="s">
        <v>1088</v>
      </c>
      <c r="E128" s="22" t="s">
        <v>1088</v>
      </c>
      <c r="F128" s="22" t="s">
        <v>20</v>
      </c>
      <c r="G128" s="23" t="n">
        <v>1</v>
      </c>
      <c r="H128" s="24" t="n">
        <v>500</v>
      </c>
      <c r="I128" s="24" t="n">
        <v>500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4"/>
      <c r="P128" s="22"/>
    </row>
    <row collapsed="false" customFormat="false" customHeight="false" hidden="false" ht="12.1" outlineLevel="0" r="129">
      <c r="A129" s="25" t="n">
        <v>43683</v>
      </c>
      <c r="B129" s="26" t="s">
        <v>1089</v>
      </c>
      <c r="C129" s="26" t="s">
        <v>1090</v>
      </c>
      <c r="D129" s="26" t="s">
        <v>1089</v>
      </c>
      <c r="E129" s="26" t="s">
        <v>1089</v>
      </c>
      <c r="F129" s="26" t="s">
        <v>27</v>
      </c>
      <c r="G129" s="27" t="n">
        <v>1</v>
      </c>
      <c r="H129" s="28" t="n">
        <v>-69.97</v>
      </c>
      <c r="I129" s="28" t="n">
        <v>-69.97</v>
      </c>
      <c r="J129" s="28" t="n">
        <v>0</v>
      </c>
      <c r="K129" s="28" t="n">
        <v>0</v>
      </c>
      <c r="L129" s="28" t="n">
        <v>0</v>
      </c>
      <c r="M129" s="28"/>
      <c r="N129" s="6" t="s">
        <f>=I129+J129+K129+L129</f>
      </c>
      <c r="O129" s="28"/>
      <c r="P129" s="26"/>
    </row>
    <row collapsed="false" customFormat="false" customHeight="false" hidden="false" ht="12.1" outlineLevel="0" r="130">
      <c r="A130" s="25" t="n">
        <v>43683</v>
      </c>
      <c r="B130" s="26" t="s">
        <v>1089</v>
      </c>
      <c r="C130" s="26" t="s">
        <v>1162</v>
      </c>
      <c r="D130" s="26" t="s">
        <v>1089</v>
      </c>
      <c r="E130" s="26" t="s">
        <v>1089</v>
      </c>
      <c r="F130" s="26" t="s">
        <v>20</v>
      </c>
      <c r="G130" s="27" t="n">
        <v>1</v>
      </c>
      <c r="H130" s="28" t="n">
        <v>-0.54</v>
      </c>
      <c r="I130" s="28" t="n">
        <v>-0.54</v>
      </c>
      <c r="J130" s="28" t="n">
        <v>0</v>
      </c>
      <c r="K130" s="28" t="n">
        <v>0</v>
      </c>
      <c r="L130" s="28" t="n">
        <v>0</v>
      </c>
      <c r="M130" s="6" t="s">
        <f>=I130+J130+K130+L130</f>
      </c>
      <c r="N130" s="28"/>
      <c r="O130" s="28"/>
      <c r="P130" s="26"/>
    </row>
    <row collapsed="false" customFormat="false" customHeight="false" hidden="false" ht="12.1" outlineLevel="0" r="131">
      <c r="A131" s="20" t="n">
        <v>43683.739953704</v>
      </c>
      <c r="B131" s="2" t="s">
        <v>931</v>
      </c>
      <c r="C131" s="2" t="s">
        <v>1163</v>
      </c>
      <c r="D131" s="2" t="s">
        <v>894</v>
      </c>
      <c r="E131" s="2" t="s">
        <v>18</v>
      </c>
      <c r="F131" s="2" t="s">
        <v>20</v>
      </c>
      <c r="G131" s="7" t="n">
        <v>1</v>
      </c>
      <c r="H131" s="6" t="n">
        <v>41.61</v>
      </c>
      <c r="I131" s="6" t="n">
        <v>-41.61</v>
      </c>
      <c r="J131" s="6" t="n">
        <v>0</v>
      </c>
      <c r="K131" s="6" t="n">
        <v>-0.03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43683.739953704</v>
      </c>
      <c r="B132" s="2" t="s">
        <v>931</v>
      </c>
      <c r="C132" s="2" t="s">
        <v>1163</v>
      </c>
      <c r="D132" s="2" t="s">
        <v>894</v>
      </c>
      <c r="E132" s="2" t="s">
        <v>18</v>
      </c>
      <c r="F132" s="2" t="s">
        <v>20</v>
      </c>
      <c r="G132" s="7" t="n">
        <v>2</v>
      </c>
      <c r="H132" s="6" t="n">
        <v>41.61</v>
      </c>
      <c r="I132" s="6" t="n">
        <v>-83.22</v>
      </c>
      <c r="J132" s="6" t="n">
        <v>0</v>
      </c>
      <c r="K132" s="6" t="n">
        <v>-0.04</v>
      </c>
      <c r="L132" s="6" t="n">
        <v>0</v>
      </c>
      <c r="M132" s="6" t="s">
        <f>=I132+J132+K132+L132</f>
      </c>
      <c r="N132" s="6"/>
      <c r="O132" s="6"/>
      <c r="P132" s="2"/>
    </row>
    <row collapsed="false" customFormat="false" customHeight="false" hidden="false" ht="12.1" outlineLevel="0" r="133">
      <c r="A133" s="20" t="n">
        <v>43683.743993056</v>
      </c>
      <c r="B133" s="2" t="s">
        <v>21</v>
      </c>
      <c r="C133" s="2" t="s">
        <v>1128</v>
      </c>
      <c r="D133" s="2" t="s">
        <v>894</v>
      </c>
      <c r="E133" s="2" t="s">
        <v>18</v>
      </c>
      <c r="F133" s="2" t="s">
        <v>20</v>
      </c>
      <c r="G133" s="7" t="n">
        <v>3</v>
      </c>
      <c r="H133" s="6" t="n">
        <v>28.36</v>
      </c>
      <c r="I133" s="6" t="n">
        <v>-85.08</v>
      </c>
      <c r="J133" s="6" t="n">
        <v>0</v>
      </c>
      <c r="K133" s="6" t="n">
        <v>-0.05</v>
      </c>
      <c r="L133" s="6" t="n">
        <v>0</v>
      </c>
      <c r="M133" s="6" t="s">
        <f>=I133+J133+K133+L133</f>
      </c>
      <c r="N133" s="6"/>
      <c r="O133" s="6"/>
      <c r="P133" s="2"/>
    </row>
    <row collapsed="false" customFormat="false" customHeight="false" hidden="false" ht="12.1" outlineLevel="0" r="134">
      <c r="A134" s="20" t="n">
        <v>43683.746423611</v>
      </c>
      <c r="B134" s="2" t="s">
        <v>925</v>
      </c>
      <c r="C134" s="2" t="s">
        <v>1130</v>
      </c>
      <c r="D134" s="2" t="s">
        <v>894</v>
      </c>
      <c r="E134" s="2" t="s">
        <v>18</v>
      </c>
      <c r="F134" s="2" t="s">
        <v>20</v>
      </c>
      <c r="G134" s="7" t="n">
        <v>2</v>
      </c>
      <c r="H134" s="6" t="n">
        <v>7.87</v>
      </c>
      <c r="I134" s="6" t="n">
        <v>-15.74</v>
      </c>
      <c r="J134" s="6" t="n">
        <v>0</v>
      </c>
      <c r="K134" s="6" t="n">
        <v>-0.02</v>
      </c>
      <c r="L134" s="6" t="n">
        <v>0</v>
      </c>
      <c r="M134" s="6" t="s">
        <f>=I134+J134+K134+L134</f>
      </c>
      <c r="N134" s="6"/>
      <c r="O134" s="6"/>
      <c r="P134" s="2"/>
    </row>
    <row collapsed="false" customFormat="false" customHeight="false" hidden="false" ht="12.1" outlineLevel="0" r="135">
      <c r="A135" s="20" t="n">
        <v>43683.773946759</v>
      </c>
      <c r="B135" s="2" t="s">
        <v>22</v>
      </c>
      <c r="C135" s="2" t="s">
        <v>23</v>
      </c>
      <c r="D135" s="2" t="s">
        <v>894</v>
      </c>
      <c r="E135" s="2" t="s">
        <v>18</v>
      </c>
      <c r="F135" s="2" t="s">
        <v>20</v>
      </c>
      <c r="G135" s="7" t="n">
        <v>5</v>
      </c>
      <c r="H135" s="6" t="n">
        <v>51.77</v>
      </c>
      <c r="I135" s="6" t="n">
        <v>-258.85</v>
      </c>
      <c r="J135" s="6" t="n">
        <v>0</v>
      </c>
      <c r="K135" s="6" t="n">
        <v>-0.14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1" t="n">
        <v>43685</v>
      </c>
      <c r="B136" s="22" t="s">
        <v>1088</v>
      </c>
      <c r="C136" s="22" t="s">
        <v>188</v>
      </c>
      <c r="D136" s="22" t="s">
        <v>1088</v>
      </c>
      <c r="E136" s="22" t="s">
        <v>1088</v>
      </c>
      <c r="F136" s="22" t="s">
        <v>20</v>
      </c>
      <c r="G136" s="23" t="n">
        <v>1</v>
      </c>
      <c r="H136" s="24" t="n">
        <v>686</v>
      </c>
      <c r="I136" s="24" t="n">
        <v>686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4"/>
      <c r="O136" s="24"/>
      <c r="P136" s="22"/>
    </row>
    <row collapsed="false" customFormat="false" customHeight="false" hidden="false" ht="12.1" outlineLevel="0" r="137">
      <c r="A137" s="21" t="n">
        <v>43685</v>
      </c>
      <c r="B137" s="22" t="s">
        <v>1088</v>
      </c>
      <c r="C137" s="22" t="s">
        <v>188</v>
      </c>
      <c r="D137" s="22" t="s">
        <v>1088</v>
      </c>
      <c r="E137" s="22" t="s">
        <v>1088</v>
      </c>
      <c r="F137" s="22" t="s">
        <v>20</v>
      </c>
      <c r="G137" s="23" t="n">
        <v>1</v>
      </c>
      <c r="H137" s="24" t="n">
        <v>1000</v>
      </c>
      <c r="I137" s="24" t="n">
        <v>1000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4"/>
      <c r="P137" s="22"/>
    </row>
    <row collapsed="false" customFormat="false" customHeight="false" hidden="false" ht="12.1" outlineLevel="0" r="138">
      <c r="A138" s="20" t="n">
        <v>43685.440798611</v>
      </c>
      <c r="B138" s="2" t="s">
        <v>932</v>
      </c>
      <c r="C138" s="2" t="s">
        <v>1164</v>
      </c>
      <c r="D138" s="2" t="s">
        <v>894</v>
      </c>
      <c r="E138" s="2" t="s">
        <v>18</v>
      </c>
      <c r="F138" s="2" t="s">
        <v>20</v>
      </c>
      <c r="G138" s="7" t="n">
        <v>3</v>
      </c>
      <c r="H138" s="6" t="n">
        <v>55.2</v>
      </c>
      <c r="I138" s="6" t="n">
        <v>-165.6</v>
      </c>
      <c r="J138" s="6" t="n">
        <v>0</v>
      </c>
      <c r="K138" s="6" t="n">
        <v>-0.1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43685.441805556</v>
      </c>
      <c r="B139" s="2" t="s">
        <v>932</v>
      </c>
      <c r="C139" s="2" t="s">
        <v>1164</v>
      </c>
      <c r="D139" s="2" t="s">
        <v>894</v>
      </c>
      <c r="E139" s="2" t="s">
        <v>18</v>
      </c>
      <c r="F139" s="2" t="s">
        <v>20</v>
      </c>
      <c r="G139" s="7" t="n">
        <v>2</v>
      </c>
      <c r="H139" s="6" t="n">
        <v>55.25</v>
      </c>
      <c r="I139" s="6" t="n">
        <v>-110.5</v>
      </c>
      <c r="J139" s="6" t="n">
        <v>0</v>
      </c>
      <c r="K139" s="6" t="n">
        <v>-0.07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0" t="n">
        <v>43685.441805556</v>
      </c>
      <c r="B140" s="2" t="s">
        <v>932</v>
      </c>
      <c r="C140" s="2" t="s">
        <v>1164</v>
      </c>
      <c r="D140" s="2" t="s">
        <v>894</v>
      </c>
      <c r="E140" s="2" t="s">
        <v>18</v>
      </c>
      <c r="F140" s="2" t="s">
        <v>20</v>
      </c>
      <c r="G140" s="7" t="n">
        <v>3</v>
      </c>
      <c r="H140" s="6" t="n">
        <v>55.25</v>
      </c>
      <c r="I140" s="6" t="n">
        <v>-165.75</v>
      </c>
      <c r="J140" s="6" t="n">
        <v>0</v>
      </c>
      <c r="K140" s="6" t="n">
        <v>-0.1</v>
      </c>
      <c r="L140" s="6" t="n">
        <v>0</v>
      </c>
      <c r="M140" s="6" t="s">
        <f>=I140+J140+K140+L140</f>
      </c>
      <c r="N140" s="6"/>
      <c r="O140" s="6"/>
      <c r="P140" s="2"/>
    </row>
    <row collapsed="false" customFormat="false" customHeight="false" hidden="false" ht="12.1" outlineLevel="0" r="141">
      <c r="A141" s="20" t="n">
        <v>43685.447511574</v>
      </c>
      <c r="B141" s="2" t="s">
        <v>933</v>
      </c>
      <c r="C141" s="2" t="s">
        <v>1165</v>
      </c>
      <c r="D141" s="2" t="s">
        <v>894</v>
      </c>
      <c r="E141" s="2" t="s">
        <v>18</v>
      </c>
      <c r="F141" s="2" t="s">
        <v>20</v>
      </c>
      <c r="G141" s="7" t="n">
        <v>5</v>
      </c>
      <c r="H141" s="6" t="n">
        <v>57.55</v>
      </c>
      <c r="I141" s="6" t="n">
        <v>-287.75</v>
      </c>
      <c r="J141" s="6" t="n">
        <v>0</v>
      </c>
      <c r="K141" s="6" t="n">
        <v>-0.17</v>
      </c>
      <c r="L141" s="6" t="n">
        <v>0</v>
      </c>
      <c r="M141" s="6" t="s">
        <f>=I141+J141+K141+L141</f>
      </c>
      <c r="N141" s="6"/>
      <c r="O141" s="6"/>
      <c r="P141" s="2"/>
    </row>
    <row collapsed="false" customFormat="false" customHeight="false" hidden="false" ht="12.1" outlineLevel="0" r="142">
      <c r="A142" s="20" t="n">
        <v>43685.44962963</v>
      </c>
      <c r="B142" s="2" t="s">
        <v>82</v>
      </c>
      <c r="C142" s="2" t="s">
        <v>1166</v>
      </c>
      <c r="D142" s="2" t="s">
        <v>894</v>
      </c>
      <c r="E142" s="2" t="s">
        <v>18</v>
      </c>
      <c r="F142" s="2" t="s">
        <v>20</v>
      </c>
      <c r="G142" s="7" t="n">
        <v>1</v>
      </c>
      <c r="H142" s="6" t="n">
        <v>53.36</v>
      </c>
      <c r="I142" s="6" t="n">
        <v>-53.36</v>
      </c>
      <c r="J142" s="6" t="n">
        <v>0</v>
      </c>
      <c r="K142" s="6" t="n">
        <v>-0.04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20" t="n">
        <v>43685.450069444</v>
      </c>
      <c r="B143" s="2" t="s">
        <v>82</v>
      </c>
      <c r="C143" s="2" t="s">
        <v>1166</v>
      </c>
      <c r="D143" s="2" t="s">
        <v>894</v>
      </c>
      <c r="E143" s="2" t="s">
        <v>18</v>
      </c>
      <c r="F143" s="2" t="s">
        <v>20</v>
      </c>
      <c r="G143" s="7" t="n">
        <v>4</v>
      </c>
      <c r="H143" s="6" t="n">
        <v>53.38</v>
      </c>
      <c r="I143" s="6" t="n">
        <v>-213.52</v>
      </c>
      <c r="J143" s="6" t="n">
        <v>0</v>
      </c>
      <c r="K143" s="6" t="n">
        <v>-0.13</v>
      </c>
      <c r="L143" s="6" t="n">
        <v>0</v>
      </c>
      <c r="M143" s="6" t="s">
        <f>=I143+J143+K143+L143</f>
      </c>
      <c r="N143" s="6"/>
      <c r="O143" s="6"/>
      <c r="P143" s="2"/>
    </row>
    <row collapsed="false" customFormat="false" customHeight="false" hidden="false" ht="12.1" outlineLevel="0" r="144">
      <c r="A144" s="20" t="n">
        <v>43685.461701389</v>
      </c>
      <c r="B144" s="2" t="s">
        <v>17</v>
      </c>
      <c r="C144" s="2" t="s">
        <v>1167</v>
      </c>
      <c r="D144" s="2" t="s">
        <v>894</v>
      </c>
      <c r="E144" s="2" t="s">
        <v>18</v>
      </c>
      <c r="F144" s="2" t="s">
        <v>20</v>
      </c>
      <c r="G144" s="7" t="n">
        <v>10</v>
      </c>
      <c r="H144" s="6" t="n">
        <v>70.65</v>
      </c>
      <c r="I144" s="6" t="n">
        <v>-706.5</v>
      </c>
      <c r="J144" s="6" t="n">
        <v>0</v>
      </c>
      <c r="K144" s="6" t="n">
        <v>-0.42</v>
      </c>
      <c r="L144" s="6" t="n">
        <v>0</v>
      </c>
      <c r="M144" s="6" t="s">
        <f>=I144+J144+K144+L144</f>
      </c>
      <c r="N144" s="6"/>
      <c r="O144" s="6"/>
      <c r="P144" s="2"/>
    </row>
    <row collapsed="false" customFormat="false" customHeight="false" hidden="false" ht="12.1" outlineLevel="0" r="145">
      <c r="A145" s="29" t="n">
        <v>43685.739965278</v>
      </c>
      <c r="B145" s="30" t="s">
        <v>21</v>
      </c>
      <c r="C145" s="30" t="s">
        <v>1128</v>
      </c>
      <c r="D145" s="30" t="s">
        <v>897</v>
      </c>
      <c r="E145" s="30" t="s">
        <v>18</v>
      </c>
      <c r="F145" s="30" t="s">
        <v>20</v>
      </c>
      <c r="G145" s="31" t="n">
        <v>-8</v>
      </c>
      <c r="H145" s="32" t="n">
        <v>32.75</v>
      </c>
      <c r="I145" s="32" t="n">
        <v>262</v>
      </c>
      <c r="J145" s="32" t="n">
        <v>0</v>
      </c>
      <c r="K145" s="32" t="n">
        <v>-0.16</v>
      </c>
      <c r="L145" s="32" t="n">
        <v>0</v>
      </c>
      <c r="M145" s="6" t="s">
        <f>=I145+J145+K145+L145</f>
      </c>
      <c r="N145" s="32"/>
      <c r="O145" s="32"/>
      <c r="P145" s="30"/>
    </row>
    <row collapsed="false" customFormat="false" customHeight="false" hidden="false" ht="12.1" outlineLevel="0" r="146">
      <c r="A146" s="20" t="n">
        <v>43685.778854167</v>
      </c>
      <c r="B146" s="2" t="s">
        <v>934</v>
      </c>
      <c r="C146" s="2" t="s">
        <v>1168</v>
      </c>
      <c r="D146" s="2" t="s">
        <v>894</v>
      </c>
      <c r="E146" s="2" t="s">
        <v>18</v>
      </c>
      <c r="F146" s="2" t="s">
        <v>20</v>
      </c>
      <c r="G146" s="7" t="n">
        <v>5</v>
      </c>
      <c r="H146" s="6" t="n">
        <v>26.6</v>
      </c>
      <c r="I146" s="6" t="n">
        <v>-133</v>
      </c>
      <c r="J146" s="6" t="n">
        <v>0</v>
      </c>
      <c r="K146" s="6" t="n">
        <v>-0.08</v>
      </c>
      <c r="L146" s="6" t="n">
        <v>0</v>
      </c>
      <c r="M146" s="6" t="s">
        <f>=I146+J146+K146+L146</f>
      </c>
      <c r="N146" s="6"/>
      <c r="O146" s="6"/>
      <c r="P146" s="2"/>
    </row>
    <row collapsed="false" customFormat="false" customHeight="false" hidden="false" ht="12.1" outlineLevel="0" r="147">
      <c r="A147" s="20" t="n">
        <v>43685.780173611</v>
      </c>
      <c r="B147" s="2" t="s">
        <v>929</v>
      </c>
      <c r="C147" s="2" t="s">
        <v>1145</v>
      </c>
      <c r="D147" s="2" t="s">
        <v>894</v>
      </c>
      <c r="E147" s="2" t="s">
        <v>18</v>
      </c>
      <c r="F147" s="2" t="s">
        <v>20</v>
      </c>
      <c r="G147" s="7" t="n">
        <v>5</v>
      </c>
      <c r="H147" s="6" t="n">
        <v>2.88</v>
      </c>
      <c r="I147" s="6" t="n">
        <v>-14.4</v>
      </c>
      <c r="J147" s="6" t="n">
        <v>0</v>
      </c>
      <c r="K147" s="6" t="n">
        <v>-0.02</v>
      </c>
      <c r="L147" s="6" t="n">
        <v>0</v>
      </c>
      <c r="M147" s="6" t="s">
        <f>=I147+J147+K147+L147</f>
      </c>
      <c r="N147" s="6"/>
      <c r="O147" s="6"/>
      <c r="P147" s="2"/>
    </row>
    <row collapsed="false" customFormat="false" customHeight="false" hidden="false" ht="12.1" outlineLevel="0" r="148">
      <c r="A148" s="21" t="n">
        <v>43689</v>
      </c>
      <c r="B148" s="22" t="s">
        <v>1088</v>
      </c>
      <c r="C148" s="22" t="s">
        <v>188</v>
      </c>
      <c r="D148" s="22" t="s">
        <v>1088</v>
      </c>
      <c r="E148" s="22" t="s">
        <v>1088</v>
      </c>
      <c r="F148" s="22" t="s">
        <v>27</v>
      </c>
      <c r="G148" s="23" t="n">
        <v>1</v>
      </c>
      <c r="H148" s="24" t="n">
        <v>4000</v>
      </c>
      <c r="I148" s="24" t="n">
        <v>4000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4"/>
      <c r="P148" s="22"/>
    </row>
    <row collapsed="false" customFormat="false" customHeight="false" hidden="false" ht="12.1" outlineLevel="0" r="149">
      <c r="A149" s="20" t="n">
        <v>43689.437164352</v>
      </c>
      <c r="B149" s="2" t="s">
        <v>142</v>
      </c>
      <c r="C149" s="2" t="s">
        <v>1115</v>
      </c>
      <c r="D149" s="2" t="s">
        <v>894</v>
      </c>
      <c r="E149" s="2" t="s">
        <v>18</v>
      </c>
      <c r="F149" s="2" t="s">
        <v>27</v>
      </c>
      <c r="G149" s="7" t="n">
        <v>10</v>
      </c>
      <c r="H149" s="6" t="n">
        <v>196.02</v>
      </c>
      <c r="I149" s="6" t="n">
        <v>-1960.2</v>
      </c>
      <c r="J149" s="6" t="n">
        <v>0</v>
      </c>
      <c r="K149" s="6" t="n">
        <v>-1.17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43690.430983796</v>
      </c>
      <c r="B150" s="2" t="s">
        <v>142</v>
      </c>
      <c r="C150" s="2" t="s">
        <v>1115</v>
      </c>
      <c r="D150" s="2" t="s">
        <v>894</v>
      </c>
      <c r="E150" s="2" t="s">
        <v>18</v>
      </c>
      <c r="F150" s="2" t="s">
        <v>27</v>
      </c>
      <c r="G150" s="7" t="n">
        <v>10</v>
      </c>
      <c r="H150" s="6" t="n">
        <v>194.88</v>
      </c>
      <c r="I150" s="6" t="n">
        <v>-1948.8</v>
      </c>
      <c r="J150" s="6" t="n">
        <v>0</v>
      </c>
      <c r="K150" s="6" t="n">
        <v>-1.16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0" t="n">
        <v>43690.44787037</v>
      </c>
      <c r="B151" s="2" t="s">
        <v>935</v>
      </c>
      <c r="C151" s="2" t="s">
        <v>1169</v>
      </c>
      <c r="D151" s="2" t="s">
        <v>894</v>
      </c>
      <c r="E151" s="2" t="s">
        <v>18</v>
      </c>
      <c r="F151" s="2" t="s">
        <v>20</v>
      </c>
      <c r="G151" s="7" t="n">
        <v>1</v>
      </c>
      <c r="H151" s="6" t="n">
        <v>116.79</v>
      </c>
      <c r="I151" s="6" t="n">
        <v>-116.79</v>
      </c>
      <c r="J151" s="6" t="n">
        <v>0</v>
      </c>
      <c r="K151" s="6" t="n">
        <v>-0.07</v>
      </c>
      <c r="L151" s="6" t="n">
        <v>0</v>
      </c>
      <c r="M151" s="6" t="s">
        <f>=I151+J151+K151+L151</f>
      </c>
      <c r="N151" s="6"/>
      <c r="O151" s="6"/>
      <c r="P151" s="2"/>
    </row>
    <row collapsed="false" customFormat="false" customHeight="false" hidden="false" ht="12.1" outlineLevel="0" r="152">
      <c r="A152" s="21" t="n">
        <v>43696</v>
      </c>
      <c r="B152" s="22" t="s">
        <v>1088</v>
      </c>
      <c r="C152" s="22" t="s">
        <v>188</v>
      </c>
      <c r="D152" s="22" t="s">
        <v>1088</v>
      </c>
      <c r="E152" s="22" t="s">
        <v>1088</v>
      </c>
      <c r="F152" s="22" t="s">
        <v>27</v>
      </c>
      <c r="G152" s="23" t="n">
        <v>1</v>
      </c>
      <c r="H152" s="24" t="n">
        <v>4000</v>
      </c>
      <c r="I152" s="24" t="n">
        <v>4000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0" t="n">
        <v>43696.586608796</v>
      </c>
      <c r="B153" s="2" t="s">
        <v>53</v>
      </c>
      <c r="C153" s="2" t="s">
        <v>1117</v>
      </c>
      <c r="D153" s="2" t="s">
        <v>894</v>
      </c>
      <c r="E153" s="2" t="s">
        <v>18</v>
      </c>
      <c r="F153" s="2" t="s">
        <v>27</v>
      </c>
      <c r="G153" s="7" t="n">
        <v>100</v>
      </c>
      <c r="H153" s="6" t="n">
        <v>32.22</v>
      </c>
      <c r="I153" s="6" t="n">
        <v>-3222</v>
      </c>
      <c r="J153" s="6" t="n">
        <v>0</v>
      </c>
      <c r="K153" s="6" t="n">
        <v>-1.94</v>
      </c>
      <c r="L153" s="6" t="n">
        <v>0</v>
      </c>
      <c r="M153" s="6"/>
      <c r="N153" s="6" t="s">
        <f>=I153+J153+K153+L153</f>
      </c>
      <c r="O153" s="6"/>
      <c r="P153" s="2"/>
    </row>
    <row collapsed="false" customFormat="false" customHeight="false" hidden="false" ht="12.1" outlineLevel="0" r="154">
      <c r="A154" s="20" t="n">
        <v>43696.678206019</v>
      </c>
      <c r="B154" s="2" t="s">
        <v>70</v>
      </c>
      <c r="C154" s="2" t="s">
        <v>1101</v>
      </c>
      <c r="D154" s="2" t="s">
        <v>894</v>
      </c>
      <c r="E154" s="2" t="s">
        <v>18</v>
      </c>
      <c r="F154" s="2" t="s">
        <v>27</v>
      </c>
      <c r="G154" s="7" t="n">
        <v>10000</v>
      </c>
      <c r="H154" s="6" t="n">
        <v>0.038215</v>
      </c>
      <c r="I154" s="6" t="n">
        <v>-382.15</v>
      </c>
      <c r="J154" s="6" t="n">
        <v>0</v>
      </c>
      <c r="K154" s="6" t="n">
        <v>-0.23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9" t="n">
        <v>43697.509861111</v>
      </c>
      <c r="B155" s="30" t="s">
        <v>918</v>
      </c>
      <c r="C155" s="30" t="s">
        <v>1116</v>
      </c>
      <c r="D155" s="30" t="s">
        <v>897</v>
      </c>
      <c r="E155" s="30" t="s">
        <v>18</v>
      </c>
      <c r="F155" s="30" t="s">
        <v>27</v>
      </c>
      <c r="G155" s="31" t="n">
        <v>-3</v>
      </c>
      <c r="H155" s="32" t="n">
        <v>5229.5</v>
      </c>
      <c r="I155" s="32" t="n">
        <v>15688.5</v>
      </c>
      <c r="J155" s="32" t="n">
        <v>0</v>
      </c>
      <c r="K155" s="32" t="n">
        <v>-9.41</v>
      </c>
      <c r="L155" s="32" t="n">
        <v>0</v>
      </c>
      <c r="M155" s="32"/>
      <c r="N155" s="6" t="s">
        <f>=I155+J155+K155+L155</f>
      </c>
      <c r="O155" s="32"/>
      <c r="P155" s="30"/>
    </row>
    <row collapsed="false" customFormat="false" customHeight="false" hidden="false" ht="12.1" outlineLevel="0" r="156">
      <c r="A156" s="20" t="n">
        <v>43697.512430556</v>
      </c>
      <c r="B156" s="2" t="s">
        <v>136</v>
      </c>
      <c r="C156" s="2" t="s">
        <v>1136</v>
      </c>
      <c r="D156" s="2" t="s">
        <v>894</v>
      </c>
      <c r="E156" s="2" t="s">
        <v>18</v>
      </c>
      <c r="F156" s="2" t="s">
        <v>27</v>
      </c>
      <c r="G156" s="7" t="n">
        <v>10</v>
      </c>
      <c r="H156" s="6" t="n">
        <v>957.6</v>
      </c>
      <c r="I156" s="6" t="n">
        <v>-9576</v>
      </c>
      <c r="J156" s="6" t="n">
        <v>0</v>
      </c>
      <c r="K156" s="6" t="n">
        <v>-5.75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0" t="n">
        <v>43697.519872685</v>
      </c>
      <c r="B157" s="2" t="s">
        <v>936</v>
      </c>
      <c r="C157" s="2" t="s">
        <v>1170</v>
      </c>
      <c r="D157" s="2" t="s">
        <v>894</v>
      </c>
      <c r="E157" s="2" t="s">
        <v>18</v>
      </c>
      <c r="F157" s="2" t="s">
        <v>27</v>
      </c>
      <c r="G157" s="7" t="n">
        <v>10</v>
      </c>
      <c r="H157" s="6" t="n">
        <v>405.9</v>
      </c>
      <c r="I157" s="6" t="n">
        <v>-4059</v>
      </c>
      <c r="J157" s="6" t="n">
        <v>0</v>
      </c>
      <c r="K157" s="6" t="n">
        <v>-2.43</v>
      </c>
      <c r="L157" s="6" t="n">
        <v>0</v>
      </c>
      <c r="M157" s="6"/>
      <c r="N157" s="6" t="s">
        <f>=I157+J157+K157+L157</f>
      </c>
      <c r="O157" s="6"/>
      <c r="P157" s="2"/>
    </row>
    <row collapsed="false" customFormat="false" customHeight="false" hidden="false" ht="12.1" outlineLevel="0" r="158">
      <c r="A158" s="25" t="n">
        <v>43698</v>
      </c>
      <c r="B158" s="26" t="s">
        <v>1089</v>
      </c>
      <c r="C158" s="26" t="s">
        <v>1139</v>
      </c>
      <c r="D158" s="26" t="s">
        <v>1089</v>
      </c>
      <c r="E158" s="26" t="s">
        <v>1089</v>
      </c>
      <c r="F158" s="26" t="s">
        <v>27</v>
      </c>
      <c r="G158" s="27" t="n">
        <v>1</v>
      </c>
      <c r="H158" s="28" t="n">
        <v>-0.38</v>
      </c>
      <c r="I158" s="28" t="n">
        <v>-0.38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8"/>
      <c r="P158" s="26"/>
    </row>
    <row collapsed="false" customFormat="false" customHeight="false" hidden="false" ht="12.1" outlineLevel="0" r="159">
      <c r="A159" s="25" t="n">
        <v>43698</v>
      </c>
      <c r="B159" s="26" t="s">
        <v>1089</v>
      </c>
      <c r="C159" s="26" t="s">
        <v>1138</v>
      </c>
      <c r="D159" s="26" t="s">
        <v>1089</v>
      </c>
      <c r="E159" s="26" t="s">
        <v>1089</v>
      </c>
      <c r="F159" s="26" t="s">
        <v>27</v>
      </c>
      <c r="G159" s="27" t="n">
        <v>1</v>
      </c>
      <c r="H159" s="28" t="n">
        <v>-0.42</v>
      </c>
      <c r="I159" s="28" t="n">
        <v>-0.42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1" t="n">
        <v>43699</v>
      </c>
      <c r="B160" s="22" t="s">
        <v>1088</v>
      </c>
      <c r="C160" s="22" t="s">
        <v>188</v>
      </c>
      <c r="D160" s="22" t="s">
        <v>1088</v>
      </c>
      <c r="E160" s="22" t="s">
        <v>1088</v>
      </c>
      <c r="F160" s="22" t="s">
        <v>27</v>
      </c>
      <c r="G160" s="23" t="n">
        <v>1</v>
      </c>
      <c r="H160" s="24" t="n">
        <v>27000</v>
      </c>
      <c r="I160" s="24" t="n">
        <v>27000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4"/>
      <c r="P160" s="22"/>
    </row>
    <row collapsed="false" customFormat="false" customHeight="false" hidden="false" ht="12.1" outlineLevel="0" r="161">
      <c r="A161" s="20" t="n">
        <v>43699.736122685</v>
      </c>
      <c r="B161" s="2" t="s">
        <v>53</v>
      </c>
      <c r="C161" s="2" t="s">
        <v>1117</v>
      </c>
      <c r="D161" s="2" t="s">
        <v>894</v>
      </c>
      <c r="E161" s="2" t="s">
        <v>18</v>
      </c>
      <c r="F161" s="2" t="s">
        <v>27</v>
      </c>
      <c r="G161" s="7" t="n">
        <v>100</v>
      </c>
      <c r="H161" s="6" t="n">
        <v>31.32</v>
      </c>
      <c r="I161" s="6" t="n">
        <v>-3132</v>
      </c>
      <c r="J161" s="6" t="n">
        <v>0</v>
      </c>
      <c r="K161" s="6" t="n">
        <v>-1.88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20" t="n">
        <v>43699.756666667</v>
      </c>
      <c r="B162" s="2" t="s">
        <v>906</v>
      </c>
      <c r="C162" s="2" t="s">
        <v>1097</v>
      </c>
      <c r="D162" s="2" t="s">
        <v>894</v>
      </c>
      <c r="E162" s="2" t="s">
        <v>18</v>
      </c>
      <c r="F162" s="2" t="s">
        <v>27</v>
      </c>
      <c r="G162" s="7" t="n">
        <v>10</v>
      </c>
      <c r="H162" s="6" t="n">
        <v>71.25</v>
      </c>
      <c r="I162" s="6" t="n">
        <v>-712.5</v>
      </c>
      <c r="J162" s="6" t="n">
        <v>0</v>
      </c>
      <c r="K162" s="6" t="n">
        <v>-0.43</v>
      </c>
      <c r="L162" s="6" t="n">
        <v>0</v>
      </c>
      <c r="M162" s="6"/>
      <c r="N162" s="6" t="s">
        <f>=I162+J162+K162+L162</f>
      </c>
      <c r="O162" s="6"/>
      <c r="P162" s="2"/>
    </row>
    <row collapsed="false" customFormat="false" customHeight="false" hidden="false" ht="12.1" outlineLevel="0" r="163">
      <c r="A163" s="20" t="n">
        <v>43700.525428241</v>
      </c>
      <c r="B163" s="2" t="s">
        <v>937</v>
      </c>
      <c r="C163" s="2" t="s">
        <v>1171</v>
      </c>
      <c r="D163" s="2" t="s">
        <v>894</v>
      </c>
      <c r="E163" s="2" t="s">
        <v>146</v>
      </c>
      <c r="F163" s="2" t="s">
        <v>27</v>
      </c>
      <c r="G163" s="7" t="n">
        <v>4</v>
      </c>
      <c r="H163" s="6" t="n">
        <v>1637</v>
      </c>
      <c r="I163" s="6" t="n">
        <v>-6548</v>
      </c>
      <c r="J163" s="6" t="n">
        <v>0</v>
      </c>
      <c r="K163" s="6" t="n">
        <v>-3.93</v>
      </c>
      <c r="L163" s="6" t="n">
        <v>0</v>
      </c>
      <c r="M163" s="6"/>
      <c r="N163" s="6" t="s">
        <f>=I163+J163+K163+L163</f>
      </c>
      <c r="O163" s="6"/>
      <c r="P163" s="2"/>
    </row>
    <row collapsed="false" customFormat="false" customHeight="false" hidden="false" ht="12.1" outlineLevel="0" r="164">
      <c r="A164" s="20" t="n">
        <v>43700.525428241</v>
      </c>
      <c r="B164" s="2" t="s">
        <v>937</v>
      </c>
      <c r="C164" s="2" t="s">
        <v>1171</v>
      </c>
      <c r="D164" s="2" t="s">
        <v>894</v>
      </c>
      <c r="E164" s="2" t="s">
        <v>146</v>
      </c>
      <c r="F164" s="2" t="s">
        <v>27</v>
      </c>
      <c r="G164" s="7" t="n">
        <v>10</v>
      </c>
      <c r="H164" s="6" t="n">
        <v>1637</v>
      </c>
      <c r="I164" s="6" t="n">
        <v>-16370</v>
      </c>
      <c r="J164" s="6" t="n">
        <v>0</v>
      </c>
      <c r="K164" s="6" t="n">
        <v>-9.83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9" t="n">
        <v>43700.862164352</v>
      </c>
      <c r="B165" s="30" t="s">
        <v>924</v>
      </c>
      <c r="C165" s="30" t="s">
        <v>1127</v>
      </c>
      <c r="D165" s="30" t="s">
        <v>897</v>
      </c>
      <c r="E165" s="30" t="s">
        <v>18</v>
      </c>
      <c r="F165" s="30" t="s">
        <v>20</v>
      </c>
      <c r="G165" s="31" t="n">
        <v>-1</v>
      </c>
      <c r="H165" s="32" t="n">
        <v>202.91</v>
      </c>
      <c r="I165" s="32" t="n">
        <v>202.91</v>
      </c>
      <c r="J165" s="32" t="n">
        <v>0</v>
      </c>
      <c r="K165" s="32" t="n">
        <v>-0.12</v>
      </c>
      <c r="L165" s="32" t="n">
        <v>0</v>
      </c>
      <c r="M165" s="6" t="s">
        <f>=I165+J165+K165+L165</f>
      </c>
      <c r="N165" s="32"/>
      <c r="O165" s="32"/>
      <c r="P165" s="30"/>
    </row>
    <row collapsed="false" customFormat="false" customHeight="false" hidden="false" ht="12.1" outlineLevel="0" r="166">
      <c r="A166" s="29" t="n">
        <v>43700.862164352</v>
      </c>
      <c r="B166" s="30" t="s">
        <v>924</v>
      </c>
      <c r="C166" s="30" t="s">
        <v>1127</v>
      </c>
      <c r="D166" s="30" t="s">
        <v>897</v>
      </c>
      <c r="E166" s="30" t="s">
        <v>18</v>
      </c>
      <c r="F166" s="30" t="s">
        <v>20</v>
      </c>
      <c r="G166" s="31" t="n">
        <v>-2</v>
      </c>
      <c r="H166" s="32" t="n">
        <v>202.91</v>
      </c>
      <c r="I166" s="32" t="n">
        <v>405.82</v>
      </c>
      <c r="J166" s="32" t="n">
        <v>0</v>
      </c>
      <c r="K166" s="32" t="n">
        <v>-0.24</v>
      </c>
      <c r="L166" s="32" t="n">
        <v>0</v>
      </c>
      <c r="M166" s="6" t="s">
        <f>=I166+J166+K166+L166</f>
      </c>
      <c r="N166" s="32"/>
      <c r="O166" s="32"/>
      <c r="P166" s="30"/>
    </row>
    <row collapsed="false" customFormat="false" customHeight="false" hidden="false" ht="12.1" outlineLevel="0" r="167">
      <c r="A167" s="29" t="n">
        <v>43700.86375</v>
      </c>
      <c r="B167" s="30" t="s">
        <v>82</v>
      </c>
      <c r="C167" s="30" t="s">
        <v>1166</v>
      </c>
      <c r="D167" s="30" t="s">
        <v>897</v>
      </c>
      <c r="E167" s="30" t="s">
        <v>18</v>
      </c>
      <c r="F167" s="30" t="s">
        <v>20</v>
      </c>
      <c r="G167" s="31" t="n">
        <v>-5</v>
      </c>
      <c r="H167" s="32" t="n">
        <v>53.99</v>
      </c>
      <c r="I167" s="32" t="n">
        <v>269.95</v>
      </c>
      <c r="J167" s="32" t="n">
        <v>0</v>
      </c>
      <c r="K167" s="32" t="n">
        <v>-0.16</v>
      </c>
      <c r="L167" s="32" t="n">
        <v>0</v>
      </c>
      <c r="M167" s="6" t="s">
        <f>=I167+J167+K167+L167</f>
      </c>
      <c r="N167" s="32"/>
      <c r="O167" s="32"/>
      <c r="P167" s="30"/>
    </row>
    <row collapsed="false" customFormat="false" customHeight="false" hidden="false" ht="12.1" outlineLevel="0" r="168">
      <c r="A168" s="29" t="n">
        <v>43700.863923611</v>
      </c>
      <c r="B168" s="30" t="s">
        <v>933</v>
      </c>
      <c r="C168" s="30" t="s">
        <v>1165</v>
      </c>
      <c r="D168" s="30" t="s">
        <v>897</v>
      </c>
      <c r="E168" s="30" t="s">
        <v>18</v>
      </c>
      <c r="F168" s="30" t="s">
        <v>20</v>
      </c>
      <c r="G168" s="31" t="n">
        <v>-2</v>
      </c>
      <c r="H168" s="32" t="n">
        <v>58.12</v>
      </c>
      <c r="I168" s="32" t="n">
        <v>116.24</v>
      </c>
      <c r="J168" s="32" t="n">
        <v>0</v>
      </c>
      <c r="K168" s="32" t="n">
        <v>-0.07</v>
      </c>
      <c r="L168" s="32" t="n">
        <v>0</v>
      </c>
      <c r="M168" s="6" t="s">
        <f>=I168+J168+K168+L168</f>
      </c>
      <c r="N168" s="32"/>
      <c r="O168" s="32"/>
      <c r="P168" s="30"/>
    </row>
    <row collapsed="false" customFormat="false" customHeight="false" hidden="false" ht="12.1" outlineLevel="0" r="169">
      <c r="A169" s="29" t="n">
        <v>43700.863923611</v>
      </c>
      <c r="B169" s="30" t="s">
        <v>933</v>
      </c>
      <c r="C169" s="30" t="s">
        <v>1165</v>
      </c>
      <c r="D169" s="30" t="s">
        <v>897</v>
      </c>
      <c r="E169" s="30" t="s">
        <v>18</v>
      </c>
      <c r="F169" s="30" t="s">
        <v>20</v>
      </c>
      <c r="G169" s="31" t="n">
        <v>-3</v>
      </c>
      <c r="H169" s="32" t="n">
        <v>58.12</v>
      </c>
      <c r="I169" s="32" t="n">
        <v>174.36</v>
      </c>
      <c r="J169" s="32" t="n">
        <v>0</v>
      </c>
      <c r="K169" s="32" t="n">
        <v>-0.11</v>
      </c>
      <c r="L169" s="32" t="n">
        <v>0</v>
      </c>
      <c r="M169" s="6" t="s">
        <f>=I169+J169+K169+L169</f>
      </c>
      <c r="N169" s="32"/>
      <c r="O169" s="32"/>
      <c r="P169" s="30"/>
    </row>
    <row collapsed="false" customFormat="false" customHeight="false" hidden="false" ht="12.1" outlineLevel="0" r="170">
      <c r="A170" s="29" t="n">
        <v>43700.864502315</v>
      </c>
      <c r="B170" s="30" t="s">
        <v>932</v>
      </c>
      <c r="C170" s="30" t="s">
        <v>1164</v>
      </c>
      <c r="D170" s="30" t="s">
        <v>897</v>
      </c>
      <c r="E170" s="30" t="s">
        <v>18</v>
      </c>
      <c r="F170" s="30" t="s">
        <v>20</v>
      </c>
      <c r="G170" s="31" t="n">
        <v>-8</v>
      </c>
      <c r="H170" s="32" t="n">
        <v>56.28</v>
      </c>
      <c r="I170" s="32" t="n">
        <v>450.24</v>
      </c>
      <c r="J170" s="32" t="n">
        <v>0</v>
      </c>
      <c r="K170" s="32" t="n">
        <v>-0.27</v>
      </c>
      <c r="L170" s="32" t="n">
        <v>0</v>
      </c>
      <c r="M170" s="6" t="s">
        <f>=I170+J170+K170+L170</f>
      </c>
      <c r="N170" s="32"/>
      <c r="O170" s="32"/>
      <c r="P170" s="30"/>
    </row>
    <row collapsed="false" customFormat="false" customHeight="false" hidden="false" ht="12.1" outlineLevel="0" r="171">
      <c r="A171" s="29" t="n">
        <v>43700.872743056</v>
      </c>
      <c r="B171" s="30" t="s">
        <v>41</v>
      </c>
      <c r="C171" s="30" t="s">
        <v>42</v>
      </c>
      <c r="D171" s="30" t="s">
        <v>897</v>
      </c>
      <c r="E171" s="30" t="s">
        <v>18</v>
      </c>
      <c r="F171" s="30" t="s">
        <v>20</v>
      </c>
      <c r="G171" s="31" t="n">
        <v>-2</v>
      </c>
      <c r="H171" s="32" t="n">
        <v>134.06</v>
      </c>
      <c r="I171" s="32" t="n">
        <v>268.12</v>
      </c>
      <c r="J171" s="32" t="n">
        <v>0</v>
      </c>
      <c r="K171" s="32" t="n">
        <v>-0.16</v>
      </c>
      <c r="L171" s="32" t="n">
        <v>0</v>
      </c>
      <c r="M171" s="6" t="s">
        <f>=I171+J171+K171+L171</f>
      </c>
      <c r="N171" s="32"/>
      <c r="O171" s="32"/>
      <c r="P171" s="30"/>
    </row>
    <row collapsed="false" customFormat="false" customHeight="false" hidden="false" ht="12.1" outlineLevel="0" r="172">
      <c r="A172" s="29" t="n">
        <v>43700.883645833</v>
      </c>
      <c r="B172" s="30" t="s">
        <v>930</v>
      </c>
      <c r="C172" s="30" t="s">
        <v>1152</v>
      </c>
      <c r="D172" s="30" t="s">
        <v>897</v>
      </c>
      <c r="E172" s="30" t="s">
        <v>18</v>
      </c>
      <c r="F172" s="30" t="s">
        <v>20</v>
      </c>
      <c r="G172" s="31" t="n">
        <v>-2</v>
      </c>
      <c r="H172" s="32" t="n">
        <v>18.35</v>
      </c>
      <c r="I172" s="32" t="n">
        <v>36.7</v>
      </c>
      <c r="J172" s="32" t="n">
        <v>0</v>
      </c>
      <c r="K172" s="32" t="n">
        <v>-0.03</v>
      </c>
      <c r="L172" s="32" t="n">
        <v>0</v>
      </c>
      <c r="M172" s="6" t="s">
        <f>=I172+J172+K172+L172</f>
      </c>
      <c r="N172" s="32"/>
      <c r="O172" s="32"/>
      <c r="P172" s="30"/>
    </row>
    <row collapsed="false" customFormat="false" customHeight="false" hidden="false" ht="12.1" outlineLevel="0" r="173">
      <c r="A173" s="29" t="n">
        <v>43700.884328704</v>
      </c>
      <c r="B173" s="30" t="s">
        <v>931</v>
      </c>
      <c r="C173" s="30" t="s">
        <v>1163</v>
      </c>
      <c r="D173" s="30" t="s">
        <v>897</v>
      </c>
      <c r="E173" s="30" t="s">
        <v>18</v>
      </c>
      <c r="F173" s="30" t="s">
        <v>20</v>
      </c>
      <c r="G173" s="31" t="n">
        <v>-1</v>
      </c>
      <c r="H173" s="32" t="n">
        <v>42.73</v>
      </c>
      <c r="I173" s="32" t="n">
        <v>42.73</v>
      </c>
      <c r="J173" s="32" t="n">
        <v>0</v>
      </c>
      <c r="K173" s="32" t="n">
        <v>-0.03</v>
      </c>
      <c r="L173" s="32" t="n">
        <v>0</v>
      </c>
      <c r="M173" s="6" t="s">
        <f>=I173+J173+K173+L173</f>
      </c>
      <c r="N173" s="32"/>
      <c r="O173" s="32"/>
      <c r="P173" s="30"/>
    </row>
    <row collapsed="false" customFormat="false" customHeight="false" hidden="false" ht="12.1" outlineLevel="0" r="174">
      <c r="A174" s="29" t="n">
        <v>43700.884328704</v>
      </c>
      <c r="B174" s="30" t="s">
        <v>931</v>
      </c>
      <c r="C174" s="30" t="s">
        <v>1163</v>
      </c>
      <c r="D174" s="30" t="s">
        <v>897</v>
      </c>
      <c r="E174" s="30" t="s">
        <v>18</v>
      </c>
      <c r="F174" s="30" t="s">
        <v>20</v>
      </c>
      <c r="G174" s="31" t="n">
        <v>-2</v>
      </c>
      <c r="H174" s="32" t="n">
        <v>42.73</v>
      </c>
      <c r="I174" s="32" t="n">
        <v>85.46</v>
      </c>
      <c r="J174" s="32" t="n">
        <v>0</v>
      </c>
      <c r="K174" s="32" t="n">
        <v>-0.05</v>
      </c>
      <c r="L174" s="32" t="n">
        <v>0</v>
      </c>
      <c r="M174" s="6" t="s">
        <f>=I174+J174+K174+L174</f>
      </c>
      <c r="N174" s="32"/>
      <c r="O174" s="32"/>
      <c r="P174" s="30"/>
    </row>
    <row collapsed="false" customFormat="false" customHeight="false" hidden="false" ht="12.1" outlineLevel="0" r="175">
      <c r="A175" s="29" t="n">
        <v>43700.915821759</v>
      </c>
      <c r="B175" s="30" t="s">
        <v>29</v>
      </c>
      <c r="C175" s="30" t="s">
        <v>1123</v>
      </c>
      <c r="D175" s="30" t="s">
        <v>897</v>
      </c>
      <c r="E175" s="30" t="s">
        <v>18</v>
      </c>
      <c r="F175" s="30" t="s">
        <v>20</v>
      </c>
      <c r="G175" s="31" t="n">
        <v>-5</v>
      </c>
      <c r="H175" s="32" t="n">
        <v>34.9</v>
      </c>
      <c r="I175" s="32" t="n">
        <v>174.5</v>
      </c>
      <c r="J175" s="32" t="n">
        <v>0</v>
      </c>
      <c r="K175" s="32" t="n">
        <v>-0.11</v>
      </c>
      <c r="L175" s="32" t="n">
        <v>0</v>
      </c>
      <c r="M175" s="6" t="s">
        <f>=I175+J175+K175+L175</f>
      </c>
      <c r="N175" s="32"/>
      <c r="O175" s="32"/>
      <c r="P175" s="30"/>
    </row>
    <row collapsed="false" customFormat="false" customHeight="false" hidden="false" ht="12.1" outlineLevel="0" r="176">
      <c r="A176" s="20" t="n">
        <v>43703.484351852</v>
      </c>
      <c r="B176" s="2" t="s">
        <v>22</v>
      </c>
      <c r="C176" s="2" t="s">
        <v>23</v>
      </c>
      <c r="D176" s="2" t="s">
        <v>894</v>
      </c>
      <c r="E176" s="2" t="s">
        <v>18</v>
      </c>
      <c r="F176" s="2" t="s">
        <v>20</v>
      </c>
      <c r="G176" s="7" t="n">
        <v>5</v>
      </c>
      <c r="H176" s="6" t="n">
        <v>47.41</v>
      </c>
      <c r="I176" s="6" t="n">
        <v>-237.05</v>
      </c>
      <c r="J176" s="6" t="n">
        <v>0</v>
      </c>
      <c r="K176" s="6" t="n">
        <v>-0.14</v>
      </c>
      <c r="L176" s="6" t="n">
        <v>0</v>
      </c>
      <c r="M176" s="6" t="s">
        <f>=I176+J176+K176+L176</f>
      </c>
      <c r="N176" s="6"/>
      <c r="O176" s="6"/>
      <c r="P176" s="2"/>
    </row>
    <row collapsed="false" customFormat="false" customHeight="false" hidden="false" ht="12.1" outlineLevel="0" r="177">
      <c r="A177" s="20" t="n">
        <v>43703.487430556</v>
      </c>
      <c r="B177" s="2" t="s">
        <v>920</v>
      </c>
      <c r="C177" s="2" t="s">
        <v>1122</v>
      </c>
      <c r="D177" s="2" t="s">
        <v>894</v>
      </c>
      <c r="E177" s="2" t="s">
        <v>18</v>
      </c>
      <c r="F177" s="2" t="s">
        <v>20</v>
      </c>
      <c r="G177" s="7" t="n">
        <v>5</v>
      </c>
      <c r="H177" s="6" t="n">
        <v>19.74</v>
      </c>
      <c r="I177" s="6" t="n">
        <v>-98.7</v>
      </c>
      <c r="J177" s="6" t="n">
        <v>0</v>
      </c>
      <c r="K177" s="6" t="n">
        <v>-0.06</v>
      </c>
      <c r="L177" s="6" t="n">
        <v>0</v>
      </c>
      <c r="M177" s="6" t="s">
        <f>=I177+J177+K177+L177</f>
      </c>
      <c r="N177" s="6"/>
      <c r="O177" s="6"/>
      <c r="P177" s="2"/>
    </row>
    <row collapsed="false" customFormat="false" customHeight="false" hidden="false" ht="12.1" outlineLevel="0" r="178">
      <c r="A178" s="20" t="n">
        <v>43703.500104167</v>
      </c>
      <c r="B178" s="2" t="s">
        <v>921</v>
      </c>
      <c r="C178" s="2" t="s">
        <v>1124</v>
      </c>
      <c r="D178" s="2" t="s">
        <v>894</v>
      </c>
      <c r="E178" s="2" t="s">
        <v>18</v>
      </c>
      <c r="F178" s="2" t="s">
        <v>20</v>
      </c>
      <c r="G178" s="7" t="n">
        <v>4</v>
      </c>
      <c r="H178" s="6" t="n">
        <v>26.71</v>
      </c>
      <c r="I178" s="6" t="n">
        <v>-106.84</v>
      </c>
      <c r="J178" s="6" t="n">
        <v>0</v>
      </c>
      <c r="K178" s="6" t="n">
        <v>-0.06</v>
      </c>
      <c r="L178" s="6" t="n">
        <v>0</v>
      </c>
      <c r="M178" s="6" t="s">
        <f>=I178+J178+K178+L178</f>
      </c>
      <c r="N178" s="6"/>
      <c r="O178" s="6"/>
      <c r="P178" s="2"/>
    </row>
    <row collapsed="false" customFormat="false" customHeight="false" hidden="false" ht="12.1" outlineLevel="0" r="179">
      <c r="A179" s="20" t="n">
        <v>43703.500925926</v>
      </c>
      <c r="B179" s="2" t="s">
        <v>929</v>
      </c>
      <c r="C179" s="2" t="s">
        <v>1145</v>
      </c>
      <c r="D179" s="2" t="s">
        <v>894</v>
      </c>
      <c r="E179" s="2" t="s">
        <v>18</v>
      </c>
      <c r="F179" s="2" t="s">
        <v>20</v>
      </c>
      <c r="G179" s="7" t="n">
        <v>2</v>
      </c>
      <c r="H179" s="6" t="n">
        <v>2.6</v>
      </c>
      <c r="I179" s="6" t="n">
        <v>-5.2</v>
      </c>
      <c r="J179" s="6" t="n">
        <v>0</v>
      </c>
      <c r="K179" s="6" t="n">
        <v>-0.01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43703.500925926</v>
      </c>
      <c r="B180" s="2" t="s">
        <v>929</v>
      </c>
      <c r="C180" s="2" t="s">
        <v>1145</v>
      </c>
      <c r="D180" s="2" t="s">
        <v>894</v>
      </c>
      <c r="E180" s="2" t="s">
        <v>18</v>
      </c>
      <c r="F180" s="2" t="s">
        <v>20</v>
      </c>
      <c r="G180" s="7" t="n">
        <v>3</v>
      </c>
      <c r="H180" s="6" t="n">
        <v>2.6</v>
      </c>
      <c r="I180" s="6" t="n">
        <v>-7.8</v>
      </c>
      <c r="J180" s="6" t="n">
        <v>0</v>
      </c>
      <c r="K180" s="6" t="n">
        <v>-0.01</v>
      </c>
      <c r="L180" s="6" t="n">
        <v>0</v>
      </c>
      <c r="M180" s="6" t="s">
        <f>=I180+J180+K180+L180</f>
      </c>
      <c r="N180" s="6"/>
      <c r="O180" s="6"/>
      <c r="P180" s="2"/>
    </row>
    <row collapsed="false" customFormat="false" customHeight="false" hidden="false" ht="12.1" outlineLevel="0" r="181">
      <c r="A181" s="21" t="n">
        <v>43704</v>
      </c>
      <c r="B181" s="22" t="s">
        <v>1088</v>
      </c>
      <c r="C181" s="22" t="s">
        <v>188</v>
      </c>
      <c r="D181" s="22" t="s">
        <v>1088</v>
      </c>
      <c r="E181" s="22" t="s">
        <v>1088</v>
      </c>
      <c r="F181" s="22" t="s">
        <v>27</v>
      </c>
      <c r="G181" s="23" t="n">
        <v>1</v>
      </c>
      <c r="H181" s="24" t="n">
        <v>190000</v>
      </c>
      <c r="I181" s="24" t="n">
        <v>190000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4"/>
      <c r="P181" s="22"/>
    </row>
    <row collapsed="false" customFormat="false" customHeight="false" hidden="false" ht="12.1" outlineLevel="0" r="182">
      <c r="A182" s="20" t="n">
        <v>43704.553576389</v>
      </c>
      <c r="B182" s="2" t="s">
        <v>938</v>
      </c>
      <c r="C182" s="2" t="s">
        <v>1172</v>
      </c>
      <c r="D182" s="2" t="s">
        <v>894</v>
      </c>
      <c r="E182" s="2" t="s">
        <v>166</v>
      </c>
      <c r="F182" s="2" t="s">
        <v>27</v>
      </c>
      <c r="G182" s="7" t="n">
        <v>100</v>
      </c>
      <c r="H182" s="6" t="n">
        <v>102</v>
      </c>
      <c r="I182" s="6" t="n">
        <v>-102000</v>
      </c>
      <c r="J182" s="6" t="n">
        <v>-1031</v>
      </c>
      <c r="K182" s="6" t="n">
        <v>-61.21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43704.589652778</v>
      </c>
      <c r="B183" s="2" t="s">
        <v>939</v>
      </c>
      <c r="C183" s="2" t="s">
        <v>1173</v>
      </c>
      <c r="D183" s="2" t="s">
        <v>894</v>
      </c>
      <c r="E183" s="2" t="s">
        <v>166</v>
      </c>
      <c r="F183" s="2" t="s">
        <v>27</v>
      </c>
      <c r="G183" s="7" t="n">
        <v>85</v>
      </c>
      <c r="H183" s="6" t="n">
        <v>100.1</v>
      </c>
      <c r="I183" s="6" t="n">
        <v>-85085</v>
      </c>
      <c r="J183" s="6" t="n">
        <v>-391</v>
      </c>
      <c r="K183" s="6" t="n">
        <v>-51.05</v>
      </c>
      <c r="L183" s="6" t="n">
        <v>0</v>
      </c>
      <c r="M183" s="6"/>
      <c r="N183" s="6" t="s">
        <f>=I183+J183+K183+L183</f>
      </c>
      <c r="O183" s="6"/>
      <c r="P183" s="2"/>
    </row>
    <row collapsed="false" customFormat="false" customHeight="false" hidden="false" ht="12.1" outlineLevel="0" r="184">
      <c r="A184" s="20" t="n">
        <v>43705.574976852</v>
      </c>
      <c r="B184" s="2" t="s">
        <v>29</v>
      </c>
      <c r="C184" s="2" t="s">
        <v>1123</v>
      </c>
      <c r="D184" s="2" t="s">
        <v>894</v>
      </c>
      <c r="E184" s="2" t="s">
        <v>18</v>
      </c>
      <c r="F184" s="2" t="s">
        <v>20</v>
      </c>
      <c r="G184" s="7" t="n">
        <v>2</v>
      </c>
      <c r="H184" s="6" t="n">
        <v>34.7</v>
      </c>
      <c r="I184" s="6" t="n">
        <v>-69.4</v>
      </c>
      <c r="J184" s="6" t="n">
        <v>0</v>
      </c>
      <c r="K184" s="6" t="n">
        <v>-0.04</v>
      </c>
      <c r="L184" s="6" t="n">
        <v>0</v>
      </c>
      <c r="M184" s="6" t="s">
        <f>=I184+J184+K184+L184</f>
      </c>
      <c r="N184" s="6"/>
      <c r="O184" s="6"/>
      <c r="P184" s="2"/>
    </row>
    <row collapsed="false" customFormat="false" customHeight="false" hidden="false" ht="12.1" outlineLevel="0" r="185">
      <c r="A185" s="20" t="n">
        <v>43705.597997685</v>
      </c>
      <c r="B185" s="2" t="s">
        <v>29</v>
      </c>
      <c r="C185" s="2" t="s">
        <v>1123</v>
      </c>
      <c r="D185" s="2" t="s">
        <v>894</v>
      </c>
      <c r="E185" s="2" t="s">
        <v>18</v>
      </c>
      <c r="F185" s="2" t="s">
        <v>20</v>
      </c>
      <c r="G185" s="7" t="n">
        <v>1</v>
      </c>
      <c r="H185" s="6" t="n">
        <v>34.7</v>
      </c>
      <c r="I185" s="6" t="n">
        <v>-34.7</v>
      </c>
      <c r="J185" s="6" t="n">
        <v>0</v>
      </c>
      <c r="K185" s="6" t="n">
        <v>-0.03</v>
      </c>
      <c r="L185" s="6" t="n">
        <v>0</v>
      </c>
      <c r="M185" s="6" t="s">
        <f>=I185+J185+K185+L185</f>
      </c>
      <c r="N185" s="6"/>
      <c r="O185" s="6"/>
      <c r="P185" s="2"/>
    </row>
    <row collapsed="false" customFormat="false" customHeight="false" hidden="false" ht="12.1" outlineLevel="0" r="186">
      <c r="A186" s="20" t="n">
        <v>43705.813344907</v>
      </c>
      <c r="B186" s="2" t="s">
        <v>933</v>
      </c>
      <c r="C186" s="2" t="s">
        <v>1165</v>
      </c>
      <c r="D186" s="2" t="s">
        <v>894</v>
      </c>
      <c r="E186" s="2" t="s">
        <v>18</v>
      </c>
      <c r="F186" s="2" t="s">
        <v>20</v>
      </c>
      <c r="G186" s="7" t="n">
        <v>4</v>
      </c>
      <c r="H186" s="6" t="n">
        <v>57.75</v>
      </c>
      <c r="I186" s="6" t="n">
        <v>-231</v>
      </c>
      <c r="J186" s="6" t="n">
        <v>0</v>
      </c>
      <c r="K186" s="6" t="n">
        <v>-0.14</v>
      </c>
      <c r="L186" s="6" t="n">
        <v>0</v>
      </c>
      <c r="M186" s="6" t="s">
        <f>=I186+J186+K186+L186</f>
      </c>
      <c r="N186" s="6"/>
      <c r="O186" s="6"/>
      <c r="P186" s="2"/>
    </row>
    <row collapsed="false" customFormat="false" customHeight="false" hidden="false" ht="12.1" outlineLevel="0" r="187">
      <c r="A187" s="20" t="n">
        <v>43706.650578704</v>
      </c>
      <c r="B187" s="2" t="s">
        <v>940</v>
      </c>
      <c r="C187" s="2" t="s">
        <v>1174</v>
      </c>
      <c r="D187" s="2" t="s">
        <v>894</v>
      </c>
      <c r="E187" s="2" t="s">
        <v>18</v>
      </c>
      <c r="F187" s="2" t="s">
        <v>27</v>
      </c>
      <c r="G187" s="7" t="n">
        <v>10</v>
      </c>
      <c r="H187" s="6" t="n">
        <v>146.46</v>
      </c>
      <c r="I187" s="6" t="n">
        <v>-1464.6</v>
      </c>
      <c r="J187" s="6" t="n">
        <v>0</v>
      </c>
      <c r="K187" s="6" t="n">
        <v>-0.87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0" t="n">
        <v>43712.746770833</v>
      </c>
      <c r="B188" s="2" t="s">
        <v>929</v>
      </c>
      <c r="C188" s="2" t="s">
        <v>1145</v>
      </c>
      <c r="D188" s="2" t="s">
        <v>894</v>
      </c>
      <c r="E188" s="2" t="s">
        <v>18</v>
      </c>
      <c r="F188" s="2" t="s">
        <v>20</v>
      </c>
      <c r="G188" s="7" t="n">
        <v>5</v>
      </c>
      <c r="H188" s="6" t="n">
        <v>2.49</v>
      </c>
      <c r="I188" s="6" t="n">
        <v>-12.45</v>
      </c>
      <c r="J188" s="6" t="n">
        <v>0</v>
      </c>
      <c r="K188" s="6" t="n">
        <v>-0.02</v>
      </c>
      <c r="L188" s="6" t="n">
        <v>0</v>
      </c>
      <c r="M188" s="6" t="s">
        <f>=I188+J188+K188+L188</f>
      </c>
      <c r="N188" s="6"/>
      <c r="O188" s="6"/>
      <c r="P188" s="2"/>
    </row>
    <row collapsed="false" customFormat="false" customHeight="false" hidden="false" ht="12.1" outlineLevel="0" r="189">
      <c r="A189" s="21" t="n">
        <v>43714</v>
      </c>
      <c r="B189" s="22" t="s">
        <v>1088</v>
      </c>
      <c r="C189" s="22" t="s">
        <v>188</v>
      </c>
      <c r="D189" s="22" t="s">
        <v>1088</v>
      </c>
      <c r="E189" s="22" t="s">
        <v>1088</v>
      </c>
      <c r="F189" s="22" t="s">
        <v>27</v>
      </c>
      <c r="G189" s="23" t="n">
        <v>1</v>
      </c>
      <c r="H189" s="24" t="n">
        <v>14000</v>
      </c>
      <c r="I189" s="24" t="n">
        <v>14000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0" t="n">
        <v>43714.600208333</v>
      </c>
      <c r="B190" s="2" t="s">
        <v>941</v>
      </c>
      <c r="C190" s="2" t="s">
        <v>1175</v>
      </c>
      <c r="D190" s="2" t="s">
        <v>894</v>
      </c>
      <c r="E190" s="2" t="s">
        <v>166</v>
      </c>
      <c r="F190" s="2" t="s">
        <v>27</v>
      </c>
      <c r="G190" s="7" t="n">
        <v>12</v>
      </c>
      <c r="H190" s="6" t="n">
        <v>100.48</v>
      </c>
      <c r="I190" s="6" t="n">
        <v>-12057.6</v>
      </c>
      <c r="J190" s="6" t="n">
        <v>-72.36</v>
      </c>
      <c r="K190" s="6" t="n">
        <v>-7.23</v>
      </c>
      <c r="L190" s="6" t="n">
        <v>0</v>
      </c>
      <c r="M190" s="6"/>
      <c r="N190" s="6" t="s">
        <f>=I190+J190+K190+L190</f>
      </c>
      <c r="O190" s="6"/>
      <c r="P190" s="2"/>
    </row>
    <row collapsed="false" customFormat="false" customHeight="false" hidden="false" ht="12.1" outlineLevel="0" r="191">
      <c r="A191" s="20" t="n">
        <v>43714.618240741</v>
      </c>
      <c r="B191" s="2" t="s">
        <v>941</v>
      </c>
      <c r="C191" s="2" t="s">
        <v>1175</v>
      </c>
      <c r="D191" s="2" t="s">
        <v>894</v>
      </c>
      <c r="E191" s="2" t="s">
        <v>166</v>
      </c>
      <c r="F191" s="2" t="s">
        <v>27</v>
      </c>
      <c r="G191" s="7" t="n">
        <v>2</v>
      </c>
      <c r="H191" s="6" t="n">
        <v>100.48</v>
      </c>
      <c r="I191" s="6" t="n">
        <v>-2009.6</v>
      </c>
      <c r="J191" s="6" t="n">
        <v>-12.06</v>
      </c>
      <c r="K191" s="6" t="n">
        <v>-1.21</v>
      </c>
      <c r="L191" s="6" t="n">
        <v>0</v>
      </c>
      <c r="M191" s="6"/>
      <c r="N191" s="6" t="s">
        <f>=I191+J191+K191+L191</f>
      </c>
      <c r="O191" s="6"/>
      <c r="P191" s="2"/>
    </row>
    <row collapsed="false" customFormat="false" customHeight="false" hidden="false" ht="12.1" outlineLevel="0" r="192">
      <c r="A192" s="33" t="n">
        <v>43714.625138889</v>
      </c>
      <c r="B192" s="34" t="s">
        <v>1146</v>
      </c>
      <c r="C192" s="34" t="s">
        <v>1147</v>
      </c>
      <c r="D192" s="34" t="s">
        <v>894</v>
      </c>
      <c r="E192" s="34" t="s">
        <v>1148</v>
      </c>
      <c r="F192" s="34" t="s">
        <v>27</v>
      </c>
      <c r="G192" s="35" t="n">
        <v>5</v>
      </c>
      <c r="H192" s="36" t="n">
        <v>72.6157</v>
      </c>
      <c r="I192" s="36" t="n">
        <v>-363.08</v>
      </c>
      <c r="J192" s="36" t="n">
        <v>0</v>
      </c>
      <c r="K192" s="36" t="n">
        <v>-1.18</v>
      </c>
      <c r="L192" s="36" t="n">
        <v>0</v>
      </c>
      <c r="M192" s="6" t="n">
        <v>5</v>
      </c>
      <c r="N192" s="6" t="s">
        <f>=I192+J192+K192+L192</f>
      </c>
      <c r="O192" s="36"/>
      <c r="P192" s="34"/>
    </row>
    <row collapsed="false" customFormat="false" customHeight="false" hidden="false" ht="12.1" outlineLevel="0" r="193">
      <c r="A193" s="20" t="n">
        <v>43714.74193287</v>
      </c>
      <c r="B193" s="2" t="s">
        <v>942</v>
      </c>
      <c r="C193" s="2" t="s">
        <v>1176</v>
      </c>
      <c r="D193" s="2" t="s">
        <v>894</v>
      </c>
      <c r="E193" s="2" t="s">
        <v>18</v>
      </c>
      <c r="F193" s="2" t="s">
        <v>20</v>
      </c>
      <c r="G193" s="7" t="n">
        <v>2</v>
      </c>
      <c r="H193" s="6" t="n">
        <v>72.23</v>
      </c>
      <c r="I193" s="6" t="n">
        <v>-144.46</v>
      </c>
      <c r="J193" s="6" t="n">
        <v>0</v>
      </c>
      <c r="K193" s="6" t="n">
        <v>-0.08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0" t="n">
        <v>43714.74193287</v>
      </c>
      <c r="B194" s="2" t="s">
        <v>942</v>
      </c>
      <c r="C194" s="2" t="s">
        <v>1176</v>
      </c>
      <c r="D194" s="2" t="s">
        <v>894</v>
      </c>
      <c r="E194" s="2" t="s">
        <v>18</v>
      </c>
      <c r="F194" s="2" t="s">
        <v>20</v>
      </c>
      <c r="G194" s="7" t="n">
        <v>3</v>
      </c>
      <c r="H194" s="6" t="n">
        <v>72.23</v>
      </c>
      <c r="I194" s="6" t="n">
        <v>-216.69</v>
      </c>
      <c r="J194" s="6" t="n">
        <v>0</v>
      </c>
      <c r="K194" s="6" t="n">
        <v>-0.13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5" t="n">
        <v>43719</v>
      </c>
      <c r="B195" s="26" t="s">
        <v>1089</v>
      </c>
      <c r="C195" s="26" t="s">
        <v>1177</v>
      </c>
      <c r="D195" s="26" t="s">
        <v>1089</v>
      </c>
      <c r="E195" s="26" t="s">
        <v>1089</v>
      </c>
      <c r="F195" s="26" t="s">
        <v>27</v>
      </c>
      <c r="G195" s="27" t="n">
        <v>1</v>
      </c>
      <c r="H195" s="28" t="n">
        <v>-150</v>
      </c>
      <c r="I195" s="28" t="n">
        <v>-150</v>
      </c>
      <c r="J195" s="28" t="n">
        <v>0</v>
      </c>
      <c r="K195" s="28" t="n">
        <v>0</v>
      </c>
      <c r="L195" s="28" t="n">
        <v>0</v>
      </c>
      <c r="M195" s="28"/>
      <c r="N195" s="6" t="s">
        <f>=I195+J195+K195+L195</f>
      </c>
      <c r="O195" s="28"/>
      <c r="P195" s="26"/>
    </row>
    <row collapsed="false" customFormat="false" customHeight="false" hidden="false" ht="12.1" outlineLevel="0" r="196">
      <c r="A196" s="29" t="n">
        <v>43719.521759259</v>
      </c>
      <c r="B196" s="30" t="s">
        <v>934</v>
      </c>
      <c r="C196" s="30" t="s">
        <v>1168</v>
      </c>
      <c r="D196" s="30" t="s">
        <v>897</v>
      </c>
      <c r="E196" s="30" t="s">
        <v>18</v>
      </c>
      <c r="F196" s="30" t="s">
        <v>20</v>
      </c>
      <c r="G196" s="31" t="n">
        <v>-5</v>
      </c>
      <c r="H196" s="32" t="n">
        <v>29.12</v>
      </c>
      <c r="I196" s="32" t="n">
        <v>145.6</v>
      </c>
      <c r="J196" s="32" t="n">
        <v>0</v>
      </c>
      <c r="K196" s="32" t="n">
        <v>-0.08</v>
      </c>
      <c r="L196" s="32" t="n">
        <v>0</v>
      </c>
      <c r="M196" s="6" t="s">
        <f>=I196+J196+K196+L196</f>
      </c>
      <c r="N196" s="32"/>
      <c r="O196" s="32"/>
      <c r="P196" s="30"/>
    </row>
    <row collapsed="false" customFormat="false" customHeight="false" hidden="false" ht="12.1" outlineLevel="0" r="197">
      <c r="A197" s="20" t="n">
        <v>43719.575208333</v>
      </c>
      <c r="B197" s="2" t="s">
        <v>937</v>
      </c>
      <c r="C197" s="2" t="s">
        <v>1171</v>
      </c>
      <c r="D197" s="2" t="s">
        <v>894</v>
      </c>
      <c r="E197" s="2" t="s">
        <v>146</v>
      </c>
      <c r="F197" s="2" t="s">
        <v>27</v>
      </c>
      <c r="G197" s="7" t="n">
        <v>2</v>
      </c>
      <c r="H197" s="6" t="n">
        <v>1653</v>
      </c>
      <c r="I197" s="6" t="n">
        <v>-3306</v>
      </c>
      <c r="J197" s="6" t="n">
        <v>0</v>
      </c>
      <c r="K197" s="6" t="n">
        <v>-1.98</v>
      </c>
      <c r="L197" s="6" t="n">
        <v>0</v>
      </c>
      <c r="M197" s="6"/>
      <c r="N197" s="6" t="s">
        <f>=I197+J197+K197+L197</f>
      </c>
      <c r="O197" s="6"/>
      <c r="P197" s="2"/>
    </row>
    <row collapsed="false" customFormat="false" customHeight="false" hidden="false" ht="12.1" outlineLevel="0" r="198">
      <c r="A198" s="29" t="n">
        <v>43719.578657407</v>
      </c>
      <c r="B198" s="30" t="s">
        <v>921</v>
      </c>
      <c r="C198" s="30" t="s">
        <v>1124</v>
      </c>
      <c r="D198" s="30" t="s">
        <v>897</v>
      </c>
      <c r="E198" s="30" t="s">
        <v>18</v>
      </c>
      <c r="F198" s="30" t="s">
        <v>20</v>
      </c>
      <c r="G198" s="31" t="n">
        <v>-8</v>
      </c>
      <c r="H198" s="32" t="n">
        <v>29.23</v>
      </c>
      <c r="I198" s="32" t="n">
        <v>233.84</v>
      </c>
      <c r="J198" s="32" t="n">
        <v>0</v>
      </c>
      <c r="K198" s="32" t="n">
        <v>-0.14</v>
      </c>
      <c r="L198" s="32" t="n">
        <v>0</v>
      </c>
      <c r="M198" s="6" t="s">
        <f>=I198+J198+K198+L198</f>
      </c>
      <c r="N198" s="32"/>
      <c r="O198" s="32"/>
      <c r="P198" s="30"/>
    </row>
    <row collapsed="false" customFormat="false" customHeight="false" hidden="false" ht="12.1" outlineLevel="0" r="199">
      <c r="A199" s="21" t="n">
        <v>43720</v>
      </c>
      <c r="B199" s="22" t="s">
        <v>1088</v>
      </c>
      <c r="C199" s="22" t="s">
        <v>188</v>
      </c>
      <c r="D199" s="22" t="s">
        <v>1088</v>
      </c>
      <c r="E199" s="22" t="s">
        <v>1088</v>
      </c>
      <c r="F199" s="22" t="s">
        <v>27</v>
      </c>
      <c r="G199" s="23" t="n">
        <v>1</v>
      </c>
      <c r="H199" s="24" t="n">
        <v>204500</v>
      </c>
      <c r="I199" s="24" t="n">
        <v>204500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4"/>
      <c r="P199" s="22"/>
    </row>
    <row collapsed="false" customFormat="false" customHeight="false" hidden="false" ht="12.1" outlineLevel="0" r="200">
      <c r="A200" s="21" t="n">
        <v>43720</v>
      </c>
      <c r="B200" s="22" t="s">
        <v>1088</v>
      </c>
      <c r="C200" s="22" t="s">
        <v>188</v>
      </c>
      <c r="D200" s="22" t="s">
        <v>1088</v>
      </c>
      <c r="E200" s="22" t="s">
        <v>1088</v>
      </c>
      <c r="F200" s="22" t="s">
        <v>27</v>
      </c>
      <c r="G200" s="23" t="n">
        <v>1</v>
      </c>
      <c r="H200" s="24" t="n">
        <v>200000</v>
      </c>
      <c r="I200" s="24" t="n">
        <v>200000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4"/>
      <c r="P200" s="22"/>
    </row>
    <row collapsed="false" customFormat="false" customHeight="false" hidden="false" ht="12.1" outlineLevel="0" r="201">
      <c r="A201" s="20" t="n">
        <v>43720.471898148</v>
      </c>
      <c r="B201" s="2" t="s">
        <v>929</v>
      </c>
      <c r="C201" s="2" t="s">
        <v>1145</v>
      </c>
      <c r="D201" s="2" t="s">
        <v>894</v>
      </c>
      <c r="E201" s="2" t="s">
        <v>18</v>
      </c>
      <c r="F201" s="2" t="s">
        <v>20</v>
      </c>
      <c r="G201" s="7" t="n">
        <v>5</v>
      </c>
      <c r="H201" s="6" t="n">
        <v>2.53</v>
      </c>
      <c r="I201" s="6" t="n">
        <v>-12.65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6"/>
      <c r="O201" s="6"/>
      <c r="P201" s="2"/>
    </row>
    <row collapsed="false" customFormat="false" customHeight="false" hidden="false" ht="12.1" outlineLevel="0" r="202">
      <c r="A202" s="20" t="n">
        <v>43720.526527778</v>
      </c>
      <c r="B202" s="2" t="s">
        <v>941</v>
      </c>
      <c r="C202" s="2" t="s">
        <v>1175</v>
      </c>
      <c r="D202" s="2" t="s">
        <v>894</v>
      </c>
      <c r="E202" s="2" t="s">
        <v>166</v>
      </c>
      <c r="F202" s="2" t="s">
        <v>27</v>
      </c>
      <c r="G202" s="7" t="n">
        <v>1</v>
      </c>
      <c r="H202" s="6" t="n">
        <v>100.46</v>
      </c>
      <c r="I202" s="6" t="n">
        <v>-1004.6</v>
      </c>
      <c r="J202" s="6" t="n">
        <v>-8.29</v>
      </c>
      <c r="K202" s="6" t="n">
        <v>-0.6</v>
      </c>
      <c r="L202" s="6" t="n">
        <v>0</v>
      </c>
      <c r="M202" s="6"/>
      <c r="N202" s="6" t="s">
        <f>=I202+J202+K202+L202</f>
      </c>
      <c r="O202" s="6"/>
      <c r="P202" s="2"/>
    </row>
    <row collapsed="false" customFormat="false" customHeight="false" hidden="false" ht="12.1" outlineLevel="0" r="203">
      <c r="A203" s="20" t="n">
        <v>43720.526527778</v>
      </c>
      <c r="B203" s="2" t="s">
        <v>941</v>
      </c>
      <c r="C203" s="2" t="s">
        <v>1175</v>
      </c>
      <c r="D203" s="2" t="s">
        <v>894</v>
      </c>
      <c r="E203" s="2" t="s">
        <v>166</v>
      </c>
      <c r="F203" s="2" t="s">
        <v>27</v>
      </c>
      <c r="G203" s="7" t="n">
        <v>15</v>
      </c>
      <c r="H203" s="6" t="n">
        <v>100.46</v>
      </c>
      <c r="I203" s="6" t="n">
        <v>-15069</v>
      </c>
      <c r="J203" s="6" t="n">
        <v>-124.35</v>
      </c>
      <c r="K203" s="6" t="n">
        <v>-9.04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43720.527800926</v>
      </c>
      <c r="B204" s="2" t="s">
        <v>941</v>
      </c>
      <c r="C204" s="2" t="s">
        <v>1175</v>
      </c>
      <c r="D204" s="2" t="s">
        <v>894</v>
      </c>
      <c r="E204" s="2" t="s">
        <v>166</v>
      </c>
      <c r="F204" s="2" t="s">
        <v>27</v>
      </c>
      <c r="G204" s="7" t="n">
        <v>84</v>
      </c>
      <c r="H204" s="6" t="n">
        <v>100.46</v>
      </c>
      <c r="I204" s="6" t="n">
        <v>-84386.4</v>
      </c>
      <c r="J204" s="6" t="n">
        <v>-696.36</v>
      </c>
      <c r="K204" s="6" t="n">
        <v>-50.63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20" t="n">
        <v>43720.649479167</v>
      </c>
      <c r="B205" s="2" t="s">
        <v>943</v>
      </c>
      <c r="C205" s="2" t="s">
        <v>1178</v>
      </c>
      <c r="D205" s="2" t="s">
        <v>894</v>
      </c>
      <c r="E205" s="2" t="s">
        <v>146</v>
      </c>
      <c r="F205" s="2" t="s">
        <v>27</v>
      </c>
      <c r="G205" s="7" t="n">
        <v>64</v>
      </c>
      <c r="H205" s="6" t="n">
        <v>1554.3</v>
      </c>
      <c r="I205" s="6" t="n">
        <v>-99475.2</v>
      </c>
      <c r="J205" s="6" t="n">
        <v>0</v>
      </c>
      <c r="K205" s="6" t="n">
        <v>-59.69</v>
      </c>
      <c r="L205" s="6" t="n">
        <v>0</v>
      </c>
      <c r="M205" s="6"/>
      <c r="N205" s="6" t="s">
        <f>=I205+J205+K205+L205</f>
      </c>
      <c r="O205" s="6"/>
      <c r="P205" s="2"/>
    </row>
    <row collapsed="false" customFormat="false" customHeight="false" hidden="false" ht="12.1" outlineLevel="0" r="206">
      <c r="A206" s="20" t="n">
        <v>43720.658761574</v>
      </c>
      <c r="B206" s="2" t="s">
        <v>937</v>
      </c>
      <c r="C206" s="2" t="s">
        <v>1171</v>
      </c>
      <c r="D206" s="2" t="s">
        <v>894</v>
      </c>
      <c r="E206" s="2" t="s">
        <v>146</v>
      </c>
      <c r="F206" s="2" t="s">
        <v>27</v>
      </c>
      <c r="G206" s="7" t="n">
        <v>46</v>
      </c>
      <c r="H206" s="6" t="n">
        <v>1653</v>
      </c>
      <c r="I206" s="6" t="n">
        <v>-76038</v>
      </c>
      <c r="J206" s="6" t="n">
        <v>0</v>
      </c>
      <c r="K206" s="6" t="n">
        <v>-45.62</v>
      </c>
      <c r="L206" s="6" t="n">
        <v>0</v>
      </c>
      <c r="M206" s="6"/>
      <c r="N206" s="6" t="s">
        <f>=I206+J206+K206+L206</f>
      </c>
      <c r="O206" s="6"/>
      <c r="P206" s="2"/>
    </row>
    <row collapsed="false" customFormat="false" customHeight="false" hidden="false" ht="12.1" outlineLevel="0" r="207">
      <c r="A207" s="29" t="n">
        <v>43720.838090278</v>
      </c>
      <c r="B207" s="30" t="s">
        <v>942</v>
      </c>
      <c r="C207" s="30" t="s">
        <v>1176</v>
      </c>
      <c r="D207" s="30" t="s">
        <v>897</v>
      </c>
      <c r="E207" s="30" t="s">
        <v>18</v>
      </c>
      <c r="F207" s="30" t="s">
        <v>20</v>
      </c>
      <c r="G207" s="31" t="n">
        <v>-5</v>
      </c>
      <c r="H207" s="32" t="n">
        <v>74.76</v>
      </c>
      <c r="I207" s="32" t="n">
        <v>373.8</v>
      </c>
      <c r="J207" s="32" t="n">
        <v>0</v>
      </c>
      <c r="K207" s="32" t="n">
        <v>-0.23</v>
      </c>
      <c r="L207" s="32" t="n">
        <v>0</v>
      </c>
      <c r="M207" s="6" t="s">
        <f>=I207+J207+K207+L207</f>
      </c>
      <c r="N207" s="32"/>
      <c r="O207" s="32"/>
      <c r="P207" s="30"/>
    </row>
    <row collapsed="false" customFormat="false" customHeight="false" hidden="false" ht="12.1" outlineLevel="0" r="208">
      <c r="A208" s="21" t="n">
        <v>43721</v>
      </c>
      <c r="B208" s="22" t="s">
        <v>1088</v>
      </c>
      <c r="C208" s="22" t="s">
        <v>188</v>
      </c>
      <c r="D208" s="22" t="s">
        <v>1088</v>
      </c>
      <c r="E208" s="22" t="s">
        <v>1088</v>
      </c>
      <c r="F208" s="22" t="s">
        <v>27</v>
      </c>
      <c r="G208" s="23" t="n">
        <v>1</v>
      </c>
      <c r="H208" s="24" t="n">
        <v>860</v>
      </c>
      <c r="I208" s="24" t="n">
        <v>860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4"/>
      <c r="P208" s="22"/>
    </row>
    <row collapsed="false" customFormat="false" customHeight="false" hidden="false" ht="12.1" outlineLevel="0" r="209">
      <c r="A209" s="20" t="n">
        <v>43721.473009259</v>
      </c>
      <c r="B209" s="2" t="s">
        <v>944</v>
      </c>
      <c r="C209" s="2" t="s">
        <v>1179</v>
      </c>
      <c r="D209" s="2" t="s">
        <v>894</v>
      </c>
      <c r="E209" s="2" t="s">
        <v>166</v>
      </c>
      <c r="F209" s="2" t="s">
        <v>27</v>
      </c>
      <c r="G209" s="7" t="n">
        <v>7</v>
      </c>
      <c r="H209" s="6" t="n">
        <v>101.33</v>
      </c>
      <c r="I209" s="6" t="n">
        <v>-7093.1</v>
      </c>
      <c r="J209" s="6" t="n">
        <v>-5.18</v>
      </c>
      <c r="K209" s="6" t="n">
        <v>-4.26</v>
      </c>
      <c r="L209" s="6" t="n">
        <v>0</v>
      </c>
      <c r="M209" s="6"/>
      <c r="N209" s="6" t="s">
        <f>=I209+J209+K209+L209</f>
      </c>
      <c r="O209" s="6"/>
      <c r="P209" s="2"/>
    </row>
    <row collapsed="false" customFormat="false" customHeight="false" hidden="false" ht="12.1" outlineLevel="0" r="210">
      <c r="A210" s="20" t="n">
        <v>43721.474768519</v>
      </c>
      <c r="B210" s="2" t="s">
        <v>944</v>
      </c>
      <c r="C210" s="2" t="s">
        <v>1179</v>
      </c>
      <c r="D210" s="2" t="s">
        <v>894</v>
      </c>
      <c r="E210" s="2" t="s">
        <v>166</v>
      </c>
      <c r="F210" s="2" t="s">
        <v>27</v>
      </c>
      <c r="G210" s="7" t="n">
        <v>3</v>
      </c>
      <c r="H210" s="6" t="n">
        <v>101.33</v>
      </c>
      <c r="I210" s="6" t="n">
        <v>-3039.9</v>
      </c>
      <c r="J210" s="6" t="n">
        <v>-2.22</v>
      </c>
      <c r="K210" s="6" t="n">
        <v>-1.82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20" t="n">
        <v>43721.478113426</v>
      </c>
      <c r="B211" s="2" t="s">
        <v>944</v>
      </c>
      <c r="C211" s="2" t="s">
        <v>1179</v>
      </c>
      <c r="D211" s="2" t="s">
        <v>894</v>
      </c>
      <c r="E211" s="2" t="s">
        <v>166</v>
      </c>
      <c r="F211" s="2" t="s">
        <v>27</v>
      </c>
      <c r="G211" s="7" t="n">
        <v>89</v>
      </c>
      <c r="H211" s="6" t="n">
        <v>101.33</v>
      </c>
      <c r="I211" s="6" t="n">
        <v>-90183.7</v>
      </c>
      <c r="J211" s="6" t="n">
        <v>-65.86</v>
      </c>
      <c r="K211" s="6" t="n">
        <v>-54.11</v>
      </c>
      <c r="L211" s="6" t="n">
        <v>0</v>
      </c>
      <c r="M211" s="6"/>
      <c r="N211" s="6" t="s">
        <f>=I211+J211+K211+L211</f>
      </c>
      <c r="O211" s="6"/>
      <c r="P211" s="2"/>
    </row>
    <row collapsed="false" customFormat="false" customHeight="false" hidden="false" ht="12.1" outlineLevel="0" r="212">
      <c r="A212" s="20" t="n">
        <v>43721.479641204</v>
      </c>
      <c r="B212" s="2" t="s">
        <v>945</v>
      </c>
      <c r="C212" s="2" t="s">
        <v>1180</v>
      </c>
      <c r="D212" s="2" t="s">
        <v>894</v>
      </c>
      <c r="E212" s="2" t="s">
        <v>166</v>
      </c>
      <c r="F212" s="2" t="s">
        <v>20</v>
      </c>
      <c r="G212" s="7" t="n">
        <v>1</v>
      </c>
      <c r="H212" s="6" t="n">
        <v>17.05</v>
      </c>
      <c r="I212" s="6" t="n">
        <v>-1705</v>
      </c>
      <c r="J212" s="6" t="n">
        <v>-29.4</v>
      </c>
      <c r="K212" s="6" t="n">
        <v>-1.06</v>
      </c>
      <c r="L212" s="6" t="n">
        <v>0</v>
      </c>
      <c r="M212" s="6" t="s">
        <f>=I212+J212+K212+L212</f>
      </c>
      <c r="N212" s="6"/>
      <c r="O212" s="6"/>
      <c r="P212" s="2"/>
    </row>
    <row collapsed="false" customFormat="false" customHeight="false" hidden="false" ht="12.1" outlineLevel="0" r="213">
      <c r="A213" s="20" t="n">
        <v>43721.485949074</v>
      </c>
      <c r="B213" s="2" t="s">
        <v>944</v>
      </c>
      <c r="C213" s="2" t="s">
        <v>1179</v>
      </c>
      <c r="D213" s="2" t="s">
        <v>894</v>
      </c>
      <c r="E213" s="2" t="s">
        <v>166</v>
      </c>
      <c r="F213" s="2" t="s">
        <v>27</v>
      </c>
      <c r="G213" s="7" t="n">
        <v>1</v>
      </c>
      <c r="H213" s="6" t="n">
        <v>101.33</v>
      </c>
      <c r="I213" s="6" t="n">
        <v>-1013.3</v>
      </c>
      <c r="J213" s="6" t="n">
        <v>-0.74</v>
      </c>
      <c r="K213" s="6" t="n">
        <v>-0.61</v>
      </c>
      <c r="L213" s="6" t="n">
        <v>0</v>
      </c>
      <c r="M213" s="6"/>
      <c r="N213" s="6" t="s">
        <f>=I213+J213+K213+L213</f>
      </c>
      <c r="O213" s="6"/>
      <c r="P213" s="2"/>
    </row>
    <row collapsed="false" customFormat="false" customHeight="false" hidden="false" ht="12.1" outlineLevel="0" r="214">
      <c r="A214" s="20" t="n">
        <v>43721.625960648</v>
      </c>
      <c r="B214" s="2" t="s">
        <v>936</v>
      </c>
      <c r="C214" s="2" t="s">
        <v>1170</v>
      </c>
      <c r="D214" s="2" t="s">
        <v>894</v>
      </c>
      <c r="E214" s="2" t="s">
        <v>18</v>
      </c>
      <c r="F214" s="2" t="s">
        <v>27</v>
      </c>
      <c r="G214" s="7" t="n">
        <v>10</v>
      </c>
      <c r="H214" s="6" t="n">
        <v>408.9</v>
      </c>
      <c r="I214" s="6" t="n">
        <v>-4089</v>
      </c>
      <c r="J214" s="6" t="n">
        <v>0</v>
      </c>
      <c r="K214" s="6" t="n">
        <v>-2.45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20" t="n">
        <v>43721.635532407</v>
      </c>
      <c r="B215" s="2" t="s">
        <v>100</v>
      </c>
      <c r="C215" s="2" t="s">
        <v>1181</v>
      </c>
      <c r="D215" s="2" t="s">
        <v>894</v>
      </c>
      <c r="E215" s="2" t="s">
        <v>18</v>
      </c>
      <c r="F215" s="2" t="s">
        <v>27</v>
      </c>
      <c r="G215" s="7" t="n">
        <v>1</v>
      </c>
      <c r="H215" s="6" t="n">
        <v>15676</v>
      </c>
      <c r="I215" s="6" t="n">
        <v>-15676</v>
      </c>
      <c r="J215" s="6" t="n">
        <v>0</v>
      </c>
      <c r="K215" s="6" t="n">
        <v>-9.41</v>
      </c>
      <c r="L215" s="6" t="n">
        <v>0</v>
      </c>
      <c r="M215" s="6"/>
      <c r="N215" s="6" t="s">
        <f>=I215+J215+K215+L215</f>
      </c>
      <c r="O215" s="6"/>
      <c r="P215" s="2"/>
    </row>
    <row collapsed="false" customFormat="false" customHeight="false" hidden="false" ht="12.1" outlineLevel="0" r="216">
      <c r="A216" s="20" t="n">
        <v>43721.645787037</v>
      </c>
      <c r="B216" s="2" t="s">
        <v>58</v>
      </c>
      <c r="C216" s="2" t="s">
        <v>1133</v>
      </c>
      <c r="D216" s="2" t="s">
        <v>894</v>
      </c>
      <c r="E216" s="2" t="s">
        <v>18</v>
      </c>
      <c r="F216" s="2" t="s">
        <v>27</v>
      </c>
      <c r="G216" s="7" t="n">
        <v>10</v>
      </c>
      <c r="H216" s="6" t="n">
        <v>231.8</v>
      </c>
      <c r="I216" s="6" t="n">
        <v>-2318</v>
      </c>
      <c r="J216" s="6" t="n">
        <v>0</v>
      </c>
      <c r="K216" s="6" t="n">
        <v>-1.39</v>
      </c>
      <c r="L216" s="6" t="n">
        <v>0</v>
      </c>
      <c r="M216" s="6"/>
      <c r="N216" s="6" t="s">
        <f>=I216+J216+K216+L216</f>
      </c>
      <c r="O216" s="6"/>
      <c r="P216" s="2"/>
    </row>
    <row collapsed="false" customFormat="false" customHeight="false" hidden="false" ht="12.1" outlineLevel="0" r="217">
      <c r="A217" s="20" t="n">
        <v>43721.689016204</v>
      </c>
      <c r="B217" s="2" t="s">
        <v>906</v>
      </c>
      <c r="C217" s="2" t="s">
        <v>1097</v>
      </c>
      <c r="D217" s="2" t="s">
        <v>894</v>
      </c>
      <c r="E217" s="2" t="s">
        <v>18</v>
      </c>
      <c r="F217" s="2" t="s">
        <v>27</v>
      </c>
      <c r="G217" s="7" t="n">
        <v>20</v>
      </c>
      <c r="H217" s="6" t="n">
        <v>76.01</v>
      </c>
      <c r="I217" s="6" t="n">
        <v>-1520.2</v>
      </c>
      <c r="J217" s="6" t="n">
        <v>0</v>
      </c>
      <c r="K217" s="6" t="n">
        <v>-0.91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43724.453761574</v>
      </c>
      <c r="B218" s="2" t="s">
        <v>906</v>
      </c>
      <c r="C218" s="2" t="s">
        <v>1097</v>
      </c>
      <c r="D218" s="2" t="s">
        <v>894</v>
      </c>
      <c r="E218" s="2" t="s">
        <v>18</v>
      </c>
      <c r="F218" s="2" t="s">
        <v>27</v>
      </c>
      <c r="G218" s="7" t="n">
        <v>10</v>
      </c>
      <c r="H218" s="6" t="n">
        <v>76.17</v>
      </c>
      <c r="I218" s="6" t="n">
        <v>-761.7</v>
      </c>
      <c r="J218" s="6" t="n">
        <v>0</v>
      </c>
      <c r="K218" s="6" t="n">
        <v>-0.45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20" t="n">
        <v>43724.467569444</v>
      </c>
      <c r="B219" s="2" t="s">
        <v>929</v>
      </c>
      <c r="C219" s="2" t="s">
        <v>1145</v>
      </c>
      <c r="D219" s="2" t="s">
        <v>894</v>
      </c>
      <c r="E219" s="2" t="s">
        <v>18</v>
      </c>
      <c r="F219" s="2" t="s">
        <v>20</v>
      </c>
      <c r="G219" s="7" t="n">
        <v>5</v>
      </c>
      <c r="H219" s="6" t="n">
        <v>2.48</v>
      </c>
      <c r="I219" s="6" t="n">
        <v>-12.4</v>
      </c>
      <c r="J219" s="6" t="n">
        <v>0</v>
      </c>
      <c r="K219" s="6" t="n">
        <v>-0.02</v>
      </c>
      <c r="L219" s="6" t="n">
        <v>0</v>
      </c>
      <c r="M219" s="6" t="s">
        <f>=I219+J219+K219+L219</f>
      </c>
      <c r="N219" s="6"/>
      <c r="O219" s="6"/>
      <c r="P219" s="2"/>
    </row>
    <row collapsed="false" customFormat="false" customHeight="false" hidden="false" ht="12.1" outlineLevel="0" r="220">
      <c r="A220" s="20" t="n">
        <v>43724.626909722</v>
      </c>
      <c r="B220" s="2" t="s">
        <v>136</v>
      </c>
      <c r="C220" s="2" t="s">
        <v>1136</v>
      </c>
      <c r="D220" s="2" t="s">
        <v>894</v>
      </c>
      <c r="E220" s="2" t="s">
        <v>18</v>
      </c>
      <c r="F220" s="2" t="s">
        <v>27</v>
      </c>
      <c r="G220" s="7" t="n">
        <v>3</v>
      </c>
      <c r="H220" s="6" t="n">
        <v>990</v>
      </c>
      <c r="I220" s="6" t="n">
        <v>-2970</v>
      </c>
      <c r="J220" s="6" t="n">
        <v>0</v>
      </c>
      <c r="K220" s="6" t="n">
        <v>-1.79</v>
      </c>
      <c r="L220" s="6" t="n">
        <v>0</v>
      </c>
      <c r="M220" s="6"/>
      <c r="N220" s="6" t="s">
        <f>=I220+J220+K220+L220</f>
      </c>
      <c r="O220" s="6"/>
      <c r="P220" s="2"/>
    </row>
    <row collapsed="false" customFormat="false" customHeight="false" hidden="false" ht="12.1" outlineLevel="0" r="221">
      <c r="A221" s="20" t="n">
        <v>43724.642233796</v>
      </c>
      <c r="B221" s="2" t="s">
        <v>946</v>
      </c>
      <c r="C221" s="2" t="s">
        <v>1182</v>
      </c>
      <c r="D221" s="2" t="s">
        <v>894</v>
      </c>
      <c r="E221" s="2" t="s">
        <v>18</v>
      </c>
      <c r="F221" s="2" t="s">
        <v>20</v>
      </c>
      <c r="G221" s="7" t="n">
        <v>2</v>
      </c>
      <c r="H221" s="6" t="n">
        <v>9.39</v>
      </c>
      <c r="I221" s="6" t="n">
        <v>-18.78</v>
      </c>
      <c r="J221" s="6" t="n">
        <v>0</v>
      </c>
      <c r="K221" s="6" t="n">
        <v>-0.02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43724.643287037</v>
      </c>
      <c r="B222" s="2" t="s">
        <v>946</v>
      </c>
      <c r="C222" s="2" t="s">
        <v>1182</v>
      </c>
      <c r="D222" s="2" t="s">
        <v>894</v>
      </c>
      <c r="E222" s="2" t="s">
        <v>18</v>
      </c>
      <c r="F222" s="2" t="s">
        <v>20</v>
      </c>
      <c r="G222" s="7" t="n">
        <v>3</v>
      </c>
      <c r="H222" s="6" t="n">
        <v>9.39</v>
      </c>
      <c r="I222" s="6" t="n">
        <v>-28.17</v>
      </c>
      <c r="J222" s="6" t="n">
        <v>0</v>
      </c>
      <c r="K222" s="6" t="n">
        <v>-0.02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1" t="n">
        <v>43727</v>
      </c>
      <c r="B223" s="22" t="s">
        <v>1088</v>
      </c>
      <c r="C223" s="22" t="s">
        <v>188</v>
      </c>
      <c r="D223" s="22" t="s">
        <v>1088</v>
      </c>
      <c r="E223" s="22" t="s">
        <v>1088</v>
      </c>
      <c r="F223" s="22" t="s">
        <v>27</v>
      </c>
      <c r="G223" s="23" t="n">
        <v>1</v>
      </c>
      <c r="H223" s="24" t="n">
        <v>105000</v>
      </c>
      <c r="I223" s="24" t="n">
        <v>105000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4"/>
      <c r="P223" s="22"/>
    </row>
    <row collapsed="false" customFormat="false" customHeight="false" hidden="false" ht="12.1" outlineLevel="0" r="224">
      <c r="A224" s="21" t="n">
        <v>43727</v>
      </c>
      <c r="B224" s="22" t="s">
        <v>1088</v>
      </c>
      <c r="C224" s="22" t="s">
        <v>188</v>
      </c>
      <c r="D224" s="22" t="s">
        <v>1088</v>
      </c>
      <c r="E224" s="22" t="s">
        <v>1088</v>
      </c>
      <c r="F224" s="22" t="s">
        <v>27</v>
      </c>
      <c r="G224" s="23" t="n">
        <v>1</v>
      </c>
      <c r="H224" s="24" t="n">
        <v>25000</v>
      </c>
      <c r="I224" s="24" t="n">
        <v>25000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4"/>
      <c r="P224" s="22"/>
    </row>
    <row collapsed="false" customFormat="false" customHeight="false" hidden="false" ht="12.1" outlineLevel="0" r="225">
      <c r="A225" s="20" t="n">
        <v>43727.49912037</v>
      </c>
      <c r="B225" s="2" t="s">
        <v>947</v>
      </c>
      <c r="C225" s="2" t="s">
        <v>1183</v>
      </c>
      <c r="D225" s="2" t="s">
        <v>894</v>
      </c>
      <c r="E225" s="2" t="s">
        <v>166</v>
      </c>
      <c r="F225" s="2" t="s">
        <v>27</v>
      </c>
      <c r="G225" s="7" t="n">
        <v>100</v>
      </c>
      <c r="H225" s="6" t="n">
        <v>100.6</v>
      </c>
      <c r="I225" s="6" t="n">
        <v>-100600</v>
      </c>
      <c r="J225" s="6" t="n">
        <v>-342</v>
      </c>
      <c r="K225" s="6" t="n">
        <v>-60.36</v>
      </c>
      <c r="L225" s="6" t="n">
        <v>0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43728.460578704</v>
      </c>
      <c r="B226" s="2" t="s">
        <v>929</v>
      </c>
      <c r="C226" s="2" t="s">
        <v>1145</v>
      </c>
      <c r="D226" s="2" t="s">
        <v>894</v>
      </c>
      <c r="E226" s="2" t="s">
        <v>18</v>
      </c>
      <c r="F226" s="2" t="s">
        <v>20</v>
      </c>
      <c r="G226" s="7" t="n">
        <v>3</v>
      </c>
      <c r="H226" s="6" t="n">
        <v>2.43</v>
      </c>
      <c r="I226" s="6" t="n">
        <v>-7.29</v>
      </c>
      <c r="J226" s="6" t="n">
        <v>0</v>
      </c>
      <c r="K226" s="6" t="n">
        <v>-0.01</v>
      </c>
      <c r="L226" s="6" t="n">
        <v>0</v>
      </c>
      <c r="M226" s="6" t="s">
        <f>=I226+J226+K226+L226</f>
      </c>
      <c r="N226" s="6"/>
      <c r="O226" s="6"/>
      <c r="P226" s="2"/>
    </row>
    <row collapsed="false" customFormat="false" customHeight="false" hidden="false" ht="12.1" outlineLevel="0" r="227">
      <c r="A227" s="20" t="n">
        <v>43728.666435185</v>
      </c>
      <c r="B227" s="2" t="s">
        <v>58</v>
      </c>
      <c r="C227" s="2" t="s">
        <v>1133</v>
      </c>
      <c r="D227" s="2" t="s">
        <v>894</v>
      </c>
      <c r="E227" s="2" t="s">
        <v>18</v>
      </c>
      <c r="F227" s="2" t="s">
        <v>27</v>
      </c>
      <c r="G227" s="7" t="n">
        <v>10</v>
      </c>
      <c r="H227" s="6" t="n">
        <v>229.39</v>
      </c>
      <c r="I227" s="6" t="n">
        <v>-2293.9</v>
      </c>
      <c r="J227" s="6" t="n">
        <v>0</v>
      </c>
      <c r="K227" s="6" t="n">
        <v>-1.38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43732.444780093</v>
      </c>
      <c r="B228" s="2" t="s">
        <v>906</v>
      </c>
      <c r="C228" s="2" t="s">
        <v>1097</v>
      </c>
      <c r="D228" s="2" t="s">
        <v>894</v>
      </c>
      <c r="E228" s="2" t="s">
        <v>18</v>
      </c>
      <c r="F228" s="2" t="s">
        <v>27</v>
      </c>
      <c r="G228" s="7" t="n">
        <v>10</v>
      </c>
      <c r="H228" s="6" t="n">
        <v>73.46</v>
      </c>
      <c r="I228" s="6" t="n">
        <v>-734.6</v>
      </c>
      <c r="J228" s="6" t="n">
        <v>0</v>
      </c>
      <c r="K228" s="6" t="n">
        <v>-0.44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0" t="n">
        <v>43732.4615625</v>
      </c>
      <c r="B229" s="2" t="s">
        <v>112</v>
      </c>
      <c r="C229" s="2" t="s">
        <v>1111</v>
      </c>
      <c r="D229" s="2" t="s">
        <v>894</v>
      </c>
      <c r="E229" s="2" t="s">
        <v>18</v>
      </c>
      <c r="F229" s="2" t="s">
        <v>27</v>
      </c>
      <c r="G229" s="7" t="n">
        <v>1000</v>
      </c>
      <c r="H229" s="6" t="n">
        <v>12.889</v>
      </c>
      <c r="I229" s="6" t="n">
        <v>-12889</v>
      </c>
      <c r="J229" s="6" t="n">
        <v>0</v>
      </c>
      <c r="K229" s="6" t="n">
        <v>-7.73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43732.4921875</v>
      </c>
      <c r="B230" s="2" t="s">
        <v>136</v>
      </c>
      <c r="C230" s="2" t="s">
        <v>1136</v>
      </c>
      <c r="D230" s="2" t="s">
        <v>894</v>
      </c>
      <c r="E230" s="2" t="s">
        <v>18</v>
      </c>
      <c r="F230" s="2" t="s">
        <v>27</v>
      </c>
      <c r="G230" s="7" t="n">
        <v>10</v>
      </c>
      <c r="H230" s="6" t="n">
        <v>955.4</v>
      </c>
      <c r="I230" s="6" t="n">
        <v>-9554</v>
      </c>
      <c r="J230" s="6" t="n">
        <v>0</v>
      </c>
      <c r="K230" s="6" t="n">
        <v>-5.74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29" t="n">
        <v>43732.500023148</v>
      </c>
      <c r="B231" s="30" t="s">
        <v>53</v>
      </c>
      <c r="C231" s="30" t="s">
        <v>1117</v>
      </c>
      <c r="D231" s="30" t="s">
        <v>897</v>
      </c>
      <c r="E231" s="30" t="s">
        <v>18</v>
      </c>
      <c r="F231" s="30" t="s">
        <v>27</v>
      </c>
      <c r="G231" s="31" t="n">
        <v>-100</v>
      </c>
      <c r="H231" s="32" t="n">
        <v>37.76</v>
      </c>
      <c r="I231" s="32" t="n">
        <v>3776</v>
      </c>
      <c r="J231" s="32" t="n">
        <v>0</v>
      </c>
      <c r="K231" s="32" t="n">
        <v>-2.27</v>
      </c>
      <c r="L231" s="32" t="n">
        <v>0</v>
      </c>
      <c r="M231" s="32"/>
      <c r="N231" s="6" t="s">
        <f>=I231+J231+K231+L231</f>
      </c>
      <c r="O231" s="32"/>
      <c r="P231" s="30"/>
    </row>
    <row collapsed="false" customFormat="false" customHeight="false" hidden="false" ht="12.1" outlineLevel="0" r="232">
      <c r="A232" s="20" t="n">
        <v>43732.517106481</v>
      </c>
      <c r="B232" s="2" t="s">
        <v>906</v>
      </c>
      <c r="C232" s="2" t="s">
        <v>1097</v>
      </c>
      <c r="D232" s="2" t="s">
        <v>894</v>
      </c>
      <c r="E232" s="2" t="s">
        <v>18</v>
      </c>
      <c r="F232" s="2" t="s">
        <v>27</v>
      </c>
      <c r="G232" s="7" t="n">
        <v>80</v>
      </c>
      <c r="H232" s="6" t="n">
        <v>73.46</v>
      </c>
      <c r="I232" s="6" t="n">
        <v>-5876.8</v>
      </c>
      <c r="J232" s="6" t="n">
        <v>0</v>
      </c>
      <c r="K232" s="6" t="n">
        <v>-3.53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21" t="n">
        <v>43734</v>
      </c>
      <c r="B233" s="22" t="s">
        <v>1088</v>
      </c>
      <c r="C233" s="22" t="s">
        <v>188</v>
      </c>
      <c r="D233" s="22" t="s">
        <v>1088</v>
      </c>
      <c r="E233" s="22" t="s">
        <v>1088</v>
      </c>
      <c r="F233" s="22" t="s">
        <v>27</v>
      </c>
      <c r="G233" s="23" t="n">
        <v>1</v>
      </c>
      <c r="H233" s="24" t="n">
        <v>1300</v>
      </c>
      <c r="I233" s="24" t="n">
        <v>1300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4"/>
      <c r="P233" s="22"/>
    </row>
    <row collapsed="false" customFormat="false" customHeight="false" hidden="false" ht="12.1" outlineLevel="0" r="234">
      <c r="A234" s="21" t="n">
        <v>43734</v>
      </c>
      <c r="B234" s="22" t="s">
        <v>1088</v>
      </c>
      <c r="C234" s="22" t="s">
        <v>188</v>
      </c>
      <c r="D234" s="22" t="s">
        <v>1088</v>
      </c>
      <c r="E234" s="22" t="s">
        <v>1088</v>
      </c>
      <c r="F234" s="22" t="s">
        <v>27</v>
      </c>
      <c r="G234" s="23" t="n">
        <v>1</v>
      </c>
      <c r="H234" s="24" t="n">
        <v>1000</v>
      </c>
      <c r="I234" s="24" t="n">
        <v>1000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4"/>
      <c r="P234" s="22"/>
    </row>
    <row collapsed="false" customFormat="false" customHeight="false" hidden="false" ht="12.1" outlineLevel="0" r="235">
      <c r="A235" s="21" t="n">
        <v>43734</v>
      </c>
      <c r="B235" s="22" t="s">
        <v>1088</v>
      </c>
      <c r="C235" s="22" t="s">
        <v>188</v>
      </c>
      <c r="D235" s="22" t="s">
        <v>1088</v>
      </c>
      <c r="E235" s="22" t="s">
        <v>1088</v>
      </c>
      <c r="F235" s="22" t="s">
        <v>20</v>
      </c>
      <c r="G235" s="23" t="n">
        <v>1</v>
      </c>
      <c r="H235" s="24" t="n">
        <v>15</v>
      </c>
      <c r="I235" s="24" t="n">
        <v>15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4"/>
      <c r="P235" s="22"/>
    </row>
    <row collapsed="false" customFormat="false" customHeight="false" hidden="false" ht="12.1" outlineLevel="0" r="236">
      <c r="A236" s="20" t="n">
        <v>43734.557083333</v>
      </c>
      <c r="B236" s="2" t="s">
        <v>35</v>
      </c>
      <c r="C236" s="2" t="s">
        <v>1184</v>
      </c>
      <c r="D236" s="2" t="s">
        <v>894</v>
      </c>
      <c r="E236" s="2" t="s">
        <v>18</v>
      </c>
      <c r="F236" s="2" t="s">
        <v>20</v>
      </c>
      <c r="G236" s="7" t="n">
        <v>1</v>
      </c>
      <c r="H236" s="6" t="n">
        <v>13.32</v>
      </c>
      <c r="I236" s="6" t="n">
        <v>-13.32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6"/>
      <c r="O236" s="6"/>
      <c r="P236" s="2"/>
    </row>
    <row collapsed="false" customFormat="false" customHeight="false" hidden="false" ht="12.1" outlineLevel="0" r="237">
      <c r="A237" s="20" t="n">
        <v>43734.561006944</v>
      </c>
      <c r="B237" s="2" t="s">
        <v>929</v>
      </c>
      <c r="C237" s="2" t="s">
        <v>1145</v>
      </c>
      <c r="D237" s="2" t="s">
        <v>894</v>
      </c>
      <c r="E237" s="2" t="s">
        <v>18</v>
      </c>
      <c r="F237" s="2" t="s">
        <v>20</v>
      </c>
      <c r="G237" s="7" t="n">
        <v>1</v>
      </c>
      <c r="H237" s="6" t="n">
        <v>2.43</v>
      </c>
      <c r="I237" s="6" t="n">
        <v>-2.43</v>
      </c>
      <c r="J237" s="6" t="n">
        <v>0</v>
      </c>
      <c r="K237" s="6" t="n">
        <v>-0.01</v>
      </c>
      <c r="L237" s="6" t="n">
        <v>0</v>
      </c>
      <c r="M237" s="6" t="s">
        <f>=I237+J237+K237+L237</f>
      </c>
      <c r="N237" s="6"/>
      <c r="O237" s="6"/>
      <c r="P237" s="2"/>
    </row>
    <row collapsed="false" customFormat="false" customHeight="false" hidden="false" ht="12.1" outlineLevel="0" r="238">
      <c r="A238" s="20" t="n">
        <v>43734.614618056</v>
      </c>
      <c r="B238" s="2" t="s">
        <v>941</v>
      </c>
      <c r="C238" s="2" t="s">
        <v>1175</v>
      </c>
      <c r="D238" s="2" t="s">
        <v>894</v>
      </c>
      <c r="E238" s="2" t="s">
        <v>166</v>
      </c>
      <c r="F238" s="2" t="s">
        <v>27</v>
      </c>
      <c r="G238" s="7" t="n">
        <v>4</v>
      </c>
      <c r="H238" s="6" t="n">
        <v>100.59</v>
      </c>
      <c r="I238" s="6" t="n">
        <v>-4023.6</v>
      </c>
      <c r="J238" s="6" t="n">
        <v>-7.52</v>
      </c>
      <c r="K238" s="6" t="n">
        <v>-2.41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5" t="n">
        <v>43735</v>
      </c>
      <c r="B239" s="26" t="s">
        <v>1089</v>
      </c>
      <c r="C239" s="26" t="s">
        <v>1138</v>
      </c>
      <c r="D239" s="26" t="s">
        <v>1089</v>
      </c>
      <c r="E239" s="26" t="s">
        <v>1089</v>
      </c>
      <c r="F239" s="26" t="s">
        <v>27</v>
      </c>
      <c r="G239" s="27" t="n">
        <v>1</v>
      </c>
      <c r="H239" s="28" t="n">
        <v>-1.23</v>
      </c>
      <c r="I239" s="28" t="n">
        <v>-1.23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8"/>
      <c r="P239" s="26"/>
    </row>
    <row collapsed="false" customFormat="false" customHeight="false" hidden="false" ht="12.1" outlineLevel="0" r="240">
      <c r="A240" s="21" t="n">
        <v>43735</v>
      </c>
      <c r="B240" s="22" t="s">
        <v>1088</v>
      </c>
      <c r="C240" s="22" t="s">
        <v>188</v>
      </c>
      <c r="D240" s="22" t="s">
        <v>1088</v>
      </c>
      <c r="E240" s="22" t="s">
        <v>1088</v>
      </c>
      <c r="F240" s="22" t="s">
        <v>27</v>
      </c>
      <c r="G240" s="23" t="n">
        <v>1</v>
      </c>
      <c r="H240" s="24" t="n">
        <v>4500</v>
      </c>
      <c r="I240" s="24" t="n">
        <v>4500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4"/>
      <c r="P240" s="22"/>
    </row>
    <row collapsed="false" customFormat="false" customHeight="false" hidden="false" ht="12.1" outlineLevel="0" r="241">
      <c r="A241" s="25" t="n">
        <v>43735</v>
      </c>
      <c r="B241" s="26" t="s">
        <v>1089</v>
      </c>
      <c r="C241" s="26" t="s">
        <v>1139</v>
      </c>
      <c r="D241" s="26" t="s">
        <v>1089</v>
      </c>
      <c r="E241" s="26" t="s">
        <v>1089</v>
      </c>
      <c r="F241" s="26" t="s">
        <v>27</v>
      </c>
      <c r="G241" s="27" t="n">
        <v>1</v>
      </c>
      <c r="H241" s="28" t="n">
        <v>-1.04</v>
      </c>
      <c r="I241" s="28" t="n">
        <v>-1.04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8"/>
      <c r="P241" s="26"/>
    </row>
    <row collapsed="false" customFormat="false" customHeight="false" hidden="false" ht="12.1" outlineLevel="0" r="242">
      <c r="A242" s="29" t="n">
        <v>43735.426435185</v>
      </c>
      <c r="B242" s="30" t="s">
        <v>70</v>
      </c>
      <c r="C242" s="30" t="s">
        <v>1101</v>
      </c>
      <c r="D242" s="30" t="s">
        <v>897</v>
      </c>
      <c r="E242" s="30" t="s">
        <v>18</v>
      </c>
      <c r="F242" s="30" t="s">
        <v>27</v>
      </c>
      <c r="G242" s="31" t="n">
        <v>-10000</v>
      </c>
      <c r="H242" s="32" t="n">
        <v>0.042865</v>
      </c>
      <c r="I242" s="32" t="n">
        <v>428.65</v>
      </c>
      <c r="J242" s="32" t="n">
        <v>0</v>
      </c>
      <c r="K242" s="32" t="n">
        <v>-0.25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9" t="n">
        <v>43735.426446759</v>
      </c>
      <c r="B243" s="30" t="s">
        <v>70</v>
      </c>
      <c r="C243" s="30" t="s">
        <v>1101</v>
      </c>
      <c r="D243" s="30" t="s">
        <v>897</v>
      </c>
      <c r="E243" s="30" t="s">
        <v>18</v>
      </c>
      <c r="F243" s="30" t="s">
        <v>27</v>
      </c>
      <c r="G243" s="31" t="n">
        <v>-10000</v>
      </c>
      <c r="H243" s="32" t="n">
        <v>0.042865</v>
      </c>
      <c r="I243" s="32" t="n">
        <v>428.65</v>
      </c>
      <c r="J243" s="32" t="n">
        <v>0</v>
      </c>
      <c r="K243" s="32" t="n">
        <v>-0.25</v>
      </c>
      <c r="L243" s="32" t="n">
        <v>0</v>
      </c>
      <c r="M243" s="32"/>
      <c r="N243" s="6" t="s">
        <f>=I243+J243+K243+L243</f>
      </c>
      <c r="O243" s="32"/>
      <c r="P243" s="30"/>
    </row>
    <row collapsed="false" customFormat="false" customHeight="false" hidden="false" ht="12.1" outlineLevel="0" r="244">
      <c r="A244" s="29" t="n">
        <v>43735.426527778</v>
      </c>
      <c r="B244" s="30" t="s">
        <v>70</v>
      </c>
      <c r="C244" s="30" t="s">
        <v>1101</v>
      </c>
      <c r="D244" s="30" t="s">
        <v>897</v>
      </c>
      <c r="E244" s="30" t="s">
        <v>18</v>
      </c>
      <c r="F244" s="30" t="s">
        <v>27</v>
      </c>
      <c r="G244" s="31" t="n">
        <v>-30000</v>
      </c>
      <c r="H244" s="32" t="n">
        <v>0.042865</v>
      </c>
      <c r="I244" s="32" t="n">
        <v>1285.95</v>
      </c>
      <c r="J244" s="32" t="n">
        <v>0</v>
      </c>
      <c r="K244" s="32" t="n">
        <v>-0.76</v>
      </c>
      <c r="L244" s="32" t="n">
        <v>0</v>
      </c>
      <c r="M244" s="32"/>
      <c r="N244" s="6" t="s">
        <f>=I244+J244+K244+L244</f>
      </c>
      <c r="O244" s="32"/>
      <c r="P244" s="30"/>
    </row>
    <row collapsed="false" customFormat="false" customHeight="false" hidden="false" ht="12.1" outlineLevel="0" r="245">
      <c r="A245" s="29" t="n">
        <v>43735.480266204</v>
      </c>
      <c r="B245" s="30" t="s">
        <v>904</v>
      </c>
      <c r="C245" s="30" t="s">
        <v>1095</v>
      </c>
      <c r="D245" s="30" t="s">
        <v>897</v>
      </c>
      <c r="E245" s="30" t="s">
        <v>166</v>
      </c>
      <c r="F245" s="30" t="s">
        <v>27</v>
      </c>
      <c r="G245" s="31" t="n">
        <v>-1</v>
      </c>
      <c r="H245" s="32" t="n">
        <v>100.84</v>
      </c>
      <c r="I245" s="32" t="n">
        <v>1008.4</v>
      </c>
      <c r="J245" s="32" t="n">
        <v>0.67</v>
      </c>
      <c r="K245" s="32" t="n">
        <v>-0.6</v>
      </c>
      <c r="L245" s="32" t="n">
        <v>0</v>
      </c>
      <c r="M245" s="32"/>
      <c r="N245" s="6" t="s">
        <f>=I245+J245+K245+L245</f>
      </c>
      <c r="O245" s="32"/>
      <c r="P245" s="30"/>
    </row>
    <row collapsed="false" customFormat="false" customHeight="false" hidden="false" ht="12.1" outlineLevel="0" r="246">
      <c r="A246" s="29" t="n">
        <v>43735.483287037</v>
      </c>
      <c r="B246" s="30" t="s">
        <v>912</v>
      </c>
      <c r="C246" s="30" t="s">
        <v>1105</v>
      </c>
      <c r="D246" s="30" t="s">
        <v>897</v>
      </c>
      <c r="E246" s="30" t="s">
        <v>166</v>
      </c>
      <c r="F246" s="30" t="s">
        <v>27</v>
      </c>
      <c r="G246" s="31" t="n">
        <v>-1</v>
      </c>
      <c r="H246" s="32" t="n">
        <v>100.99</v>
      </c>
      <c r="I246" s="32" t="n">
        <v>1009.9</v>
      </c>
      <c r="J246" s="32" t="n">
        <v>3.28</v>
      </c>
      <c r="K246" s="32" t="n">
        <v>-0.6</v>
      </c>
      <c r="L246" s="32" t="n">
        <v>0</v>
      </c>
      <c r="M246" s="32"/>
      <c r="N246" s="6" t="s">
        <f>=I246+J246+K246+L246</f>
      </c>
      <c r="O246" s="32"/>
      <c r="P246" s="30"/>
    </row>
    <row collapsed="false" customFormat="false" customHeight="false" hidden="false" ht="12.1" outlineLevel="0" r="247">
      <c r="A247" s="29" t="n">
        <v>43735.487268519</v>
      </c>
      <c r="B247" s="30" t="s">
        <v>914</v>
      </c>
      <c r="C247" s="30" t="s">
        <v>1107</v>
      </c>
      <c r="D247" s="30" t="s">
        <v>897</v>
      </c>
      <c r="E247" s="30" t="s">
        <v>166</v>
      </c>
      <c r="F247" s="30" t="s">
        <v>27</v>
      </c>
      <c r="G247" s="31" t="n">
        <v>-2</v>
      </c>
      <c r="H247" s="32" t="n">
        <v>99.5</v>
      </c>
      <c r="I247" s="32" t="n">
        <v>1990</v>
      </c>
      <c r="J247" s="32" t="n">
        <v>5.6</v>
      </c>
      <c r="K247" s="32" t="n">
        <v>-1.19</v>
      </c>
      <c r="L247" s="32" t="n">
        <v>0</v>
      </c>
      <c r="M247" s="32"/>
      <c r="N247" s="6" t="s">
        <f>=I247+J247+K247+L247</f>
      </c>
      <c r="O247" s="32"/>
      <c r="P247" s="30"/>
    </row>
    <row collapsed="false" customFormat="false" customHeight="false" hidden="false" ht="12.1" outlineLevel="0" r="248">
      <c r="A248" s="20" t="n">
        <v>43735.513645833</v>
      </c>
      <c r="B248" s="2" t="s">
        <v>32</v>
      </c>
      <c r="C248" s="2" t="s">
        <v>1185</v>
      </c>
      <c r="D248" s="2" t="s">
        <v>894</v>
      </c>
      <c r="E248" s="2" t="s">
        <v>18</v>
      </c>
      <c r="F248" s="2" t="s">
        <v>27</v>
      </c>
      <c r="G248" s="7" t="n">
        <v>5</v>
      </c>
      <c r="H248" s="6" t="n">
        <v>638.9</v>
      </c>
      <c r="I248" s="6" t="n">
        <v>-3194.5</v>
      </c>
      <c r="J248" s="6" t="n">
        <v>0</v>
      </c>
      <c r="K248" s="6" t="n">
        <v>-1.92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43735.549548611</v>
      </c>
      <c r="B249" s="2" t="s">
        <v>936</v>
      </c>
      <c r="C249" s="2" t="s">
        <v>1170</v>
      </c>
      <c r="D249" s="2" t="s">
        <v>894</v>
      </c>
      <c r="E249" s="2" t="s">
        <v>18</v>
      </c>
      <c r="F249" s="2" t="s">
        <v>27</v>
      </c>
      <c r="G249" s="7" t="n">
        <v>10</v>
      </c>
      <c r="H249" s="6" t="n">
        <v>423.5</v>
      </c>
      <c r="I249" s="6" t="n">
        <v>-4235</v>
      </c>
      <c r="J249" s="6" t="n">
        <v>0</v>
      </c>
      <c r="K249" s="6" t="n">
        <v>-2.54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9" t="n">
        <v>43735.637465278</v>
      </c>
      <c r="B250" s="30" t="s">
        <v>53</v>
      </c>
      <c r="C250" s="30" t="s">
        <v>1117</v>
      </c>
      <c r="D250" s="30" t="s">
        <v>897</v>
      </c>
      <c r="E250" s="30" t="s">
        <v>18</v>
      </c>
      <c r="F250" s="30" t="s">
        <v>27</v>
      </c>
      <c r="G250" s="31" t="n">
        <v>-100</v>
      </c>
      <c r="H250" s="32" t="n">
        <v>36.755</v>
      </c>
      <c r="I250" s="32" t="n">
        <v>3675.5</v>
      </c>
      <c r="J250" s="32" t="n">
        <v>0</v>
      </c>
      <c r="K250" s="32" t="n">
        <v>-2.21</v>
      </c>
      <c r="L250" s="32" t="n">
        <v>0</v>
      </c>
      <c r="M250" s="32"/>
      <c r="N250" s="6" t="s">
        <f>=I250+J250+K250+L250</f>
      </c>
      <c r="O250" s="32"/>
      <c r="P250" s="30"/>
    </row>
    <row collapsed="false" customFormat="false" customHeight="false" hidden="false" ht="12.1" outlineLevel="0" r="251">
      <c r="A251" s="29" t="n">
        <v>43735.638136574</v>
      </c>
      <c r="B251" s="30" t="s">
        <v>53</v>
      </c>
      <c r="C251" s="30" t="s">
        <v>1117</v>
      </c>
      <c r="D251" s="30" t="s">
        <v>897</v>
      </c>
      <c r="E251" s="30" t="s">
        <v>18</v>
      </c>
      <c r="F251" s="30" t="s">
        <v>27</v>
      </c>
      <c r="G251" s="31" t="n">
        <v>-100</v>
      </c>
      <c r="H251" s="32" t="n">
        <v>36.755</v>
      </c>
      <c r="I251" s="32" t="n">
        <v>3675.5</v>
      </c>
      <c r="J251" s="32" t="n">
        <v>0</v>
      </c>
      <c r="K251" s="32" t="n">
        <v>-2.21</v>
      </c>
      <c r="L251" s="32" t="n">
        <v>0</v>
      </c>
      <c r="M251" s="32"/>
      <c r="N251" s="6" t="s">
        <f>=I251+J251+K251+L251</f>
      </c>
      <c r="O251" s="32"/>
      <c r="P251" s="30"/>
    </row>
    <row collapsed="false" customFormat="false" customHeight="false" hidden="false" ht="12.1" outlineLevel="0" r="252">
      <c r="A252" s="20" t="n">
        <v>43735.667395833</v>
      </c>
      <c r="B252" s="2" t="s">
        <v>939</v>
      </c>
      <c r="C252" s="2" t="s">
        <v>1173</v>
      </c>
      <c r="D252" s="2" t="s">
        <v>894</v>
      </c>
      <c r="E252" s="2" t="s">
        <v>166</v>
      </c>
      <c r="F252" s="2" t="s">
        <v>27</v>
      </c>
      <c r="G252" s="7" t="n">
        <v>10</v>
      </c>
      <c r="H252" s="6" t="n">
        <v>100</v>
      </c>
      <c r="I252" s="6" t="n">
        <v>-10000</v>
      </c>
      <c r="J252" s="6" t="n">
        <v>-49.3</v>
      </c>
      <c r="K252" s="6" t="n">
        <v>-6.01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5" t="n">
        <v>43738</v>
      </c>
      <c r="B253" s="26" t="s">
        <v>1089</v>
      </c>
      <c r="C253" s="26" t="s">
        <v>1139</v>
      </c>
      <c r="D253" s="26" t="s">
        <v>1089</v>
      </c>
      <c r="E253" s="26" t="s">
        <v>1089</v>
      </c>
      <c r="F253" s="26" t="s">
        <v>27</v>
      </c>
      <c r="G253" s="27" t="n">
        <v>1</v>
      </c>
      <c r="H253" s="28" t="n">
        <v>-0.35</v>
      </c>
      <c r="I253" s="28" t="n">
        <v>-0.35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8"/>
      <c r="P253" s="26"/>
    </row>
    <row collapsed="false" customFormat="false" customHeight="false" hidden="false" ht="12.1" outlineLevel="0" r="254">
      <c r="A254" s="25" t="n">
        <v>43738</v>
      </c>
      <c r="B254" s="26" t="s">
        <v>1089</v>
      </c>
      <c r="C254" s="26" t="s">
        <v>1138</v>
      </c>
      <c r="D254" s="26" t="s">
        <v>1089</v>
      </c>
      <c r="E254" s="26" t="s">
        <v>1089</v>
      </c>
      <c r="F254" s="26" t="s">
        <v>27</v>
      </c>
      <c r="G254" s="27" t="n">
        <v>1</v>
      </c>
      <c r="H254" s="28" t="n">
        <v>-0.41</v>
      </c>
      <c r="I254" s="28" t="n">
        <v>-0.41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8"/>
      <c r="P254" s="26"/>
    </row>
    <row collapsed="false" customFormat="false" customHeight="false" hidden="false" ht="12.1" outlineLevel="0" r="255">
      <c r="A255" s="21" t="n">
        <v>43742</v>
      </c>
      <c r="B255" s="22" t="s">
        <v>1088</v>
      </c>
      <c r="C255" s="22" t="s">
        <v>188</v>
      </c>
      <c r="D255" s="22" t="s">
        <v>1088</v>
      </c>
      <c r="E255" s="22" t="s">
        <v>1088</v>
      </c>
      <c r="F255" s="22" t="s">
        <v>27</v>
      </c>
      <c r="G255" s="23" t="n">
        <v>1</v>
      </c>
      <c r="H255" s="24" t="n">
        <v>4000</v>
      </c>
      <c r="I255" s="24" t="n">
        <v>4000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4"/>
      <c r="P255" s="22"/>
    </row>
    <row collapsed="false" customFormat="false" customHeight="false" hidden="false" ht="12.1" outlineLevel="0" r="256">
      <c r="A256" s="20" t="n">
        <v>43742.46880787</v>
      </c>
      <c r="B256" s="2" t="s">
        <v>940</v>
      </c>
      <c r="C256" s="2" t="s">
        <v>1174</v>
      </c>
      <c r="D256" s="2" t="s">
        <v>894</v>
      </c>
      <c r="E256" s="2" t="s">
        <v>18</v>
      </c>
      <c r="F256" s="2" t="s">
        <v>27</v>
      </c>
      <c r="G256" s="7" t="n">
        <v>10</v>
      </c>
      <c r="H256" s="6" t="n">
        <v>134</v>
      </c>
      <c r="I256" s="6" t="n">
        <v>-1340</v>
      </c>
      <c r="J256" s="6" t="n">
        <v>0</v>
      </c>
      <c r="K256" s="6" t="n">
        <v>-0.81</v>
      </c>
      <c r="L256" s="6" t="n">
        <v>0</v>
      </c>
      <c r="M256" s="6"/>
      <c r="N256" s="6" t="s">
        <f>=I256+J256+K256+L256</f>
      </c>
      <c r="O256" s="6"/>
      <c r="P256" s="2"/>
    </row>
    <row collapsed="false" customFormat="false" customHeight="false" hidden="false" ht="12.1" outlineLevel="0" r="257">
      <c r="A257" s="20" t="n">
        <v>43742.469988426</v>
      </c>
      <c r="B257" s="2" t="s">
        <v>136</v>
      </c>
      <c r="C257" s="2" t="s">
        <v>1136</v>
      </c>
      <c r="D257" s="2" t="s">
        <v>894</v>
      </c>
      <c r="E257" s="2" t="s">
        <v>18</v>
      </c>
      <c r="F257" s="2" t="s">
        <v>27</v>
      </c>
      <c r="G257" s="7" t="n">
        <v>2</v>
      </c>
      <c r="H257" s="6" t="n">
        <v>889.2</v>
      </c>
      <c r="I257" s="6" t="n">
        <v>-1778.4</v>
      </c>
      <c r="J257" s="6" t="n">
        <v>0</v>
      </c>
      <c r="K257" s="6" t="n">
        <v>-1.07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0" t="n">
        <v>43742.561747685</v>
      </c>
      <c r="B258" s="2" t="s">
        <v>32</v>
      </c>
      <c r="C258" s="2" t="s">
        <v>1185</v>
      </c>
      <c r="D258" s="2" t="s">
        <v>894</v>
      </c>
      <c r="E258" s="2" t="s">
        <v>18</v>
      </c>
      <c r="F258" s="2" t="s">
        <v>27</v>
      </c>
      <c r="G258" s="7" t="n">
        <v>1</v>
      </c>
      <c r="H258" s="6" t="n">
        <v>621.1</v>
      </c>
      <c r="I258" s="6" t="n">
        <v>-621.1</v>
      </c>
      <c r="J258" s="6" t="n">
        <v>0</v>
      </c>
      <c r="K258" s="6" t="n">
        <v>-0.38</v>
      </c>
      <c r="L258" s="6" t="n">
        <v>0</v>
      </c>
      <c r="M258" s="6"/>
      <c r="N258" s="6" t="s">
        <f>=I258+J258+K258+L258</f>
      </c>
      <c r="O258" s="6"/>
      <c r="P258" s="2"/>
    </row>
    <row collapsed="false" customFormat="false" customHeight="false" hidden="false" ht="12.1" outlineLevel="0" r="259">
      <c r="A259" s="20" t="n">
        <v>43742.561770833</v>
      </c>
      <c r="B259" s="2" t="s">
        <v>32</v>
      </c>
      <c r="C259" s="2" t="s">
        <v>1185</v>
      </c>
      <c r="D259" s="2" t="s">
        <v>894</v>
      </c>
      <c r="E259" s="2" t="s">
        <v>18</v>
      </c>
      <c r="F259" s="2" t="s">
        <v>27</v>
      </c>
      <c r="G259" s="7" t="n">
        <v>1</v>
      </c>
      <c r="H259" s="6" t="n">
        <v>621.1</v>
      </c>
      <c r="I259" s="6" t="n">
        <v>-621.1</v>
      </c>
      <c r="J259" s="6" t="n">
        <v>0</v>
      </c>
      <c r="K259" s="6" t="n">
        <v>-0.38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1" t="n">
        <v>43747</v>
      </c>
      <c r="B260" s="22" t="s">
        <v>1088</v>
      </c>
      <c r="C260" s="22" t="s">
        <v>188</v>
      </c>
      <c r="D260" s="22" t="s">
        <v>1088</v>
      </c>
      <c r="E260" s="22" t="s">
        <v>1088</v>
      </c>
      <c r="F260" s="22" t="s">
        <v>20</v>
      </c>
      <c r="G260" s="23" t="n">
        <v>1</v>
      </c>
      <c r="H260" s="24" t="n">
        <v>2</v>
      </c>
      <c r="I260" s="24" t="n">
        <v>2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4"/>
      <c r="P260" s="22"/>
    </row>
    <row collapsed="false" customFormat="false" customHeight="false" hidden="false" ht="12.1" outlineLevel="0" r="261">
      <c r="A261" s="20" t="n">
        <v>43747.594444444</v>
      </c>
      <c r="B261" s="2" t="s">
        <v>929</v>
      </c>
      <c r="C261" s="2" t="s">
        <v>1145</v>
      </c>
      <c r="D261" s="2" t="s">
        <v>894</v>
      </c>
      <c r="E261" s="2" t="s">
        <v>18</v>
      </c>
      <c r="F261" s="2" t="s">
        <v>20</v>
      </c>
      <c r="G261" s="7" t="n">
        <v>1</v>
      </c>
      <c r="H261" s="6" t="n">
        <v>2.41</v>
      </c>
      <c r="I261" s="6" t="n">
        <v>-2.41</v>
      </c>
      <c r="J261" s="6" t="n">
        <v>0</v>
      </c>
      <c r="K261" s="6" t="n">
        <v>-0.01</v>
      </c>
      <c r="L261" s="6" t="n">
        <v>0</v>
      </c>
      <c r="M261" s="6" t="s">
        <f>=I261+J261+K261+L261</f>
      </c>
      <c r="N261" s="6"/>
      <c r="O261" s="6"/>
      <c r="P261" s="2"/>
    </row>
    <row collapsed="false" customFormat="false" customHeight="false" hidden="false" ht="12.1" outlineLevel="0" r="262">
      <c r="A262" s="33" t="n">
        <v>43748.811111111</v>
      </c>
      <c r="B262" s="34" t="s">
        <v>1150</v>
      </c>
      <c r="C262" s="34" t="s">
        <v>1151</v>
      </c>
      <c r="D262" s="34" t="s">
        <v>894</v>
      </c>
      <c r="E262" s="34" t="s">
        <v>1148</v>
      </c>
      <c r="F262" s="34" t="s">
        <v>27</v>
      </c>
      <c r="G262" s="35" t="n">
        <v>3</v>
      </c>
      <c r="H262" s="36" t="n">
        <v>64.4784</v>
      </c>
      <c r="I262" s="36" t="n">
        <v>-193.44</v>
      </c>
      <c r="J262" s="36" t="n">
        <v>0</v>
      </c>
      <c r="K262" s="36" t="n">
        <v>-1.1</v>
      </c>
      <c r="L262" s="36" t="n">
        <v>0</v>
      </c>
      <c r="M262" s="6" t="n">
        <v>3</v>
      </c>
      <c r="N262" s="6" t="s">
        <f>=I262+J262+K262+L262</f>
      </c>
      <c r="O262" s="36"/>
      <c r="P262" s="34"/>
    </row>
    <row collapsed="false" customFormat="false" customHeight="false" hidden="false" ht="12.1" outlineLevel="0" r="263">
      <c r="A263" s="21" t="n">
        <v>43749</v>
      </c>
      <c r="B263" s="22" t="s">
        <v>1088</v>
      </c>
      <c r="C263" s="22" t="s">
        <v>188</v>
      </c>
      <c r="D263" s="22" t="s">
        <v>1088</v>
      </c>
      <c r="E263" s="22" t="s">
        <v>1088</v>
      </c>
      <c r="F263" s="22" t="s">
        <v>27</v>
      </c>
      <c r="G263" s="23" t="n">
        <v>1</v>
      </c>
      <c r="H263" s="24" t="n">
        <v>1260</v>
      </c>
      <c r="I263" s="24" t="n">
        <v>1260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5" t="n">
        <v>43749</v>
      </c>
      <c r="B264" s="26" t="s">
        <v>1089</v>
      </c>
      <c r="C264" s="26" t="s">
        <v>1138</v>
      </c>
      <c r="D264" s="26" t="s">
        <v>1089</v>
      </c>
      <c r="E264" s="26" t="s">
        <v>1089</v>
      </c>
      <c r="F264" s="26" t="s">
        <v>27</v>
      </c>
      <c r="G264" s="27" t="n">
        <v>1</v>
      </c>
      <c r="H264" s="28" t="n">
        <v>-0.59</v>
      </c>
      <c r="I264" s="28" t="n">
        <v>-0.59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8"/>
      <c r="P264" s="26"/>
    </row>
    <row collapsed="false" customFormat="false" customHeight="false" hidden="false" ht="12.1" outlineLevel="0" r="265">
      <c r="A265" s="25" t="n">
        <v>43749</v>
      </c>
      <c r="B265" s="26" t="s">
        <v>1089</v>
      </c>
      <c r="C265" s="26" t="s">
        <v>1139</v>
      </c>
      <c r="D265" s="26" t="s">
        <v>1089</v>
      </c>
      <c r="E265" s="26" t="s">
        <v>1089</v>
      </c>
      <c r="F265" s="26" t="s">
        <v>27</v>
      </c>
      <c r="G265" s="27" t="n">
        <v>1</v>
      </c>
      <c r="H265" s="28" t="n">
        <v>-0.5</v>
      </c>
      <c r="I265" s="28" t="n">
        <v>-0.5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9" t="n">
        <v>43749.504641204</v>
      </c>
      <c r="B266" s="30" t="s">
        <v>903</v>
      </c>
      <c r="C266" s="30" t="s">
        <v>1094</v>
      </c>
      <c r="D266" s="30" t="s">
        <v>897</v>
      </c>
      <c r="E266" s="30" t="s">
        <v>18</v>
      </c>
      <c r="F266" s="30" t="s">
        <v>27</v>
      </c>
      <c r="G266" s="31" t="n">
        <v>-30</v>
      </c>
      <c r="H266" s="32" t="n">
        <v>89.96</v>
      </c>
      <c r="I266" s="32" t="n">
        <v>2698.8</v>
      </c>
      <c r="J266" s="32" t="n">
        <v>0</v>
      </c>
      <c r="K266" s="32" t="n">
        <v>-1.62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0" t="n">
        <v>43749.570358796</v>
      </c>
      <c r="B267" s="2" t="s">
        <v>947</v>
      </c>
      <c r="C267" s="2" t="s">
        <v>1183</v>
      </c>
      <c r="D267" s="2" t="s">
        <v>894</v>
      </c>
      <c r="E267" s="2" t="s">
        <v>166</v>
      </c>
      <c r="F267" s="2" t="s">
        <v>27</v>
      </c>
      <c r="G267" s="7" t="n">
        <v>2</v>
      </c>
      <c r="H267" s="6" t="n">
        <v>101</v>
      </c>
      <c r="I267" s="6" t="n">
        <v>-2020</v>
      </c>
      <c r="J267" s="6" t="n">
        <v>-1.36</v>
      </c>
      <c r="K267" s="6" t="n">
        <v>-1.22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0" t="n">
        <v>43749.704976852</v>
      </c>
      <c r="B268" s="2" t="s">
        <v>136</v>
      </c>
      <c r="C268" s="2" t="s">
        <v>1136</v>
      </c>
      <c r="D268" s="2" t="s">
        <v>894</v>
      </c>
      <c r="E268" s="2" t="s">
        <v>18</v>
      </c>
      <c r="F268" s="2" t="s">
        <v>27</v>
      </c>
      <c r="G268" s="7" t="n">
        <v>1</v>
      </c>
      <c r="H268" s="6" t="n">
        <v>892</v>
      </c>
      <c r="I268" s="6" t="n">
        <v>-892</v>
      </c>
      <c r="J268" s="6" t="n">
        <v>0</v>
      </c>
      <c r="K268" s="6" t="n">
        <v>-0.54</v>
      </c>
      <c r="L268" s="6" t="n">
        <v>0</v>
      </c>
      <c r="M268" s="6"/>
      <c r="N268" s="6" t="s">
        <f>=I268+J268+K268+L268</f>
      </c>
      <c r="O268" s="6"/>
      <c r="P268" s="2"/>
    </row>
    <row collapsed="false" customFormat="false" customHeight="false" hidden="false" ht="12.1" outlineLevel="0" r="269">
      <c r="A269" s="21" t="n">
        <v>43752</v>
      </c>
      <c r="B269" s="22" t="s">
        <v>1088</v>
      </c>
      <c r="C269" s="22" t="s">
        <v>188</v>
      </c>
      <c r="D269" s="22" t="s">
        <v>1088</v>
      </c>
      <c r="E269" s="22" t="s">
        <v>1088</v>
      </c>
      <c r="F269" s="22" t="s">
        <v>27</v>
      </c>
      <c r="G269" s="23" t="n">
        <v>1</v>
      </c>
      <c r="H269" s="24" t="n">
        <v>2050</v>
      </c>
      <c r="I269" s="24" t="n">
        <v>2050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9" t="n">
        <v>43752.642453704</v>
      </c>
      <c r="B270" s="30" t="s">
        <v>913</v>
      </c>
      <c r="C270" s="30" t="s">
        <v>1106</v>
      </c>
      <c r="D270" s="30" t="s">
        <v>897</v>
      </c>
      <c r="E270" s="30" t="s">
        <v>166</v>
      </c>
      <c r="F270" s="30" t="s">
        <v>27</v>
      </c>
      <c r="G270" s="31" t="n">
        <v>-2</v>
      </c>
      <c r="H270" s="32" t="n">
        <v>105.7</v>
      </c>
      <c r="I270" s="32" t="n">
        <v>2114</v>
      </c>
      <c r="J270" s="32" t="n">
        <v>84.7</v>
      </c>
      <c r="K270" s="32" t="n">
        <v>-1.27</v>
      </c>
      <c r="L270" s="32" t="n">
        <v>0</v>
      </c>
      <c r="M270" s="32"/>
      <c r="N270" s="6" t="s">
        <f>=I270+J270+K270+L270</f>
      </c>
      <c r="O270" s="32"/>
      <c r="P270" s="30"/>
    </row>
    <row collapsed="false" customFormat="false" customHeight="false" hidden="false" ht="12.1" outlineLevel="0" r="271">
      <c r="A271" s="20" t="n">
        <v>43752.6484375</v>
      </c>
      <c r="B271" s="2" t="s">
        <v>108</v>
      </c>
      <c r="C271" s="2" t="s">
        <v>1119</v>
      </c>
      <c r="D271" s="2" t="s">
        <v>894</v>
      </c>
      <c r="E271" s="2" t="s">
        <v>18</v>
      </c>
      <c r="F271" s="2" t="s">
        <v>27</v>
      </c>
      <c r="G271" s="7" t="n">
        <v>1</v>
      </c>
      <c r="H271" s="6" t="n">
        <v>1974</v>
      </c>
      <c r="I271" s="6" t="n">
        <v>-1974</v>
      </c>
      <c r="J271" s="6" t="n">
        <v>0</v>
      </c>
      <c r="K271" s="6" t="n">
        <v>-1.18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43752.71337963</v>
      </c>
      <c r="B272" s="2" t="s">
        <v>944</v>
      </c>
      <c r="C272" s="2" t="s">
        <v>1179</v>
      </c>
      <c r="D272" s="2" t="s">
        <v>894</v>
      </c>
      <c r="E272" s="2" t="s">
        <v>166</v>
      </c>
      <c r="F272" s="2" t="s">
        <v>27</v>
      </c>
      <c r="G272" s="7" t="n">
        <v>3</v>
      </c>
      <c r="H272" s="6" t="n">
        <v>101.39</v>
      </c>
      <c r="I272" s="6" t="n">
        <v>-3041.7</v>
      </c>
      <c r="J272" s="6" t="n">
        <v>-3.33</v>
      </c>
      <c r="K272" s="6" t="n">
        <v>-1.82</v>
      </c>
      <c r="L272" s="6" t="n">
        <v>0</v>
      </c>
      <c r="M272" s="6"/>
      <c r="N272" s="6" t="s">
        <f>=I272+J272+K272+L272</f>
      </c>
      <c r="O272" s="6"/>
      <c r="P272" s="2"/>
    </row>
    <row collapsed="false" customFormat="false" customHeight="false" hidden="false" ht="12.1" outlineLevel="0" r="273">
      <c r="A273" s="29" t="n">
        <v>43753.689525463</v>
      </c>
      <c r="B273" s="30" t="s">
        <v>150</v>
      </c>
      <c r="C273" s="30" t="s">
        <v>1129</v>
      </c>
      <c r="D273" s="30" t="s">
        <v>897</v>
      </c>
      <c r="E273" s="30" t="s">
        <v>146</v>
      </c>
      <c r="F273" s="30" t="s">
        <v>20</v>
      </c>
      <c r="G273" s="31" t="n">
        <v>-2</v>
      </c>
      <c r="H273" s="32" t="n">
        <v>38.6</v>
      </c>
      <c r="I273" s="32" t="n">
        <v>77.2</v>
      </c>
      <c r="J273" s="32" t="n">
        <v>0</v>
      </c>
      <c r="K273" s="32" t="n">
        <v>-0.06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43753.71068287</v>
      </c>
      <c r="B274" s="2" t="s">
        <v>946</v>
      </c>
      <c r="C274" s="2" t="s">
        <v>1182</v>
      </c>
      <c r="D274" s="2" t="s">
        <v>894</v>
      </c>
      <c r="E274" s="2" t="s">
        <v>18</v>
      </c>
      <c r="F274" s="2" t="s">
        <v>20</v>
      </c>
      <c r="G274" s="7" t="n">
        <v>4</v>
      </c>
      <c r="H274" s="6" t="n">
        <v>8.92</v>
      </c>
      <c r="I274" s="6" t="n">
        <v>-35.68</v>
      </c>
      <c r="J274" s="6" t="n">
        <v>0</v>
      </c>
      <c r="K274" s="6" t="n">
        <v>-0.03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20" t="n">
        <v>43753.71068287</v>
      </c>
      <c r="B275" s="2" t="s">
        <v>946</v>
      </c>
      <c r="C275" s="2" t="s">
        <v>1182</v>
      </c>
      <c r="D275" s="2" t="s">
        <v>894</v>
      </c>
      <c r="E275" s="2" t="s">
        <v>18</v>
      </c>
      <c r="F275" s="2" t="s">
        <v>20</v>
      </c>
      <c r="G275" s="7" t="n">
        <v>4</v>
      </c>
      <c r="H275" s="6" t="n">
        <v>8.92</v>
      </c>
      <c r="I275" s="6" t="n">
        <v>-35.68</v>
      </c>
      <c r="J275" s="6" t="n">
        <v>0</v>
      </c>
      <c r="K275" s="6" t="n">
        <v>-0.03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9" t="n">
        <v>43754.645729167</v>
      </c>
      <c r="B276" s="30" t="s">
        <v>946</v>
      </c>
      <c r="C276" s="30" t="s">
        <v>1182</v>
      </c>
      <c r="D276" s="30" t="s">
        <v>897</v>
      </c>
      <c r="E276" s="30" t="s">
        <v>18</v>
      </c>
      <c r="F276" s="30" t="s">
        <v>20</v>
      </c>
      <c r="G276" s="31" t="n">
        <v>-1</v>
      </c>
      <c r="H276" s="32" t="n">
        <v>9.1</v>
      </c>
      <c r="I276" s="32" t="n">
        <v>9.1</v>
      </c>
      <c r="J276" s="32" t="n">
        <v>0</v>
      </c>
      <c r="K276" s="32" t="n">
        <v>-0.01</v>
      </c>
      <c r="L276" s="32" t="n">
        <v>0</v>
      </c>
      <c r="M276" s="6" t="s">
        <f>=I276+J276+K276+L276</f>
      </c>
      <c r="N276" s="32"/>
      <c r="O276" s="32"/>
      <c r="P276" s="30"/>
    </row>
    <row collapsed="false" customFormat="false" customHeight="false" hidden="false" ht="12.1" outlineLevel="0" r="277">
      <c r="A277" s="29" t="n">
        <v>43754.658217593</v>
      </c>
      <c r="B277" s="30" t="s">
        <v>946</v>
      </c>
      <c r="C277" s="30" t="s">
        <v>1182</v>
      </c>
      <c r="D277" s="30" t="s">
        <v>897</v>
      </c>
      <c r="E277" s="30" t="s">
        <v>18</v>
      </c>
      <c r="F277" s="30" t="s">
        <v>20</v>
      </c>
      <c r="G277" s="31" t="n">
        <v>-12</v>
      </c>
      <c r="H277" s="32" t="n">
        <v>9.1</v>
      </c>
      <c r="I277" s="32" t="n">
        <v>109.2</v>
      </c>
      <c r="J277" s="32" t="n">
        <v>0</v>
      </c>
      <c r="K277" s="32" t="n">
        <v>-0.06</v>
      </c>
      <c r="L277" s="32" t="n">
        <v>0</v>
      </c>
      <c r="M277" s="6" t="s">
        <f>=I277+J277+K277+L277</f>
      </c>
      <c r="N277" s="32"/>
      <c r="O277" s="32"/>
      <c r="P277" s="30"/>
    </row>
    <row collapsed="false" customFormat="false" customHeight="false" hidden="false" ht="12.1" outlineLevel="0" r="278">
      <c r="A278" s="21" t="n">
        <v>43756</v>
      </c>
      <c r="B278" s="22" t="s">
        <v>1088</v>
      </c>
      <c r="C278" s="22" t="s">
        <v>188</v>
      </c>
      <c r="D278" s="22" t="s">
        <v>1088</v>
      </c>
      <c r="E278" s="22" t="s">
        <v>1088</v>
      </c>
      <c r="F278" s="22" t="s">
        <v>27</v>
      </c>
      <c r="G278" s="23" t="n">
        <v>1</v>
      </c>
      <c r="H278" s="24" t="n">
        <v>3500</v>
      </c>
      <c r="I278" s="24" t="n">
        <v>3500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4"/>
      <c r="P278" s="22"/>
    </row>
    <row collapsed="false" customFormat="false" customHeight="false" hidden="false" ht="12.1" outlineLevel="0" r="279">
      <c r="A279" s="20" t="n">
        <v>43756.450393519</v>
      </c>
      <c r="B279" s="2" t="s">
        <v>940</v>
      </c>
      <c r="C279" s="2" t="s">
        <v>1174</v>
      </c>
      <c r="D279" s="2" t="s">
        <v>894</v>
      </c>
      <c r="E279" s="2" t="s">
        <v>18</v>
      </c>
      <c r="F279" s="2" t="s">
        <v>27</v>
      </c>
      <c r="G279" s="7" t="n">
        <v>10</v>
      </c>
      <c r="H279" s="6" t="n">
        <v>128.2</v>
      </c>
      <c r="I279" s="6" t="n">
        <v>-1282</v>
      </c>
      <c r="J279" s="6" t="n">
        <v>0</v>
      </c>
      <c r="K279" s="6" t="n">
        <v>-0.76</v>
      </c>
      <c r="L279" s="6" t="n">
        <v>0</v>
      </c>
      <c r="M279" s="6"/>
      <c r="N279" s="6" t="s">
        <f>=I279+J279+K279+L279</f>
      </c>
      <c r="O279" s="6"/>
      <c r="P279" s="2"/>
    </row>
    <row collapsed="false" customFormat="false" customHeight="false" hidden="false" ht="12.1" outlineLevel="0" r="280">
      <c r="A280" s="20" t="n">
        <v>43756.454444444</v>
      </c>
      <c r="B280" s="2" t="s">
        <v>136</v>
      </c>
      <c r="C280" s="2" t="s">
        <v>1136</v>
      </c>
      <c r="D280" s="2" t="s">
        <v>894</v>
      </c>
      <c r="E280" s="2" t="s">
        <v>18</v>
      </c>
      <c r="F280" s="2" t="s">
        <v>27</v>
      </c>
      <c r="G280" s="7" t="n">
        <v>2</v>
      </c>
      <c r="H280" s="6" t="n">
        <v>883</v>
      </c>
      <c r="I280" s="6" t="n">
        <v>-1766</v>
      </c>
      <c r="J280" s="6" t="n">
        <v>0</v>
      </c>
      <c r="K280" s="6" t="n">
        <v>-1.06</v>
      </c>
      <c r="L280" s="6" t="n">
        <v>0</v>
      </c>
      <c r="M280" s="6"/>
      <c r="N280" s="6" t="s">
        <f>=I280+J280+K280+L280</f>
      </c>
      <c r="O280" s="6"/>
      <c r="P280" s="2"/>
    </row>
    <row collapsed="false" customFormat="false" customHeight="false" hidden="false" ht="12.1" outlineLevel="0" r="281">
      <c r="A281" s="29" t="n">
        <v>43761.431284722</v>
      </c>
      <c r="B281" s="30" t="s">
        <v>112</v>
      </c>
      <c r="C281" s="30" t="s">
        <v>1111</v>
      </c>
      <c r="D281" s="30" t="s">
        <v>897</v>
      </c>
      <c r="E281" s="30" t="s">
        <v>18</v>
      </c>
      <c r="F281" s="30" t="s">
        <v>27</v>
      </c>
      <c r="G281" s="31" t="n">
        <v>-500</v>
      </c>
      <c r="H281" s="32" t="n">
        <v>13.94</v>
      </c>
      <c r="I281" s="32" t="n">
        <v>6970</v>
      </c>
      <c r="J281" s="32" t="n">
        <v>0</v>
      </c>
      <c r="K281" s="32" t="n">
        <v>-4.19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0" t="n">
        <v>43761.436134259</v>
      </c>
      <c r="B282" s="2" t="s">
        <v>108</v>
      </c>
      <c r="C282" s="2" t="s">
        <v>1119</v>
      </c>
      <c r="D282" s="2" t="s">
        <v>894</v>
      </c>
      <c r="E282" s="2" t="s">
        <v>18</v>
      </c>
      <c r="F282" s="2" t="s">
        <v>27</v>
      </c>
      <c r="G282" s="7" t="n">
        <v>3</v>
      </c>
      <c r="H282" s="6" t="n">
        <v>2065.4</v>
      </c>
      <c r="I282" s="6" t="n">
        <v>-6196.2</v>
      </c>
      <c r="J282" s="6" t="n">
        <v>0</v>
      </c>
      <c r="K282" s="6" t="n">
        <v>-3.72</v>
      </c>
      <c r="L282" s="6" t="n">
        <v>0</v>
      </c>
      <c r="M282" s="6"/>
      <c r="N282" s="6" t="s">
        <f>=I282+J282+K282+L282</f>
      </c>
      <c r="O282" s="6"/>
      <c r="P282" s="2"/>
    </row>
    <row collapsed="false" customFormat="false" customHeight="false" hidden="false" ht="12.1" outlineLevel="0" r="283">
      <c r="A283" s="20" t="n">
        <v>43762.630358796</v>
      </c>
      <c r="B283" s="2" t="s">
        <v>136</v>
      </c>
      <c r="C283" s="2" t="s">
        <v>1136</v>
      </c>
      <c r="D283" s="2" t="s">
        <v>894</v>
      </c>
      <c r="E283" s="2" t="s">
        <v>18</v>
      </c>
      <c r="F283" s="2" t="s">
        <v>27</v>
      </c>
      <c r="G283" s="7" t="n">
        <v>1</v>
      </c>
      <c r="H283" s="6" t="n">
        <v>875</v>
      </c>
      <c r="I283" s="6" t="n">
        <v>-875</v>
      </c>
      <c r="J283" s="6" t="n">
        <v>0</v>
      </c>
      <c r="K283" s="6" t="n">
        <v>-0.53</v>
      </c>
      <c r="L283" s="6" t="n">
        <v>0</v>
      </c>
      <c r="M283" s="6"/>
      <c r="N283" s="6" t="s">
        <f>=I283+J283+K283+L283</f>
      </c>
      <c r="O283" s="6"/>
      <c r="P283" s="2"/>
    </row>
    <row collapsed="false" customFormat="false" customHeight="false" hidden="false" ht="12.1" outlineLevel="0" r="284">
      <c r="A284" s="20" t="n">
        <v>43762.685740741</v>
      </c>
      <c r="B284" s="2" t="s">
        <v>929</v>
      </c>
      <c r="C284" s="2" t="s">
        <v>1145</v>
      </c>
      <c r="D284" s="2" t="s">
        <v>894</v>
      </c>
      <c r="E284" s="2" t="s">
        <v>18</v>
      </c>
      <c r="F284" s="2" t="s">
        <v>20</v>
      </c>
      <c r="G284" s="7" t="n">
        <v>5</v>
      </c>
      <c r="H284" s="6" t="n">
        <v>2.46</v>
      </c>
      <c r="I284" s="6" t="n">
        <v>-12.3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6"/>
      <c r="P284" s="2"/>
    </row>
    <row collapsed="false" customFormat="false" customHeight="false" hidden="false" ht="12.1" outlineLevel="0" r="285">
      <c r="A285" s="20" t="n">
        <v>43762.685740741</v>
      </c>
      <c r="B285" s="2" t="s">
        <v>929</v>
      </c>
      <c r="C285" s="2" t="s">
        <v>1145</v>
      </c>
      <c r="D285" s="2" t="s">
        <v>894</v>
      </c>
      <c r="E285" s="2" t="s">
        <v>18</v>
      </c>
      <c r="F285" s="2" t="s">
        <v>20</v>
      </c>
      <c r="G285" s="7" t="n">
        <v>12</v>
      </c>
      <c r="H285" s="6" t="n">
        <v>2.46</v>
      </c>
      <c r="I285" s="6" t="n">
        <v>-29.52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6"/>
      <c r="P285" s="2"/>
    </row>
    <row collapsed="false" customFormat="false" customHeight="false" hidden="false" ht="12.1" outlineLevel="0" r="286">
      <c r="A286" s="20" t="n">
        <v>43762.685740741</v>
      </c>
      <c r="B286" s="2" t="s">
        <v>929</v>
      </c>
      <c r="C286" s="2" t="s">
        <v>1145</v>
      </c>
      <c r="D286" s="2" t="s">
        <v>894</v>
      </c>
      <c r="E286" s="2" t="s">
        <v>18</v>
      </c>
      <c r="F286" s="2" t="s">
        <v>20</v>
      </c>
      <c r="G286" s="7" t="n">
        <v>13</v>
      </c>
      <c r="H286" s="6" t="n">
        <v>2.46</v>
      </c>
      <c r="I286" s="6" t="n">
        <v>-31.98</v>
      </c>
      <c r="J286" s="6" t="n">
        <v>0</v>
      </c>
      <c r="K286" s="6" t="n">
        <v>-0.03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43762.685740741</v>
      </c>
      <c r="B287" s="2" t="s">
        <v>929</v>
      </c>
      <c r="C287" s="2" t="s">
        <v>1145</v>
      </c>
      <c r="D287" s="2" t="s">
        <v>894</v>
      </c>
      <c r="E287" s="2" t="s">
        <v>18</v>
      </c>
      <c r="F287" s="2" t="s">
        <v>20</v>
      </c>
      <c r="G287" s="7" t="n">
        <v>13</v>
      </c>
      <c r="H287" s="6" t="n">
        <v>2.46</v>
      </c>
      <c r="I287" s="6" t="n">
        <v>-31.98</v>
      </c>
      <c r="J287" s="6" t="n">
        <v>0</v>
      </c>
      <c r="K287" s="6" t="n">
        <v>-0.03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0" t="n">
        <v>43762.685740741</v>
      </c>
      <c r="B288" s="2" t="s">
        <v>929</v>
      </c>
      <c r="C288" s="2" t="s">
        <v>1145</v>
      </c>
      <c r="D288" s="2" t="s">
        <v>894</v>
      </c>
      <c r="E288" s="2" t="s">
        <v>18</v>
      </c>
      <c r="F288" s="2" t="s">
        <v>20</v>
      </c>
      <c r="G288" s="7" t="n">
        <v>3</v>
      </c>
      <c r="H288" s="6" t="n">
        <v>2.46</v>
      </c>
      <c r="I288" s="6" t="n">
        <v>-7.38</v>
      </c>
      <c r="J288" s="6" t="n">
        <v>0</v>
      </c>
      <c r="K288" s="6" t="n">
        <v>-0.01</v>
      </c>
      <c r="L288" s="6" t="n">
        <v>0</v>
      </c>
      <c r="M288" s="6" t="s">
        <f>=I288+J288+K288+L288</f>
      </c>
      <c r="N288" s="6"/>
      <c r="O288" s="6"/>
      <c r="P288" s="2"/>
    </row>
    <row collapsed="false" customFormat="false" customHeight="false" hidden="false" ht="12.1" outlineLevel="0" r="289">
      <c r="A289" s="20" t="n">
        <v>43762.685740741</v>
      </c>
      <c r="B289" s="2" t="s">
        <v>929</v>
      </c>
      <c r="C289" s="2" t="s">
        <v>1145</v>
      </c>
      <c r="D289" s="2" t="s">
        <v>894</v>
      </c>
      <c r="E289" s="2" t="s">
        <v>18</v>
      </c>
      <c r="F289" s="2" t="s">
        <v>20</v>
      </c>
      <c r="G289" s="7" t="n">
        <v>5</v>
      </c>
      <c r="H289" s="6" t="n">
        <v>2.46</v>
      </c>
      <c r="I289" s="6" t="n">
        <v>-12.3</v>
      </c>
      <c r="J289" s="6" t="n">
        <v>0</v>
      </c>
      <c r="K289" s="6" t="n">
        <v>-0.02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9" t="n">
        <v>43767.44837963</v>
      </c>
      <c r="B290" s="30" t="s">
        <v>112</v>
      </c>
      <c r="C290" s="30" t="s">
        <v>1111</v>
      </c>
      <c r="D290" s="30" t="s">
        <v>897</v>
      </c>
      <c r="E290" s="30" t="s">
        <v>18</v>
      </c>
      <c r="F290" s="30" t="s">
        <v>27</v>
      </c>
      <c r="G290" s="31" t="n">
        <v>-600</v>
      </c>
      <c r="H290" s="32" t="n">
        <v>14.11</v>
      </c>
      <c r="I290" s="32" t="n">
        <v>8466</v>
      </c>
      <c r="J290" s="32" t="n">
        <v>0</v>
      </c>
      <c r="K290" s="32" t="n">
        <v>-5.08</v>
      </c>
      <c r="L290" s="32" t="n">
        <v>0</v>
      </c>
      <c r="M290" s="32"/>
      <c r="N290" s="6" t="s">
        <f>=I290+J290+K290+L290</f>
      </c>
      <c r="O290" s="32"/>
      <c r="P290" s="30"/>
    </row>
    <row collapsed="false" customFormat="false" customHeight="false" hidden="false" ht="12.1" outlineLevel="0" r="291">
      <c r="A291" s="20" t="n">
        <v>43767.486747685</v>
      </c>
      <c r="B291" s="2" t="s">
        <v>940</v>
      </c>
      <c r="C291" s="2" t="s">
        <v>1174</v>
      </c>
      <c r="D291" s="2" t="s">
        <v>894</v>
      </c>
      <c r="E291" s="2" t="s">
        <v>18</v>
      </c>
      <c r="F291" s="2" t="s">
        <v>27</v>
      </c>
      <c r="G291" s="7" t="n">
        <v>30</v>
      </c>
      <c r="H291" s="6" t="n">
        <v>126.46</v>
      </c>
      <c r="I291" s="6" t="n">
        <v>-3793.8</v>
      </c>
      <c r="J291" s="6" t="n">
        <v>0</v>
      </c>
      <c r="K291" s="6" t="n">
        <v>-2.28</v>
      </c>
      <c r="L291" s="6" t="n">
        <v>0</v>
      </c>
      <c r="M291" s="6"/>
      <c r="N291" s="6" t="s">
        <f>=I291+J291+K291+L291</f>
      </c>
      <c r="O291" s="6"/>
      <c r="P291" s="2"/>
    </row>
    <row collapsed="false" customFormat="false" customHeight="false" hidden="false" ht="12.1" outlineLevel="0" r="292">
      <c r="A292" s="29" t="n">
        <v>43767.639224537</v>
      </c>
      <c r="B292" s="30" t="s">
        <v>922</v>
      </c>
      <c r="C292" s="30" t="s">
        <v>1125</v>
      </c>
      <c r="D292" s="30" t="s">
        <v>897</v>
      </c>
      <c r="E292" s="30" t="s">
        <v>146</v>
      </c>
      <c r="F292" s="30" t="s">
        <v>20</v>
      </c>
      <c r="G292" s="31" t="n">
        <v>-8</v>
      </c>
      <c r="H292" s="32" t="n">
        <v>38</v>
      </c>
      <c r="I292" s="32" t="n">
        <v>304</v>
      </c>
      <c r="J292" s="32" t="n">
        <v>0</v>
      </c>
      <c r="K292" s="32" t="n">
        <v>-0.18</v>
      </c>
      <c r="L292" s="32" t="n">
        <v>0</v>
      </c>
      <c r="M292" s="6" t="s">
        <f>=I292+J292+K292+L292</f>
      </c>
      <c r="N292" s="32"/>
      <c r="O292" s="32"/>
      <c r="P292" s="30"/>
    </row>
    <row collapsed="false" customFormat="false" customHeight="false" hidden="false" ht="12.1" outlineLevel="0" r="293">
      <c r="A293" s="20" t="n">
        <v>43767.746539352</v>
      </c>
      <c r="B293" s="2" t="s">
        <v>25</v>
      </c>
      <c r="C293" s="2" t="s">
        <v>1186</v>
      </c>
      <c r="D293" s="2" t="s">
        <v>894</v>
      </c>
      <c r="E293" s="2" t="s">
        <v>18</v>
      </c>
      <c r="F293" s="2" t="s">
        <v>27</v>
      </c>
      <c r="G293" s="7" t="n">
        <v>10</v>
      </c>
      <c r="H293" s="6" t="n">
        <v>414.15</v>
      </c>
      <c r="I293" s="6" t="n">
        <v>-4141.5</v>
      </c>
      <c r="J293" s="6" t="n">
        <v>0</v>
      </c>
      <c r="K293" s="6" t="n">
        <v>-2.49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43767.825486111</v>
      </c>
      <c r="B294" s="2" t="s">
        <v>35</v>
      </c>
      <c r="C294" s="2" t="s">
        <v>1184</v>
      </c>
      <c r="D294" s="2" t="s">
        <v>894</v>
      </c>
      <c r="E294" s="2" t="s">
        <v>18</v>
      </c>
      <c r="F294" s="2" t="s">
        <v>20</v>
      </c>
      <c r="G294" s="7" t="n">
        <v>1</v>
      </c>
      <c r="H294" s="6" t="n">
        <v>12.53</v>
      </c>
      <c r="I294" s="6" t="n">
        <v>-12.53</v>
      </c>
      <c r="J294" s="6" t="n">
        <v>0</v>
      </c>
      <c r="K294" s="6" t="n">
        <v>-0.02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43768</v>
      </c>
      <c r="B295" s="22" t="s">
        <v>1088</v>
      </c>
      <c r="C295" s="22" t="s">
        <v>188</v>
      </c>
      <c r="D295" s="22" t="s">
        <v>1088</v>
      </c>
      <c r="E295" s="22" t="s">
        <v>1088</v>
      </c>
      <c r="F295" s="22" t="s">
        <v>27</v>
      </c>
      <c r="G295" s="23" t="n">
        <v>1</v>
      </c>
      <c r="H295" s="24" t="n">
        <v>1105.78</v>
      </c>
      <c r="I295" s="24" t="n">
        <v>1105.78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43768.641481481</v>
      </c>
      <c r="B296" s="2" t="s">
        <v>136</v>
      </c>
      <c r="C296" s="2" t="s">
        <v>1136</v>
      </c>
      <c r="D296" s="2" t="s">
        <v>894</v>
      </c>
      <c r="E296" s="2" t="s">
        <v>18</v>
      </c>
      <c r="F296" s="2" t="s">
        <v>27</v>
      </c>
      <c r="G296" s="7" t="n">
        <v>2</v>
      </c>
      <c r="H296" s="6" t="n">
        <v>897.6</v>
      </c>
      <c r="I296" s="6" t="n">
        <v>-1795.2</v>
      </c>
      <c r="J296" s="6" t="n">
        <v>0</v>
      </c>
      <c r="K296" s="6" t="n">
        <v>-1.08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43769.688796296</v>
      </c>
      <c r="B297" s="2" t="s">
        <v>935</v>
      </c>
      <c r="C297" s="2" t="s">
        <v>1169</v>
      </c>
      <c r="D297" s="2" t="s">
        <v>894</v>
      </c>
      <c r="E297" s="2" t="s">
        <v>18</v>
      </c>
      <c r="F297" s="2" t="s">
        <v>20</v>
      </c>
      <c r="G297" s="7" t="n">
        <v>2</v>
      </c>
      <c r="H297" s="6" t="n">
        <v>102.97</v>
      </c>
      <c r="I297" s="6" t="n">
        <v>-205.94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43769.698101852</v>
      </c>
      <c r="B298" s="2" t="s">
        <v>930</v>
      </c>
      <c r="C298" s="2" t="s">
        <v>1152</v>
      </c>
      <c r="D298" s="2" t="s">
        <v>894</v>
      </c>
      <c r="E298" s="2" t="s">
        <v>18</v>
      </c>
      <c r="F298" s="2" t="s">
        <v>20</v>
      </c>
      <c r="G298" s="7" t="n">
        <v>1</v>
      </c>
      <c r="H298" s="6" t="n">
        <v>21.76</v>
      </c>
      <c r="I298" s="6" t="n">
        <v>-21.76</v>
      </c>
      <c r="J298" s="6" t="n">
        <v>0</v>
      </c>
      <c r="K298" s="6" t="n">
        <v>-0.02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43769.698101852</v>
      </c>
      <c r="B299" s="2" t="s">
        <v>930</v>
      </c>
      <c r="C299" s="2" t="s">
        <v>1152</v>
      </c>
      <c r="D299" s="2" t="s">
        <v>894</v>
      </c>
      <c r="E299" s="2" t="s">
        <v>18</v>
      </c>
      <c r="F299" s="2" t="s">
        <v>20</v>
      </c>
      <c r="G299" s="7" t="n">
        <v>2</v>
      </c>
      <c r="H299" s="6" t="n">
        <v>21.76</v>
      </c>
      <c r="I299" s="6" t="n">
        <v>-43.52</v>
      </c>
      <c r="J299" s="6" t="n">
        <v>0</v>
      </c>
      <c r="K299" s="6" t="n">
        <v>-0.03</v>
      </c>
      <c r="L299" s="6" t="n">
        <v>0</v>
      </c>
      <c r="M299" s="6" t="s">
        <f>=I299+J299+K299+L299</f>
      </c>
      <c r="N299" s="6"/>
      <c r="O299" s="6"/>
      <c r="P299" s="2"/>
    </row>
    <row collapsed="false" customFormat="false" customHeight="false" hidden="false" ht="12.1" outlineLevel="0" r="300">
      <c r="A300" s="29" t="n">
        <v>43774.4775</v>
      </c>
      <c r="B300" s="30" t="s">
        <v>943</v>
      </c>
      <c r="C300" s="30" t="s">
        <v>1178</v>
      </c>
      <c r="D300" s="30" t="s">
        <v>897</v>
      </c>
      <c r="E300" s="30" t="s">
        <v>146</v>
      </c>
      <c r="F300" s="30" t="s">
        <v>27</v>
      </c>
      <c r="G300" s="31" t="n">
        <v>-1</v>
      </c>
      <c r="H300" s="32" t="n">
        <v>1568.4</v>
      </c>
      <c r="I300" s="32" t="n">
        <v>1568.4</v>
      </c>
      <c r="J300" s="32" t="n">
        <v>0</v>
      </c>
      <c r="K300" s="32" t="n">
        <v>-0.83</v>
      </c>
      <c r="L300" s="32" t="n">
        <v>0</v>
      </c>
      <c r="M300" s="32"/>
      <c r="N300" s="6" t="s">
        <f>=I300+J300+K300+L300</f>
      </c>
      <c r="O300" s="32"/>
      <c r="P300" s="30"/>
    </row>
    <row collapsed="false" customFormat="false" customHeight="false" hidden="false" ht="12.1" outlineLevel="0" r="301">
      <c r="A301" s="29" t="n">
        <v>43774.479293981</v>
      </c>
      <c r="B301" s="30" t="s">
        <v>943</v>
      </c>
      <c r="C301" s="30" t="s">
        <v>1178</v>
      </c>
      <c r="D301" s="30" t="s">
        <v>897</v>
      </c>
      <c r="E301" s="30" t="s">
        <v>146</v>
      </c>
      <c r="F301" s="30" t="s">
        <v>27</v>
      </c>
      <c r="G301" s="31" t="n">
        <v>-2</v>
      </c>
      <c r="H301" s="32" t="n">
        <v>1568.4</v>
      </c>
      <c r="I301" s="32" t="n">
        <v>3136.8</v>
      </c>
      <c r="J301" s="32" t="n">
        <v>0</v>
      </c>
      <c r="K301" s="32" t="n">
        <v>-1.64</v>
      </c>
      <c r="L301" s="32" t="n">
        <v>0</v>
      </c>
      <c r="M301" s="32"/>
      <c r="N301" s="6" t="s">
        <f>=I301+J301+K301+L301</f>
      </c>
      <c r="O301" s="32"/>
      <c r="P301" s="30"/>
    </row>
    <row collapsed="false" customFormat="false" customHeight="false" hidden="false" ht="12.1" outlineLevel="0" r="302">
      <c r="A302" s="29" t="n">
        <v>43774.479456019</v>
      </c>
      <c r="B302" s="30" t="s">
        <v>943</v>
      </c>
      <c r="C302" s="30" t="s">
        <v>1178</v>
      </c>
      <c r="D302" s="30" t="s">
        <v>897</v>
      </c>
      <c r="E302" s="30" t="s">
        <v>146</v>
      </c>
      <c r="F302" s="30" t="s">
        <v>27</v>
      </c>
      <c r="G302" s="31" t="n">
        <v>-7</v>
      </c>
      <c r="H302" s="32" t="n">
        <v>1568.4</v>
      </c>
      <c r="I302" s="32" t="n">
        <v>10978.8</v>
      </c>
      <c r="J302" s="32" t="n">
        <v>0</v>
      </c>
      <c r="K302" s="32" t="n">
        <v>-5.77</v>
      </c>
      <c r="L302" s="32" t="n">
        <v>0</v>
      </c>
      <c r="M302" s="32"/>
      <c r="N302" s="6" t="s">
        <f>=I302+J302+K302+L302</f>
      </c>
      <c r="O302" s="32"/>
      <c r="P302" s="30"/>
    </row>
    <row collapsed="false" customFormat="false" customHeight="false" hidden="false" ht="12.1" outlineLevel="0" r="303">
      <c r="A303" s="29" t="n">
        <v>43774.480555556</v>
      </c>
      <c r="B303" s="30" t="s">
        <v>943</v>
      </c>
      <c r="C303" s="30" t="s">
        <v>1178</v>
      </c>
      <c r="D303" s="30" t="s">
        <v>897</v>
      </c>
      <c r="E303" s="30" t="s">
        <v>146</v>
      </c>
      <c r="F303" s="30" t="s">
        <v>27</v>
      </c>
      <c r="G303" s="31" t="n">
        <v>-2</v>
      </c>
      <c r="H303" s="32" t="n">
        <v>1568.4</v>
      </c>
      <c r="I303" s="32" t="n">
        <v>3136.8</v>
      </c>
      <c r="J303" s="32" t="n">
        <v>0</v>
      </c>
      <c r="K303" s="32" t="n">
        <v>-1.64</v>
      </c>
      <c r="L303" s="32" t="n">
        <v>0</v>
      </c>
      <c r="M303" s="32"/>
      <c r="N303" s="6" t="s">
        <f>=I303+J303+K303+L303</f>
      </c>
      <c r="O303" s="32"/>
      <c r="P303" s="30"/>
    </row>
    <row collapsed="false" customFormat="false" customHeight="false" hidden="false" ht="12.1" outlineLevel="0" r="304">
      <c r="A304" s="29" t="n">
        <v>43774.481840278</v>
      </c>
      <c r="B304" s="30" t="s">
        <v>943</v>
      </c>
      <c r="C304" s="30" t="s">
        <v>1178</v>
      </c>
      <c r="D304" s="30" t="s">
        <v>897</v>
      </c>
      <c r="E304" s="30" t="s">
        <v>146</v>
      </c>
      <c r="F304" s="30" t="s">
        <v>27</v>
      </c>
      <c r="G304" s="31" t="n">
        <v>-18</v>
      </c>
      <c r="H304" s="32" t="n">
        <v>1568.4</v>
      </c>
      <c r="I304" s="32" t="n">
        <v>28231.2</v>
      </c>
      <c r="J304" s="32" t="n">
        <v>0</v>
      </c>
      <c r="K304" s="32" t="n">
        <v>-14.82</v>
      </c>
      <c r="L304" s="32" t="n">
        <v>0</v>
      </c>
      <c r="M304" s="32"/>
      <c r="N304" s="6" t="s">
        <f>=I304+J304+K304+L304</f>
      </c>
      <c r="O304" s="32"/>
      <c r="P304" s="30"/>
    </row>
    <row collapsed="false" customFormat="false" customHeight="false" hidden="false" ht="12.1" outlineLevel="0" r="305">
      <c r="A305" s="20" t="n">
        <v>43774.607615741</v>
      </c>
      <c r="B305" s="2" t="s">
        <v>136</v>
      </c>
      <c r="C305" s="2" t="s">
        <v>1136</v>
      </c>
      <c r="D305" s="2" t="s">
        <v>894</v>
      </c>
      <c r="E305" s="2" t="s">
        <v>18</v>
      </c>
      <c r="F305" s="2" t="s">
        <v>27</v>
      </c>
      <c r="G305" s="7" t="n">
        <v>10</v>
      </c>
      <c r="H305" s="6" t="n">
        <v>908.4</v>
      </c>
      <c r="I305" s="6" t="n">
        <v>-9084</v>
      </c>
      <c r="J305" s="6" t="n">
        <v>0</v>
      </c>
      <c r="K305" s="6" t="n">
        <v>-4.77</v>
      </c>
      <c r="L305" s="6" t="n">
        <v>0</v>
      </c>
      <c r="M305" s="6"/>
      <c r="N305" s="6" t="s">
        <f>=I305+J305+K305+L305</f>
      </c>
      <c r="O305" s="6"/>
      <c r="P305" s="2"/>
    </row>
    <row collapsed="false" customFormat="false" customHeight="false" hidden="false" ht="12.1" outlineLevel="0" r="306">
      <c r="A306" s="20" t="n">
        <v>43774.611597222</v>
      </c>
      <c r="B306" s="2" t="s">
        <v>136</v>
      </c>
      <c r="C306" s="2" t="s">
        <v>1136</v>
      </c>
      <c r="D306" s="2" t="s">
        <v>894</v>
      </c>
      <c r="E306" s="2" t="s">
        <v>18</v>
      </c>
      <c r="F306" s="2" t="s">
        <v>27</v>
      </c>
      <c r="G306" s="7" t="n">
        <v>30</v>
      </c>
      <c r="H306" s="6" t="n">
        <v>908</v>
      </c>
      <c r="I306" s="6" t="n">
        <v>-27240</v>
      </c>
      <c r="J306" s="6" t="n">
        <v>0</v>
      </c>
      <c r="K306" s="6" t="n">
        <v>-14.31</v>
      </c>
      <c r="L306" s="6" t="n">
        <v>0</v>
      </c>
      <c r="M306" s="6"/>
      <c r="N306" s="6" t="s">
        <f>=I306+J306+K306+L306</f>
      </c>
      <c r="O306" s="6"/>
      <c r="P306" s="2"/>
    </row>
    <row collapsed="false" customFormat="false" customHeight="false" hidden="false" ht="12.1" outlineLevel="0" r="307">
      <c r="A307" s="20" t="n">
        <v>43774.679722222</v>
      </c>
      <c r="B307" s="2" t="s">
        <v>948</v>
      </c>
      <c r="C307" s="2" t="s">
        <v>1187</v>
      </c>
      <c r="D307" s="2" t="s">
        <v>894</v>
      </c>
      <c r="E307" s="2" t="s">
        <v>18</v>
      </c>
      <c r="F307" s="2" t="s">
        <v>27</v>
      </c>
      <c r="G307" s="7" t="n">
        <v>200000</v>
      </c>
      <c r="H307" s="6" t="n">
        <v>0.012212</v>
      </c>
      <c r="I307" s="6" t="n">
        <v>-2442.4</v>
      </c>
      <c r="J307" s="6" t="n">
        <v>0</v>
      </c>
      <c r="K307" s="6" t="n">
        <v>-1.28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0" t="n">
        <v>43774.681516204</v>
      </c>
      <c r="B308" s="2" t="s">
        <v>948</v>
      </c>
      <c r="C308" s="2" t="s">
        <v>1187</v>
      </c>
      <c r="D308" s="2" t="s">
        <v>894</v>
      </c>
      <c r="E308" s="2" t="s">
        <v>18</v>
      </c>
      <c r="F308" s="2" t="s">
        <v>27</v>
      </c>
      <c r="G308" s="7" t="n">
        <v>600000</v>
      </c>
      <c r="H308" s="6" t="n">
        <v>0.012212</v>
      </c>
      <c r="I308" s="6" t="n">
        <v>-7327.2</v>
      </c>
      <c r="J308" s="6" t="n">
        <v>0</v>
      </c>
      <c r="K308" s="6" t="n">
        <v>-3.84</v>
      </c>
      <c r="L308" s="6" t="n">
        <v>0</v>
      </c>
      <c r="M308" s="6"/>
      <c r="N308" s="6" t="s">
        <f>=I308+J308+K308+L308</f>
      </c>
      <c r="O308" s="6"/>
      <c r="P308" s="2"/>
    </row>
    <row collapsed="false" customFormat="false" customHeight="false" hidden="false" ht="12.1" outlineLevel="0" r="309">
      <c r="A309" s="29" t="n">
        <v>43777.756643519</v>
      </c>
      <c r="B309" s="30" t="s">
        <v>925</v>
      </c>
      <c r="C309" s="30" t="s">
        <v>1130</v>
      </c>
      <c r="D309" s="30" t="s">
        <v>897</v>
      </c>
      <c r="E309" s="30" t="s">
        <v>18</v>
      </c>
      <c r="F309" s="30" t="s">
        <v>20</v>
      </c>
      <c r="G309" s="31" t="n">
        <v>-2</v>
      </c>
      <c r="H309" s="32" t="n">
        <v>9.46</v>
      </c>
      <c r="I309" s="32" t="n">
        <v>18.92</v>
      </c>
      <c r="J309" s="32" t="n">
        <v>0</v>
      </c>
      <c r="K309" s="32" t="n">
        <v>-0.02</v>
      </c>
      <c r="L309" s="32" t="n">
        <v>0</v>
      </c>
      <c r="M309" s="6" t="s">
        <f>=I309+J309+K309+L309</f>
      </c>
      <c r="N309" s="32"/>
      <c r="O309" s="32"/>
      <c r="P309" s="30"/>
    </row>
    <row collapsed="false" customFormat="false" customHeight="false" hidden="false" ht="12.1" outlineLevel="0" r="310">
      <c r="A310" s="29" t="n">
        <v>43777.756643519</v>
      </c>
      <c r="B310" s="30" t="s">
        <v>925</v>
      </c>
      <c r="C310" s="30" t="s">
        <v>1130</v>
      </c>
      <c r="D310" s="30" t="s">
        <v>897</v>
      </c>
      <c r="E310" s="30" t="s">
        <v>18</v>
      </c>
      <c r="F310" s="30" t="s">
        <v>20</v>
      </c>
      <c r="G310" s="31" t="n">
        <v>-2</v>
      </c>
      <c r="H310" s="32" t="n">
        <v>9.46</v>
      </c>
      <c r="I310" s="32" t="n">
        <v>18.92</v>
      </c>
      <c r="J310" s="32" t="n">
        <v>0</v>
      </c>
      <c r="K310" s="32" t="n">
        <v>-0.02</v>
      </c>
      <c r="L310" s="32" t="n">
        <v>0</v>
      </c>
      <c r="M310" s="6" t="s">
        <f>=I310+J310+K310+L310</f>
      </c>
      <c r="N310" s="32"/>
      <c r="O310" s="32"/>
      <c r="P310" s="30"/>
    </row>
    <row collapsed="false" customFormat="false" customHeight="false" hidden="false" ht="12.1" outlineLevel="0" r="311">
      <c r="A311" s="21" t="n">
        <v>43780</v>
      </c>
      <c r="B311" s="22" t="s">
        <v>1088</v>
      </c>
      <c r="C311" s="22" t="s">
        <v>188</v>
      </c>
      <c r="D311" s="22" t="s">
        <v>1088</v>
      </c>
      <c r="E311" s="22" t="s">
        <v>1088</v>
      </c>
      <c r="F311" s="22" t="s">
        <v>27</v>
      </c>
      <c r="G311" s="23" t="n">
        <v>1</v>
      </c>
      <c r="H311" s="24" t="n">
        <v>1093.4</v>
      </c>
      <c r="I311" s="24" t="n">
        <v>1093.4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4"/>
      <c r="P311" s="22"/>
    </row>
    <row collapsed="false" customFormat="false" customHeight="false" hidden="false" ht="12.1" outlineLevel="0" r="312">
      <c r="A312" s="21" t="n">
        <v>43780</v>
      </c>
      <c r="B312" s="22" t="s">
        <v>1088</v>
      </c>
      <c r="C312" s="22" t="s">
        <v>188</v>
      </c>
      <c r="D312" s="22" t="s">
        <v>1088</v>
      </c>
      <c r="E312" s="22" t="s">
        <v>1088</v>
      </c>
      <c r="F312" s="22" t="s">
        <v>20</v>
      </c>
      <c r="G312" s="23" t="n">
        <v>1</v>
      </c>
      <c r="H312" s="24" t="n">
        <v>4.53</v>
      </c>
      <c r="I312" s="24" t="n">
        <v>4.53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4"/>
      <c r="P312" s="22"/>
    </row>
    <row collapsed="false" customFormat="false" customHeight="false" hidden="false" ht="12.1" outlineLevel="0" r="313">
      <c r="A313" s="29" t="n">
        <v>43780.540752315</v>
      </c>
      <c r="B313" s="30" t="s">
        <v>945</v>
      </c>
      <c r="C313" s="30" t="s">
        <v>1180</v>
      </c>
      <c r="D313" s="30" t="s">
        <v>897</v>
      </c>
      <c r="E313" s="30" t="s">
        <v>166</v>
      </c>
      <c r="F313" s="30" t="s">
        <v>20</v>
      </c>
      <c r="G313" s="31" t="n">
        <v>-1</v>
      </c>
      <c r="H313" s="32" t="n">
        <v>17.041</v>
      </c>
      <c r="I313" s="32" t="n">
        <v>1704.1</v>
      </c>
      <c r="J313" s="32" t="n">
        <v>49.23</v>
      </c>
      <c r="K313" s="32" t="n">
        <v>-0.93</v>
      </c>
      <c r="L313" s="32" t="n">
        <v>0</v>
      </c>
      <c r="M313" s="6" t="s">
        <f>=I313+J313+K313+L313</f>
      </c>
      <c r="N313" s="32"/>
      <c r="O313" s="32"/>
      <c r="P313" s="30"/>
    </row>
    <row collapsed="false" customFormat="false" customHeight="false" hidden="false" ht="12.1" outlineLevel="0" r="314">
      <c r="A314" s="20" t="n">
        <v>43780.644548611</v>
      </c>
      <c r="B314" s="2" t="s">
        <v>35</v>
      </c>
      <c r="C314" s="2" t="s">
        <v>1184</v>
      </c>
      <c r="D314" s="2" t="s">
        <v>894</v>
      </c>
      <c r="E314" s="2" t="s">
        <v>18</v>
      </c>
      <c r="F314" s="2" t="s">
        <v>20</v>
      </c>
      <c r="G314" s="7" t="n">
        <v>1</v>
      </c>
      <c r="H314" s="6" t="n">
        <v>12.13</v>
      </c>
      <c r="I314" s="6" t="n">
        <v>-12.13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43780.645983796</v>
      </c>
      <c r="B315" s="2" t="s">
        <v>35</v>
      </c>
      <c r="C315" s="2" t="s">
        <v>1184</v>
      </c>
      <c r="D315" s="2" t="s">
        <v>894</v>
      </c>
      <c r="E315" s="2" t="s">
        <v>18</v>
      </c>
      <c r="F315" s="2" t="s">
        <v>20</v>
      </c>
      <c r="G315" s="7" t="n">
        <v>2</v>
      </c>
      <c r="H315" s="6" t="n">
        <v>12.13</v>
      </c>
      <c r="I315" s="6" t="n">
        <v>-24.26</v>
      </c>
      <c r="J315" s="6" t="n">
        <v>0</v>
      </c>
      <c r="K315" s="6" t="n">
        <v>-0.02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43780.649108796</v>
      </c>
      <c r="B316" s="2" t="s">
        <v>22</v>
      </c>
      <c r="C316" s="2" t="s">
        <v>23</v>
      </c>
      <c r="D316" s="2" t="s">
        <v>894</v>
      </c>
      <c r="E316" s="2" t="s">
        <v>18</v>
      </c>
      <c r="F316" s="2" t="s">
        <v>20</v>
      </c>
      <c r="G316" s="7" t="n">
        <v>5</v>
      </c>
      <c r="H316" s="6" t="n">
        <v>48.2</v>
      </c>
      <c r="I316" s="6" t="n">
        <v>-241</v>
      </c>
      <c r="J316" s="6" t="n">
        <v>0</v>
      </c>
      <c r="K316" s="6" t="n">
        <v>-0.12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43780.671967593</v>
      </c>
      <c r="B317" s="2" t="s">
        <v>29</v>
      </c>
      <c r="C317" s="2" t="s">
        <v>1123</v>
      </c>
      <c r="D317" s="2" t="s">
        <v>894</v>
      </c>
      <c r="E317" s="2" t="s">
        <v>18</v>
      </c>
      <c r="F317" s="2" t="s">
        <v>20</v>
      </c>
      <c r="G317" s="7" t="n">
        <v>5</v>
      </c>
      <c r="H317" s="6" t="n">
        <v>39.3</v>
      </c>
      <c r="I317" s="6" t="n">
        <v>-196.5</v>
      </c>
      <c r="J317" s="6" t="n">
        <v>0</v>
      </c>
      <c r="K317" s="6" t="n">
        <v>-0.1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0" t="n">
        <v>43780.736469907</v>
      </c>
      <c r="B318" s="2" t="s">
        <v>930</v>
      </c>
      <c r="C318" s="2" t="s">
        <v>1152</v>
      </c>
      <c r="D318" s="2" t="s">
        <v>894</v>
      </c>
      <c r="E318" s="2" t="s">
        <v>18</v>
      </c>
      <c r="F318" s="2" t="s">
        <v>20</v>
      </c>
      <c r="G318" s="7" t="n">
        <v>1</v>
      </c>
      <c r="H318" s="6" t="n">
        <v>20.88</v>
      </c>
      <c r="I318" s="6" t="n">
        <v>-20.88</v>
      </c>
      <c r="J318" s="6" t="n">
        <v>0</v>
      </c>
      <c r="K318" s="6" t="n">
        <v>-0.02</v>
      </c>
      <c r="L318" s="6" t="n">
        <v>0</v>
      </c>
      <c r="M318" s="6" t="s">
        <f>=I318+J318+K318+L318</f>
      </c>
      <c r="N318" s="6"/>
      <c r="O318" s="6"/>
      <c r="P318" s="2"/>
    </row>
    <row collapsed="false" customFormat="false" customHeight="false" hidden="false" ht="12.1" outlineLevel="0" r="319">
      <c r="A319" s="20" t="n">
        <v>43780.736469907</v>
      </c>
      <c r="B319" s="2" t="s">
        <v>930</v>
      </c>
      <c r="C319" s="2" t="s">
        <v>1152</v>
      </c>
      <c r="D319" s="2" t="s">
        <v>894</v>
      </c>
      <c r="E319" s="2" t="s">
        <v>18</v>
      </c>
      <c r="F319" s="2" t="s">
        <v>20</v>
      </c>
      <c r="G319" s="7" t="n">
        <v>2</v>
      </c>
      <c r="H319" s="6" t="n">
        <v>20.88</v>
      </c>
      <c r="I319" s="6" t="n">
        <v>-41.76</v>
      </c>
      <c r="J319" s="6" t="n">
        <v>0</v>
      </c>
      <c r="K319" s="6" t="n">
        <v>-0.03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0" t="n">
        <v>43780.74130787</v>
      </c>
      <c r="B320" s="2" t="s">
        <v>935</v>
      </c>
      <c r="C320" s="2" t="s">
        <v>1169</v>
      </c>
      <c r="D320" s="2" t="s">
        <v>894</v>
      </c>
      <c r="E320" s="2" t="s">
        <v>18</v>
      </c>
      <c r="F320" s="2" t="s">
        <v>20</v>
      </c>
      <c r="G320" s="7" t="n">
        <v>1</v>
      </c>
      <c r="H320" s="6" t="n">
        <v>99.4</v>
      </c>
      <c r="I320" s="6" t="n">
        <v>-99.4</v>
      </c>
      <c r="J320" s="6" t="n">
        <v>0</v>
      </c>
      <c r="K320" s="6" t="n">
        <v>-0.05</v>
      </c>
      <c r="L320" s="6" t="n">
        <v>0</v>
      </c>
      <c r="M320" s="6" t="s">
        <f>=I320+J320+K320+L320</f>
      </c>
      <c r="N320" s="6"/>
      <c r="O320" s="6"/>
      <c r="P320" s="2"/>
    </row>
    <row collapsed="false" customFormat="false" customHeight="false" hidden="false" ht="12.1" outlineLevel="0" r="321">
      <c r="A321" s="20" t="n">
        <v>43780.74130787</v>
      </c>
      <c r="B321" s="2" t="s">
        <v>935</v>
      </c>
      <c r="C321" s="2" t="s">
        <v>1169</v>
      </c>
      <c r="D321" s="2" t="s">
        <v>894</v>
      </c>
      <c r="E321" s="2" t="s">
        <v>18</v>
      </c>
      <c r="F321" s="2" t="s">
        <v>20</v>
      </c>
      <c r="G321" s="7" t="n">
        <v>1</v>
      </c>
      <c r="H321" s="6" t="n">
        <v>99.4</v>
      </c>
      <c r="I321" s="6" t="n">
        <v>-99.4</v>
      </c>
      <c r="J321" s="6" t="n">
        <v>0</v>
      </c>
      <c r="K321" s="6" t="n">
        <v>-0.05</v>
      </c>
      <c r="L321" s="6" t="n">
        <v>0</v>
      </c>
      <c r="M321" s="6" t="s">
        <f>=I321+J321+K321+L321</f>
      </c>
      <c r="N321" s="6"/>
      <c r="O321" s="6"/>
      <c r="P321" s="2"/>
    </row>
    <row collapsed="false" customFormat="false" customHeight="false" hidden="false" ht="12.1" outlineLevel="0" r="322">
      <c r="A322" s="21" t="n">
        <v>43781</v>
      </c>
      <c r="B322" s="22" t="s">
        <v>1088</v>
      </c>
      <c r="C322" s="22" t="s">
        <v>188</v>
      </c>
      <c r="D322" s="22" t="s">
        <v>1088</v>
      </c>
      <c r="E322" s="22" t="s">
        <v>1088</v>
      </c>
      <c r="F322" s="22" t="s">
        <v>27</v>
      </c>
      <c r="G322" s="23" t="n">
        <v>1</v>
      </c>
      <c r="H322" s="24" t="n">
        <v>1026.54</v>
      </c>
      <c r="I322" s="24" t="n">
        <v>1026.54</v>
      </c>
      <c r="J322" s="24" t="n">
        <v>0</v>
      </c>
      <c r="K322" s="24" t="n">
        <v>0</v>
      </c>
      <c r="L322" s="24" t="n">
        <v>0</v>
      </c>
      <c r="M322" s="24"/>
      <c r="N322" s="6" t="s">
        <f>=I322+J322+K322+L322</f>
      </c>
      <c r="O322" s="24"/>
      <c r="P322" s="22"/>
    </row>
    <row collapsed="false" customFormat="false" customHeight="false" hidden="false" ht="12.1" outlineLevel="0" r="323">
      <c r="A323" s="21" t="n">
        <v>43781</v>
      </c>
      <c r="B323" s="22" t="s">
        <v>1088</v>
      </c>
      <c r="C323" s="22" t="s">
        <v>188</v>
      </c>
      <c r="D323" s="22" t="s">
        <v>1088</v>
      </c>
      <c r="E323" s="22" t="s">
        <v>1088</v>
      </c>
      <c r="F323" s="22" t="s">
        <v>27</v>
      </c>
      <c r="G323" s="23" t="n">
        <v>1</v>
      </c>
      <c r="H323" s="24" t="n">
        <v>929.7</v>
      </c>
      <c r="I323" s="24" t="n">
        <v>929.7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43782.650092593</v>
      </c>
      <c r="B324" s="2" t="s">
        <v>82</v>
      </c>
      <c r="C324" s="2" t="s">
        <v>1166</v>
      </c>
      <c r="D324" s="2" t="s">
        <v>894</v>
      </c>
      <c r="E324" s="2" t="s">
        <v>18</v>
      </c>
      <c r="F324" s="2" t="s">
        <v>20</v>
      </c>
      <c r="G324" s="7" t="n">
        <v>10</v>
      </c>
      <c r="H324" s="6" t="n">
        <v>51.8</v>
      </c>
      <c r="I324" s="6" t="n">
        <v>-518</v>
      </c>
      <c r="J324" s="6" t="n">
        <v>0</v>
      </c>
      <c r="K324" s="6" t="n">
        <v>-0.27</v>
      </c>
      <c r="L324" s="6" t="n">
        <v>0</v>
      </c>
      <c r="M324" s="6" t="s">
        <f>=I324+J324+K324+L324</f>
      </c>
      <c r="N324" s="6"/>
      <c r="O324" s="6"/>
      <c r="P324" s="2"/>
    </row>
    <row collapsed="false" customFormat="false" customHeight="false" hidden="false" ht="12.1" outlineLevel="0" r="325">
      <c r="A325" s="20" t="n">
        <v>43783.436168981</v>
      </c>
      <c r="B325" s="2" t="s">
        <v>136</v>
      </c>
      <c r="C325" s="2" t="s">
        <v>1136</v>
      </c>
      <c r="D325" s="2" t="s">
        <v>894</v>
      </c>
      <c r="E325" s="2" t="s">
        <v>18</v>
      </c>
      <c r="F325" s="2" t="s">
        <v>27</v>
      </c>
      <c r="G325" s="7" t="n">
        <v>4</v>
      </c>
      <c r="H325" s="6" t="n">
        <v>887.2</v>
      </c>
      <c r="I325" s="6" t="n">
        <v>-3548.8</v>
      </c>
      <c r="J325" s="6" t="n">
        <v>0</v>
      </c>
      <c r="K325" s="6" t="n">
        <v>-1.86</v>
      </c>
      <c r="L325" s="6" t="n">
        <v>0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9" t="n">
        <v>43783.53619213</v>
      </c>
      <c r="B326" s="30" t="s">
        <v>948</v>
      </c>
      <c r="C326" s="30" t="s">
        <v>1187</v>
      </c>
      <c r="D326" s="30" t="s">
        <v>897</v>
      </c>
      <c r="E326" s="30" t="s">
        <v>18</v>
      </c>
      <c r="F326" s="30" t="s">
        <v>27</v>
      </c>
      <c r="G326" s="31" t="n">
        <v>-800000</v>
      </c>
      <c r="H326" s="32" t="n">
        <v>0.01295</v>
      </c>
      <c r="I326" s="32" t="n">
        <v>10360</v>
      </c>
      <c r="J326" s="32" t="n">
        <v>0</v>
      </c>
      <c r="K326" s="32" t="n">
        <v>-5.44</v>
      </c>
      <c r="L326" s="32" t="n">
        <v>0</v>
      </c>
      <c r="M326" s="32"/>
      <c r="N326" s="6" t="s">
        <f>=I326+J326+K326+L326</f>
      </c>
      <c r="O326" s="32"/>
      <c r="P326" s="30"/>
    </row>
    <row collapsed="false" customFormat="false" customHeight="false" hidden="false" ht="12.1" outlineLevel="0" r="327">
      <c r="A327" s="20" t="n">
        <v>43783.623217593</v>
      </c>
      <c r="B327" s="2" t="s">
        <v>32</v>
      </c>
      <c r="C327" s="2" t="s">
        <v>1185</v>
      </c>
      <c r="D327" s="2" t="s">
        <v>894</v>
      </c>
      <c r="E327" s="2" t="s">
        <v>18</v>
      </c>
      <c r="F327" s="2" t="s">
        <v>27</v>
      </c>
      <c r="G327" s="7" t="n">
        <v>15</v>
      </c>
      <c r="H327" s="6" t="n">
        <v>672.7</v>
      </c>
      <c r="I327" s="6" t="n">
        <v>-10090.5</v>
      </c>
      <c r="J327" s="6" t="n">
        <v>0</v>
      </c>
      <c r="K327" s="6" t="n">
        <v>-5.3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43784.498043981</v>
      </c>
      <c r="B328" s="2" t="s">
        <v>22</v>
      </c>
      <c r="C328" s="2" t="s">
        <v>23</v>
      </c>
      <c r="D328" s="2" t="s">
        <v>894</v>
      </c>
      <c r="E328" s="2" t="s">
        <v>18</v>
      </c>
      <c r="F328" s="2" t="s">
        <v>20</v>
      </c>
      <c r="G328" s="7" t="n">
        <v>1</v>
      </c>
      <c r="H328" s="6" t="n">
        <v>45.32</v>
      </c>
      <c r="I328" s="6" t="n">
        <v>-45.32</v>
      </c>
      <c r="J328" s="6" t="n">
        <v>0</v>
      </c>
      <c r="K328" s="6" t="n">
        <v>-0.03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0" t="n">
        <v>43784.499212963</v>
      </c>
      <c r="B329" s="2" t="s">
        <v>22</v>
      </c>
      <c r="C329" s="2" t="s">
        <v>23</v>
      </c>
      <c r="D329" s="2" t="s">
        <v>894</v>
      </c>
      <c r="E329" s="2" t="s">
        <v>18</v>
      </c>
      <c r="F329" s="2" t="s">
        <v>20</v>
      </c>
      <c r="G329" s="7" t="n">
        <v>4</v>
      </c>
      <c r="H329" s="6" t="n">
        <v>45.32</v>
      </c>
      <c r="I329" s="6" t="n">
        <v>-181.28</v>
      </c>
      <c r="J329" s="6" t="n">
        <v>0</v>
      </c>
      <c r="K329" s="6" t="n">
        <v>-0.1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43784.548784722</v>
      </c>
      <c r="B330" s="2" t="s">
        <v>35</v>
      </c>
      <c r="C330" s="2" t="s">
        <v>1184</v>
      </c>
      <c r="D330" s="2" t="s">
        <v>894</v>
      </c>
      <c r="E330" s="2" t="s">
        <v>18</v>
      </c>
      <c r="F330" s="2" t="s">
        <v>20</v>
      </c>
      <c r="G330" s="7" t="n">
        <v>5</v>
      </c>
      <c r="H330" s="6" t="n">
        <v>11.27</v>
      </c>
      <c r="I330" s="6" t="n">
        <v>-56.35</v>
      </c>
      <c r="J330" s="6" t="n">
        <v>0</v>
      </c>
      <c r="K330" s="6" t="n">
        <v>-0.03</v>
      </c>
      <c r="L330" s="6" t="n">
        <v>0</v>
      </c>
      <c r="M330" s="6" t="s">
        <f>=I330+J330+K330+L330</f>
      </c>
      <c r="N330" s="6"/>
      <c r="O330" s="6"/>
      <c r="P330" s="2"/>
    </row>
    <row collapsed="false" customFormat="false" customHeight="false" hidden="false" ht="12.1" outlineLevel="0" r="331">
      <c r="A331" s="20" t="n">
        <v>43787.428136574</v>
      </c>
      <c r="B331" s="2" t="s">
        <v>915</v>
      </c>
      <c r="C331" s="2" t="s">
        <v>1108</v>
      </c>
      <c r="D331" s="2" t="s">
        <v>894</v>
      </c>
      <c r="E331" s="2" t="s">
        <v>18</v>
      </c>
      <c r="F331" s="2" t="s">
        <v>27</v>
      </c>
      <c r="G331" s="7" t="n">
        <v>3</v>
      </c>
      <c r="H331" s="6" t="n">
        <v>206.4</v>
      </c>
      <c r="I331" s="6" t="n">
        <v>-619.2</v>
      </c>
      <c r="J331" s="6" t="n">
        <v>0</v>
      </c>
      <c r="K331" s="6" t="n">
        <v>-0.33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0" t="n">
        <v>43789.433726852</v>
      </c>
      <c r="B332" s="2" t="s">
        <v>29</v>
      </c>
      <c r="C332" s="2" t="s">
        <v>1123</v>
      </c>
      <c r="D332" s="2" t="s">
        <v>894</v>
      </c>
      <c r="E332" s="2" t="s">
        <v>18</v>
      </c>
      <c r="F332" s="2" t="s">
        <v>20</v>
      </c>
      <c r="G332" s="7" t="n">
        <v>3</v>
      </c>
      <c r="H332" s="6" t="n">
        <v>38.13</v>
      </c>
      <c r="I332" s="6" t="n">
        <v>-114.39</v>
      </c>
      <c r="J332" s="6" t="n">
        <v>0</v>
      </c>
      <c r="K332" s="6" t="n">
        <v>-0.06</v>
      </c>
      <c r="L332" s="6" t="n">
        <v>0</v>
      </c>
      <c r="M332" s="6" t="s">
        <f>=I332+J332+K332+L332</f>
      </c>
      <c r="N332" s="6"/>
      <c r="O332" s="6"/>
      <c r="P332" s="2"/>
    </row>
    <row collapsed="false" customFormat="false" customHeight="false" hidden="false" ht="12.1" outlineLevel="0" r="333">
      <c r="A333" s="20" t="n">
        <v>43790.588240741</v>
      </c>
      <c r="B333" s="2" t="s">
        <v>29</v>
      </c>
      <c r="C333" s="2" t="s">
        <v>1123</v>
      </c>
      <c r="D333" s="2" t="s">
        <v>894</v>
      </c>
      <c r="E333" s="2" t="s">
        <v>18</v>
      </c>
      <c r="F333" s="2" t="s">
        <v>20</v>
      </c>
      <c r="G333" s="7" t="n">
        <v>2</v>
      </c>
      <c r="H333" s="6" t="n">
        <v>37.14</v>
      </c>
      <c r="I333" s="6" t="n">
        <v>-74.28</v>
      </c>
      <c r="J333" s="6" t="n">
        <v>0</v>
      </c>
      <c r="K333" s="6" t="n">
        <v>-0.04</v>
      </c>
      <c r="L333" s="6" t="n">
        <v>0</v>
      </c>
      <c r="M333" s="6" t="s">
        <f>=I333+J333+K333+L333</f>
      </c>
      <c r="N333" s="6"/>
      <c r="O333" s="6"/>
      <c r="P333" s="2"/>
    </row>
    <row collapsed="false" customFormat="false" customHeight="false" hidden="false" ht="12.1" outlineLevel="0" r="334">
      <c r="A334" s="21" t="n">
        <v>43794</v>
      </c>
      <c r="B334" s="22" t="s">
        <v>1088</v>
      </c>
      <c r="C334" s="22" t="s">
        <v>188</v>
      </c>
      <c r="D334" s="22" t="s">
        <v>1088</v>
      </c>
      <c r="E334" s="22" t="s">
        <v>1088</v>
      </c>
      <c r="F334" s="22" t="s">
        <v>27</v>
      </c>
      <c r="G334" s="23" t="n">
        <v>1</v>
      </c>
      <c r="H334" s="24" t="n">
        <v>8000</v>
      </c>
      <c r="I334" s="24" t="n">
        <v>8000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4"/>
      <c r="P334" s="22"/>
    </row>
    <row collapsed="false" customFormat="false" customHeight="false" hidden="false" ht="12.1" outlineLevel="0" r="335">
      <c r="A335" s="20" t="n">
        <v>43794.454930556</v>
      </c>
      <c r="B335" s="2" t="s">
        <v>78</v>
      </c>
      <c r="C335" s="2" t="s">
        <v>1188</v>
      </c>
      <c r="D335" s="2" t="s">
        <v>894</v>
      </c>
      <c r="E335" s="2" t="s">
        <v>18</v>
      </c>
      <c r="F335" s="2" t="s">
        <v>27</v>
      </c>
      <c r="G335" s="7" t="n">
        <v>20</v>
      </c>
      <c r="H335" s="6" t="n">
        <v>314.8</v>
      </c>
      <c r="I335" s="6" t="n">
        <v>-6296</v>
      </c>
      <c r="J335" s="6" t="n">
        <v>0</v>
      </c>
      <c r="K335" s="6" t="n">
        <v>-3.31</v>
      </c>
      <c r="L335" s="6" t="n">
        <v>0</v>
      </c>
      <c r="M335" s="6"/>
      <c r="N335" s="6" t="s">
        <f>=I335+J335+K335+L335</f>
      </c>
      <c r="O335" s="6"/>
      <c r="P335" s="2"/>
    </row>
    <row collapsed="false" customFormat="false" customHeight="false" hidden="false" ht="12.1" outlineLevel="0" r="336">
      <c r="A336" s="20" t="n">
        <v>43794.465960648</v>
      </c>
      <c r="B336" s="2" t="s">
        <v>22</v>
      </c>
      <c r="C336" s="2" t="s">
        <v>23</v>
      </c>
      <c r="D336" s="2" t="s">
        <v>894</v>
      </c>
      <c r="E336" s="2" t="s">
        <v>18</v>
      </c>
      <c r="F336" s="2" t="s">
        <v>20</v>
      </c>
      <c r="G336" s="7" t="n">
        <v>2</v>
      </c>
      <c r="H336" s="6" t="n">
        <v>44.96</v>
      </c>
      <c r="I336" s="6" t="n">
        <v>-89.92</v>
      </c>
      <c r="J336" s="6" t="n">
        <v>0</v>
      </c>
      <c r="K336" s="6" t="n">
        <v>-0.05</v>
      </c>
      <c r="L336" s="6" t="n">
        <v>0</v>
      </c>
      <c r="M336" s="6" t="s">
        <f>=I336+J336+K336+L336</f>
      </c>
      <c r="N336" s="6"/>
      <c r="O336" s="6"/>
      <c r="P336" s="2"/>
    </row>
    <row collapsed="false" customFormat="false" customHeight="false" hidden="false" ht="12.1" outlineLevel="0" r="337">
      <c r="A337" s="20" t="n">
        <v>43795.73556713</v>
      </c>
      <c r="B337" s="2" t="s">
        <v>132</v>
      </c>
      <c r="C337" s="2" t="s">
        <v>1189</v>
      </c>
      <c r="D337" s="2" t="s">
        <v>894</v>
      </c>
      <c r="E337" s="2" t="s">
        <v>18</v>
      </c>
      <c r="F337" s="2" t="s">
        <v>27</v>
      </c>
      <c r="G337" s="7" t="n">
        <v>1</v>
      </c>
      <c r="H337" s="6" t="n">
        <v>1262</v>
      </c>
      <c r="I337" s="6" t="n">
        <v>-1262</v>
      </c>
      <c r="J337" s="6" t="n">
        <v>0</v>
      </c>
      <c r="K337" s="6" t="n">
        <v>-0.66</v>
      </c>
      <c r="L337" s="6" t="n">
        <v>0</v>
      </c>
      <c r="M337" s="6"/>
      <c r="N337" s="6" t="s">
        <f>=I337+J337+K337+L337</f>
      </c>
      <c r="O337" s="6"/>
      <c r="P337" s="2"/>
    </row>
    <row collapsed="false" customFormat="false" customHeight="false" hidden="false" ht="12.1" outlineLevel="0" r="338">
      <c r="A338" s="25" t="n">
        <v>43801</v>
      </c>
      <c r="B338" s="26" t="s">
        <v>1089</v>
      </c>
      <c r="C338" s="26" t="s">
        <v>1138</v>
      </c>
      <c r="D338" s="26" t="s">
        <v>1089</v>
      </c>
      <c r="E338" s="26" t="s">
        <v>1089</v>
      </c>
      <c r="F338" s="26" t="s">
        <v>27</v>
      </c>
      <c r="G338" s="27" t="n">
        <v>1</v>
      </c>
      <c r="H338" s="28" t="n">
        <v>-2.48</v>
      </c>
      <c r="I338" s="28" t="n">
        <v>-2.48</v>
      </c>
      <c r="J338" s="28" t="n">
        <v>0</v>
      </c>
      <c r="K338" s="28" t="n">
        <v>0</v>
      </c>
      <c r="L338" s="28" t="n">
        <v>0</v>
      </c>
      <c r="M338" s="28"/>
      <c r="N338" s="6" t="s">
        <f>=I338+J338+K338+L338</f>
      </c>
      <c r="O338" s="28"/>
      <c r="P338" s="26"/>
    </row>
    <row collapsed="false" customFormat="false" customHeight="false" hidden="false" ht="12.1" outlineLevel="0" r="339">
      <c r="A339" s="25" t="n">
        <v>43801</v>
      </c>
      <c r="B339" s="26" t="s">
        <v>1089</v>
      </c>
      <c r="C339" s="26" t="s">
        <v>1139</v>
      </c>
      <c r="D339" s="26" t="s">
        <v>1089</v>
      </c>
      <c r="E339" s="26" t="s">
        <v>1089</v>
      </c>
      <c r="F339" s="26" t="s">
        <v>27</v>
      </c>
      <c r="G339" s="27" t="n">
        <v>1</v>
      </c>
      <c r="H339" s="28" t="n">
        <v>-1.84</v>
      </c>
      <c r="I339" s="28" t="n">
        <v>-1.84</v>
      </c>
      <c r="J339" s="28" t="n">
        <v>0</v>
      </c>
      <c r="K339" s="28" t="n">
        <v>0</v>
      </c>
      <c r="L339" s="28" t="n">
        <v>0</v>
      </c>
      <c r="M339" s="28"/>
      <c r="N339" s="6" t="s">
        <f>=I339+J339+K339+L339</f>
      </c>
      <c r="O339" s="28"/>
      <c r="P339" s="26"/>
    </row>
    <row collapsed="false" customFormat="false" customHeight="false" hidden="false" ht="12.1" outlineLevel="0" r="340">
      <c r="A340" s="20" t="n">
        <v>43801.591805556</v>
      </c>
      <c r="B340" s="2" t="s">
        <v>949</v>
      </c>
      <c r="C340" s="2" t="s">
        <v>1190</v>
      </c>
      <c r="D340" s="2" t="s">
        <v>894</v>
      </c>
      <c r="E340" s="2" t="s">
        <v>146</v>
      </c>
      <c r="F340" s="2" t="s">
        <v>37</v>
      </c>
      <c r="G340" s="7" t="n">
        <v>4</v>
      </c>
      <c r="H340" s="6" t="n">
        <v>11.02</v>
      </c>
      <c r="I340" s="6" t="n">
        <v>-44.08</v>
      </c>
      <c r="J340" s="6" t="n">
        <v>0</v>
      </c>
      <c r="K340" s="6" t="n">
        <v>-0.04</v>
      </c>
      <c r="L340" s="6" t="n">
        <v>0</v>
      </c>
      <c r="M340" s="6"/>
      <c r="N340" s="6"/>
      <c r="O340" s="6" t="s">
        <f>=I340+J340+K340+L340</f>
      </c>
      <c r="P340" s="2"/>
    </row>
    <row collapsed="false" customFormat="false" customHeight="false" hidden="false" ht="12.1" outlineLevel="0" r="341">
      <c r="A341" s="29" t="n">
        <v>43801.661458333</v>
      </c>
      <c r="B341" s="30" t="s">
        <v>108</v>
      </c>
      <c r="C341" s="30" t="s">
        <v>1119</v>
      </c>
      <c r="D341" s="30" t="s">
        <v>897</v>
      </c>
      <c r="E341" s="30" t="s">
        <v>18</v>
      </c>
      <c r="F341" s="30" t="s">
        <v>27</v>
      </c>
      <c r="G341" s="31" t="n">
        <v>-6</v>
      </c>
      <c r="H341" s="32" t="n">
        <v>2719</v>
      </c>
      <c r="I341" s="32" t="n">
        <v>16314</v>
      </c>
      <c r="J341" s="32" t="n">
        <v>0</v>
      </c>
      <c r="K341" s="32" t="n">
        <v>-9.79</v>
      </c>
      <c r="L341" s="32" t="n">
        <v>0</v>
      </c>
      <c r="M341" s="32"/>
      <c r="N341" s="6" t="s">
        <f>=I341+J341+K341+L341</f>
      </c>
      <c r="O341" s="32"/>
      <c r="P341" s="30"/>
    </row>
    <row collapsed="false" customFormat="false" customHeight="false" hidden="false" ht="12.1" outlineLevel="0" r="342">
      <c r="A342" s="20" t="n">
        <v>43801.741076389</v>
      </c>
      <c r="B342" s="2" t="s">
        <v>950</v>
      </c>
      <c r="C342" s="2" t="s">
        <v>1191</v>
      </c>
      <c r="D342" s="2" t="s">
        <v>894</v>
      </c>
      <c r="E342" s="2" t="s">
        <v>166</v>
      </c>
      <c r="F342" s="2" t="s">
        <v>27</v>
      </c>
      <c r="G342" s="7" t="n">
        <v>1</v>
      </c>
      <c r="H342" s="6" t="n">
        <v>101.39</v>
      </c>
      <c r="I342" s="6" t="n">
        <v>-10139</v>
      </c>
      <c r="J342" s="6" t="n">
        <v>-94.52</v>
      </c>
      <c r="K342" s="6" t="n">
        <v>-6.08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43801.759247685</v>
      </c>
      <c r="B343" s="2" t="s">
        <v>58</v>
      </c>
      <c r="C343" s="2" t="s">
        <v>1133</v>
      </c>
      <c r="D343" s="2" t="s">
        <v>894</v>
      </c>
      <c r="E343" s="2" t="s">
        <v>18</v>
      </c>
      <c r="F343" s="2" t="s">
        <v>27</v>
      </c>
      <c r="G343" s="7" t="n">
        <v>20</v>
      </c>
      <c r="H343" s="6" t="n">
        <v>256.18</v>
      </c>
      <c r="I343" s="6" t="n">
        <v>-5123.6</v>
      </c>
      <c r="J343" s="6" t="n">
        <v>0</v>
      </c>
      <c r="K343" s="6" t="n">
        <v>-3.07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43801.769884259</v>
      </c>
      <c r="B344" s="2" t="s">
        <v>80</v>
      </c>
      <c r="C344" s="2" t="s">
        <v>1192</v>
      </c>
      <c r="D344" s="2" t="s">
        <v>894</v>
      </c>
      <c r="E344" s="2" t="s">
        <v>18</v>
      </c>
      <c r="F344" s="2" t="s">
        <v>27</v>
      </c>
      <c r="G344" s="7" t="n">
        <v>200</v>
      </c>
      <c r="H344" s="6" t="n">
        <v>8.16</v>
      </c>
      <c r="I344" s="6" t="n">
        <v>-1632</v>
      </c>
      <c r="J344" s="6" t="n">
        <v>0</v>
      </c>
      <c r="K344" s="6" t="n">
        <v>-0.98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5" t="n">
        <v>43802</v>
      </c>
      <c r="B345" s="26" t="s">
        <v>1089</v>
      </c>
      <c r="C345" s="26" t="s">
        <v>1138</v>
      </c>
      <c r="D345" s="26" t="s">
        <v>1089</v>
      </c>
      <c r="E345" s="26" t="s">
        <v>1089</v>
      </c>
      <c r="F345" s="26" t="s">
        <v>27</v>
      </c>
      <c r="G345" s="27" t="n">
        <v>1</v>
      </c>
      <c r="H345" s="28" t="n">
        <v>-2.48</v>
      </c>
      <c r="I345" s="28" t="n">
        <v>-2.48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8"/>
      <c r="P345" s="26"/>
    </row>
    <row collapsed="false" customFormat="false" customHeight="false" hidden="false" ht="12.1" outlineLevel="0" r="346">
      <c r="A346" s="25" t="n">
        <v>43802</v>
      </c>
      <c r="B346" s="26" t="s">
        <v>1089</v>
      </c>
      <c r="C346" s="26" t="s">
        <v>1139</v>
      </c>
      <c r="D346" s="26" t="s">
        <v>1089</v>
      </c>
      <c r="E346" s="26" t="s">
        <v>1089</v>
      </c>
      <c r="F346" s="26" t="s">
        <v>27</v>
      </c>
      <c r="G346" s="27" t="n">
        <v>1</v>
      </c>
      <c r="H346" s="28" t="n">
        <v>-1.84</v>
      </c>
      <c r="I346" s="28" t="n">
        <v>-1.84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8"/>
      <c r="P346" s="26"/>
    </row>
    <row collapsed="false" customFormat="false" customHeight="false" hidden="false" ht="12.1" outlineLevel="0" r="347">
      <c r="A347" s="21" t="n">
        <v>43802</v>
      </c>
      <c r="B347" s="22" t="s">
        <v>1088</v>
      </c>
      <c r="C347" s="22" t="s">
        <v>188</v>
      </c>
      <c r="D347" s="22" t="s">
        <v>1088</v>
      </c>
      <c r="E347" s="22" t="s">
        <v>1088</v>
      </c>
      <c r="F347" s="22" t="s">
        <v>20</v>
      </c>
      <c r="G347" s="23" t="n">
        <v>1</v>
      </c>
      <c r="H347" s="24" t="n">
        <v>203.9</v>
      </c>
      <c r="I347" s="24" t="n">
        <v>203.9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4"/>
      <c r="P347" s="22"/>
    </row>
    <row collapsed="false" customFormat="false" customHeight="false" hidden="false" ht="12.1" outlineLevel="0" r="348">
      <c r="A348" s="20" t="n">
        <v>43803.444537037</v>
      </c>
      <c r="B348" s="2" t="s">
        <v>915</v>
      </c>
      <c r="C348" s="2" t="s">
        <v>1108</v>
      </c>
      <c r="D348" s="2" t="s">
        <v>894</v>
      </c>
      <c r="E348" s="2" t="s">
        <v>18</v>
      </c>
      <c r="F348" s="2" t="s">
        <v>27</v>
      </c>
      <c r="G348" s="7" t="n">
        <v>1</v>
      </c>
      <c r="H348" s="6" t="n">
        <v>201.4</v>
      </c>
      <c r="I348" s="6" t="n">
        <v>-201.4</v>
      </c>
      <c r="J348" s="6" t="n">
        <v>0</v>
      </c>
      <c r="K348" s="6" t="n">
        <v>-0.12</v>
      </c>
      <c r="L348" s="6" t="n">
        <v>0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43803.455289352</v>
      </c>
      <c r="B349" s="2" t="s">
        <v>22</v>
      </c>
      <c r="C349" s="2" t="s">
        <v>23</v>
      </c>
      <c r="D349" s="2" t="s">
        <v>894</v>
      </c>
      <c r="E349" s="2" t="s">
        <v>18</v>
      </c>
      <c r="F349" s="2" t="s">
        <v>20</v>
      </c>
      <c r="G349" s="7" t="n">
        <v>4</v>
      </c>
      <c r="H349" s="6" t="n">
        <v>44.14</v>
      </c>
      <c r="I349" s="6" t="n">
        <v>-176.56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6"/>
      <c r="O349" s="6"/>
      <c r="P349" s="2"/>
    </row>
    <row collapsed="false" customFormat="false" customHeight="false" hidden="false" ht="12.1" outlineLevel="0" r="350">
      <c r="A350" s="29" t="n">
        <v>43803.664444444</v>
      </c>
      <c r="B350" s="30" t="s">
        <v>950</v>
      </c>
      <c r="C350" s="30" t="s">
        <v>1191</v>
      </c>
      <c r="D350" s="30" t="s">
        <v>897</v>
      </c>
      <c r="E350" s="30" t="s">
        <v>166</v>
      </c>
      <c r="F350" s="30" t="s">
        <v>27</v>
      </c>
      <c r="G350" s="31" t="n">
        <v>-1</v>
      </c>
      <c r="H350" s="32" t="n">
        <v>101.38</v>
      </c>
      <c r="I350" s="32" t="n">
        <v>10138</v>
      </c>
      <c r="J350" s="32" t="n">
        <v>102.74</v>
      </c>
      <c r="K350" s="32" t="n">
        <v>-6.08</v>
      </c>
      <c r="L350" s="32" t="n">
        <v>0</v>
      </c>
      <c r="M350" s="32"/>
      <c r="N350" s="6" t="s">
        <f>=I350+J350+K350+L350</f>
      </c>
      <c r="O350" s="32"/>
      <c r="P350" s="30"/>
    </row>
    <row collapsed="false" customFormat="false" customHeight="false" hidden="false" ht="12.1" outlineLevel="0" r="351">
      <c r="A351" s="20" t="n">
        <v>43803.683599537</v>
      </c>
      <c r="B351" s="2" t="s">
        <v>909</v>
      </c>
      <c r="C351" s="2" t="s">
        <v>1102</v>
      </c>
      <c r="D351" s="2" t="s">
        <v>894</v>
      </c>
      <c r="E351" s="2" t="s">
        <v>18</v>
      </c>
      <c r="F351" s="2" t="s">
        <v>27</v>
      </c>
      <c r="G351" s="7" t="n">
        <v>20</v>
      </c>
      <c r="H351" s="6" t="n">
        <v>231.18</v>
      </c>
      <c r="I351" s="6" t="n">
        <v>-4623.6</v>
      </c>
      <c r="J351" s="6" t="n">
        <v>0</v>
      </c>
      <c r="K351" s="6" t="n">
        <v>-2.78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9" t="n">
        <v>43804.428194444</v>
      </c>
      <c r="B352" s="30" t="s">
        <v>947</v>
      </c>
      <c r="C352" s="30" t="s">
        <v>1183</v>
      </c>
      <c r="D352" s="30" t="s">
        <v>897</v>
      </c>
      <c r="E352" s="30" t="s">
        <v>166</v>
      </c>
      <c r="F352" s="30" t="s">
        <v>27</v>
      </c>
      <c r="G352" s="31" t="n">
        <v>-1</v>
      </c>
      <c r="H352" s="32" t="n">
        <v>100.07</v>
      </c>
      <c r="I352" s="32" t="n">
        <v>1000.7</v>
      </c>
      <c r="J352" s="32" t="n">
        <v>9.25</v>
      </c>
      <c r="K352" s="32" t="n">
        <v>-0.6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0" t="n">
        <v>43804.546006944</v>
      </c>
      <c r="B353" s="2" t="s">
        <v>80</v>
      </c>
      <c r="C353" s="2" t="s">
        <v>1192</v>
      </c>
      <c r="D353" s="2" t="s">
        <v>894</v>
      </c>
      <c r="E353" s="2" t="s">
        <v>18</v>
      </c>
      <c r="F353" s="2" t="s">
        <v>27</v>
      </c>
      <c r="G353" s="7" t="n">
        <v>200</v>
      </c>
      <c r="H353" s="6" t="n">
        <v>8.08</v>
      </c>
      <c r="I353" s="6" t="n">
        <v>-1616</v>
      </c>
      <c r="J353" s="6" t="n">
        <v>0</v>
      </c>
      <c r="K353" s="6" t="n">
        <v>-0.97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20" t="n">
        <v>43804.756782407</v>
      </c>
      <c r="B354" s="2" t="s">
        <v>70</v>
      </c>
      <c r="C354" s="2" t="s">
        <v>1101</v>
      </c>
      <c r="D354" s="2" t="s">
        <v>894</v>
      </c>
      <c r="E354" s="2" t="s">
        <v>18</v>
      </c>
      <c r="F354" s="2" t="s">
        <v>27</v>
      </c>
      <c r="G354" s="7" t="n">
        <v>20000</v>
      </c>
      <c r="H354" s="6" t="n">
        <v>0.04454</v>
      </c>
      <c r="I354" s="6" t="n">
        <v>-890.8</v>
      </c>
      <c r="J354" s="6" t="n">
        <v>0</v>
      </c>
      <c r="K354" s="6" t="n">
        <v>-0.54</v>
      </c>
      <c r="L354" s="6" t="n">
        <v>0</v>
      </c>
      <c r="M354" s="6"/>
      <c r="N354" s="6" t="s">
        <f>=I354+J354+K354+L354</f>
      </c>
      <c r="O354" s="6"/>
      <c r="P354" s="2"/>
    </row>
    <row collapsed="false" customFormat="false" customHeight="false" hidden="false" ht="12.1" outlineLevel="0" r="355">
      <c r="A355" s="20" t="n">
        <v>43805.637430556</v>
      </c>
      <c r="B355" s="2" t="s">
        <v>907</v>
      </c>
      <c r="C355" s="2" t="s">
        <v>1098</v>
      </c>
      <c r="D355" s="2" t="s">
        <v>894</v>
      </c>
      <c r="E355" s="2" t="s">
        <v>18</v>
      </c>
      <c r="F355" s="2" t="s">
        <v>27</v>
      </c>
      <c r="G355" s="7" t="n">
        <v>1</v>
      </c>
      <c r="H355" s="6" t="n">
        <v>2380</v>
      </c>
      <c r="I355" s="6" t="n">
        <v>-2380</v>
      </c>
      <c r="J355" s="6" t="n">
        <v>0</v>
      </c>
      <c r="K355" s="6" t="n">
        <v>-1.43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9" t="n">
        <v>43808.433310185</v>
      </c>
      <c r="B356" s="30" t="s">
        <v>940</v>
      </c>
      <c r="C356" s="30" t="s">
        <v>1174</v>
      </c>
      <c r="D356" s="30" t="s">
        <v>897</v>
      </c>
      <c r="E356" s="30" t="s">
        <v>18</v>
      </c>
      <c r="F356" s="30" t="s">
        <v>27</v>
      </c>
      <c r="G356" s="31" t="n">
        <v>-60</v>
      </c>
      <c r="H356" s="32" t="n">
        <v>133</v>
      </c>
      <c r="I356" s="32" t="n">
        <v>7980</v>
      </c>
      <c r="J356" s="32" t="n">
        <v>0</v>
      </c>
      <c r="K356" s="32" t="n">
        <v>-4.79</v>
      </c>
      <c r="L356" s="32" t="n">
        <v>0</v>
      </c>
      <c r="M356" s="32"/>
      <c r="N356" s="6" t="s">
        <f>=I356+J356+K356+L356</f>
      </c>
      <c r="O356" s="32"/>
      <c r="P356" s="30"/>
    </row>
    <row collapsed="false" customFormat="false" customHeight="false" hidden="false" ht="12.1" outlineLevel="0" r="357">
      <c r="A357" s="21" t="n">
        <v>43809</v>
      </c>
      <c r="B357" s="22" t="s">
        <v>1088</v>
      </c>
      <c r="C357" s="22" t="s">
        <v>188</v>
      </c>
      <c r="D357" s="22" t="s">
        <v>1088</v>
      </c>
      <c r="E357" s="22" t="s">
        <v>1088</v>
      </c>
      <c r="F357" s="22" t="s">
        <v>27</v>
      </c>
      <c r="G357" s="23" t="n">
        <v>1</v>
      </c>
      <c r="H357" s="24" t="n">
        <v>2095</v>
      </c>
      <c r="I357" s="24" t="n">
        <v>2095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4"/>
      <c r="P357" s="22"/>
    </row>
    <row collapsed="false" customFormat="false" customHeight="false" hidden="false" ht="12.1" outlineLevel="0" r="358">
      <c r="A358" s="20" t="n">
        <v>43809.619201389</v>
      </c>
      <c r="B358" s="2" t="s">
        <v>907</v>
      </c>
      <c r="C358" s="2" t="s">
        <v>1098</v>
      </c>
      <c r="D358" s="2" t="s">
        <v>894</v>
      </c>
      <c r="E358" s="2" t="s">
        <v>18</v>
      </c>
      <c r="F358" s="2" t="s">
        <v>27</v>
      </c>
      <c r="G358" s="7" t="n">
        <v>4</v>
      </c>
      <c r="H358" s="6" t="n">
        <v>2359</v>
      </c>
      <c r="I358" s="6" t="n">
        <v>-9436</v>
      </c>
      <c r="J358" s="6" t="n">
        <v>0</v>
      </c>
      <c r="K358" s="6" t="n">
        <v>-5.66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43809.619201389</v>
      </c>
      <c r="B359" s="2" t="s">
        <v>907</v>
      </c>
      <c r="C359" s="2" t="s">
        <v>1098</v>
      </c>
      <c r="D359" s="2" t="s">
        <v>894</v>
      </c>
      <c r="E359" s="2" t="s">
        <v>18</v>
      </c>
      <c r="F359" s="2" t="s">
        <v>27</v>
      </c>
      <c r="G359" s="7" t="n">
        <v>1</v>
      </c>
      <c r="H359" s="6" t="n">
        <v>2359</v>
      </c>
      <c r="I359" s="6" t="n">
        <v>-2359</v>
      </c>
      <c r="J359" s="6" t="n">
        <v>0</v>
      </c>
      <c r="K359" s="6" t="n">
        <v>-1.42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43810</v>
      </c>
      <c r="B360" s="22" t="s">
        <v>1088</v>
      </c>
      <c r="C360" s="22" t="s">
        <v>188</v>
      </c>
      <c r="D360" s="22" t="s">
        <v>1088</v>
      </c>
      <c r="E360" s="22" t="s">
        <v>1088</v>
      </c>
      <c r="F360" s="22" t="s">
        <v>27</v>
      </c>
      <c r="G360" s="23" t="n">
        <v>1</v>
      </c>
      <c r="H360" s="24" t="n">
        <v>1000</v>
      </c>
      <c r="I360" s="24" t="n">
        <v>1000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4"/>
      <c r="P360" s="22"/>
    </row>
    <row collapsed="false" customFormat="false" customHeight="false" hidden="false" ht="12.1" outlineLevel="0" r="361">
      <c r="A361" s="33" t="n">
        <v>43812.546053241</v>
      </c>
      <c r="B361" s="34" t="s">
        <v>1150</v>
      </c>
      <c r="C361" s="34" t="s">
        <v>1151</v>
      </c>
      <c r="D361" s="34" t="s">
        <v>894</v>
      </c>
      <c r="E361" s="34" t="s">
        <v>1148</v>
      </c>
      <c r="F361" s="34" t="s">
        <v>27</v>
      </c>
      <c r="G361" s="35" t="n">
        <v>16</v>
      </c>
      <c r="H361" s="36" t="n">
        <v>62.3714</v>
      </c>
      <c r="I361" s="36" t="n">
        <v>-997.94</v>
      </c>
      <c r="J361" s="36" t="n">
        <v>0</v>
      </c>
      <c r="K361" s="36" t="n">
        <v>-1.5</v>
      </c>
      <c r="L361" s="36" t="n">
        <v>0</v>
      </c>
      <c r="M361" s="6" t="n">
        <v>16</v>
      </c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0" t="n">
        <v>43812.757650463</v>
      </c>
      <c r="B362" s="2" t="s">
        <v>930</v>
      </c>
      <c r="C362" s="2" t="s">
        <v>1152</v>
      </c>
      <c r="D362" s="2" t="s">
        <v>894</v>
      </c>
      <c r="E362" s="2" t="s">
        <v>18</v>
      </c>
      <c r="F362" s="2" t="s">
        <v>20</v>
      </c>
      <c r="G362" s="7" t="n">
        <v>2</v>
      </c>
      <c r="H362" s="6" t="n">
        <v>20.22</v>
      </c>
      <c r="I362" s="6" t="n">
        <v>-40.44</v>
      </c>
      <c r="J362" s="6" t="n">
        <v>0</v>
      </c>
      <c r="K362" s="6" t="n">
        <v>-0.03</v>
      </c>
      <c r="L362" s="6" t="n">
        <v>0</v>
      </c>
      <c r="M362" s="6" t="s">
        <f>=I362+J362+K362+L362</f>
      </c>
      <c r="N362" s="6"/>
      <c r="O362" s="6"/>
      <c r="P362" s="2"/>
    </row>
    <row collapsed="false" customFormat="false" customHeight="false" hidden="false" ht="12.1" outlineLevel="0" r="363">
      <c r="A363" s="29" t="n">
        <v>43816.533611111</v>
      </c>
      <c r="B363" s="30" t="s">
        <v>915</v>
      </c>
      <c r="C363" s="30" t="s">
        <v>1108</v>
      </c>
      <c r="D363" s="30" t="s">
        <v>897</v>
      </c>
      <c r="E363" s="30" t="s">
        <v>18</v>
      </c>
      <c r="F363" s="30" t="s">
        <v>27</v>
      </c>
      <c r="G363" s="31" t="n">
        <v>-7</v>
      </c>
      <c r="H363" s="32" t="n">
        <v>197.1</v>
      </c>
      <c r="I363" s="32" t="n">
        <v>1379.7</v>
      </c>
      <c r="J363" s="32" t="n">
        <v>0</v>
      </c>
      <c r="K363" s="32" t="n">
        <v>-0.83</v>
      </c>
      <c r="L363" s="32" t="n">
        <v>0</v>
      </c>
      <c r="M363" s="32"/>
      <c r="N363" s="6" t="s">
        <f>=I363+J363+K363+L363</f>
      </c>
      <c r="O363" s="32"/>
      <c r="P363" s="30"/>
    </row>
    <row collapsed="false" customFormat="false" customHeight="false" hidden="false" ht="12.1" outlineLevel="0" r="364">
      <c r="A364" s="20" t="n">
        <v>43818.684328704</v>
      </c>
      <c r="B364" s="2" t="s">
        <v>951</v>
      </c>
      <c r="C364" s="2" t="s">
        <v>1193</v>
      </c>
      <c r="D364" s="2" t="s">
        <v>894</v>
      </c>
      <c r="E364" s="2" t="s">
        <v>18</v>
      </c>
      <c r="F364" s="2" t="s">
        <v>27</v>
      </c>
      <c r="G364" s="7" t="n">
        <v>30</v>
      </c>
      <c r="H364" s="6" t="n">
        <v>9.04</v>
      </c>
      <c r="I364" s="6" t="n">
        <v>-271.2</v>
      </c>
      <c r="J364" s="6" t="n">
        <v>0</v>
      </c>
      <c r="K364" s="6" t="n">
        <v>-0.17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43818.684375</v>
      </c>
      <c r="B365" s="2" t="s">
        <v>951</v>
      </c>
      <c r="C365" s="2" t="s">
        <v>1193</v>
      </c>
      <c r="D365" s="2" t="s">
        <v>894</v>
      </c>
      <c r="E365" s="2" t="s">
        <v>18</v>
      </c>
      <c r="F365" s="2" t="s">
        <v>27</v>
      </c>
      <c r="G365" s="7" t="n">
        <v>40</v>
      </c>
      <c r="H365" s="6" t="n">
        <v>9.04</v>
      </c>
      <c r="I365" s="6" t="n">
        <v>-361.6</v>
      </c>
      <c r="J365" s="6" t="n">
        <v>0</v>
      </c>
      <c r="K365" s="6" t="n">
        <v>-0.22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43818.684479167</v>
      </c>
      <c r="B366" s="2" t="s">
        <v>951</v>
      </c>
      <c r="C366" s="2" t="s">
        <v>1193</v>
      </c>
      <c r="D366" s="2" t="s">
        <v>894</v>
      </c>
      <c r="E366" s="2" t="s">
        <v>18</v>
      </c>
      <c r="F366" s="2" t="s">
        <v>27</v>
      </c>
      <c r="G366" s="7" t="n">
        <v>80</v>
      </c>
      <c r="H366" s="6" t="n">
        <v>9.04</v>
      </c>
      <c r="I366" s="6" t="n">
        <v>-723.2</v>
      </c>
      <c r="J366" s="6" t="n">
        <v>0</v>
      </c>
      <c r="K366" s="6" t="n">
        <v>-0.43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9" t="n">
        <v>43819.772789352</v>
      </c>
      <c r="B367" s="30" t="s">
        <v>901</v>
      </c>
      <c r="C367" s="30" t="s">
        <v>1092</v>
      </c>
      <c r="D367" s="30" t="s">
        <v>897</v>
      </c>
      <c r="E367" s="30" t="s">
        <v>18</v>
      </c>
      <c r="F367" s="30" t="s">
        <v>27</v>
      </c>
      <c r="G367" s="31" t="n">
        <v>-5</v>
      </c>
      <c r="H367" s="32" t="n">
        <v>774.4</v>
      </c>
      <c r="I367" s="32" t="n">
        <v>3872</v>
      </c>
      <c r="J367" s="32" t="n">
        <v>0</v>
      </c>
      <c r="K367" s="32" t="n">
        <v>-2.32</v>
      </c>
      <c r="L367" s="32" t="n">
        <v>0</v>
      </c>
      <c r="M367" s="32"/>
      <c r="N367" s="6" t="s">
        <f>=I367+J367+K367+L367</f>
      </c>
      <c r="O367" s="32"/>
      <c r="P367" s="30"/>
    </row>
    <row collapsed="false" customFormat="false" customHeight="false" hidden="false" ht="12.1" outlineLevel="0" r="368">
      <c r="A368" s="21" t="n">
        <v>43822</v>
      </c>
      <c r="B368" s="22" t="s">
        <v>1088</v>
      </c>
      <c r="C368" s="22" t="s">
        <v>188</v>
      </c>
      <c r="D368" s="22" t="s">
        <v>1088</v>
      </c>
      <c r="E368" s="22" t="s">
        <v>1088</v>
      </c>
      <c r="F368" s="22" t="s">
        <v>27</v>
      </c>
      <c r="G368" s="23" t="n">
        <v>1</v>
      </c>
      <c r="H368" s="24" t="n">
        <v>2030.95</v>
      </c>
      <c r="I368" s="24" t="n">
        <v>2030.95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4"/>
      <c r="P368" s="22"/>
    </row>
    <row collapsed="false" customFormat="false" customHeight="false" hidden="false" ht="12.1" outlineLevel="0" r="369">
      <c r="A369" s="21" t="n">
        <v>43822</v>
      </c>
      <c r="B369" s="22" t="s">
        <v>1088</v>
      </c>
      <c r="C369" s="22" t="s">
        <v>188</v>
      </c>
      <c r="D369" s="22" t="s">
        <v>1088</v>
      </c>
      <c r="E369" s="22" t="s">
        <v>1088</v>
      </c>
      <c r="F369" s="22" t="s">
        <v>27</v>
      </c>
      <c r="G369" s="23" t="n">
        <v>1</v>
      </c>
      <c r="H369" s="24" t="n">
        <v>1297.24</v>
      </c>
      <c r="I369" s="24" t="n">
        <v>1297.24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4"/>
      <c r="P369" s="22"/>
    </row>
    <row collapsed="false" customFormat="false" customHeight="false" hidden="false" ht="12.1" outlineLevel="0" r="370">
      <c r="A370" s="20" t="n">
        <v>43822.535358796</v>
      </c>
      <c r="B370" s="2" t="s">
        <v>952</v>
      </c>
      <c r="C370" s="2" t="s">
        <v>1194</v>
      </c>
      <c r="D370" s="2" t="s">
        <v>894</v>
      </c>
      <c r="E370" s="2" t="s">
        <v>166</v>
      </c>
      <c r="F370" s="2" t="s">
        <v>27</v>
      </c>
      <c r="G370" s="7" t="n">
        <v>3</v>
      </c>
      <c r="H370" s="6" t="n">
        <v>100.54</v>
      </c>
      <c r="I370" s="6" t="n">
        <v>-3016.2</v>
      </c>
      <c r="J370" s="6" t="n">
        <v>-23.01</v>
      </c>
      <c r="K370" s="6" t="n">
        <v>-1.81</v>
      </c>
      <c r="L370" s="6" t="n">
        <v>0</v>
      </c>
      <c r="M370" s="6"/>
      <c r="N370" s="6" t="s">
        <f>=I370+J370+K370+L370</f>
      </c>
      <c r="O370" s="6"/>
      <c r="P370" s="2"/>
    </row>
    <row collapsed="false" customFormat="false" customHeight="false" hidden="false" ht="12.1" outlineLevel="0" r="371">
      <c r="A371" s="29" t="n">
        <v>43823.482858796</v>
      </c>
      <c r="B371" s="30" t="s">
        <v>100</v>
      </c>
      <c r="C371" s="30" t="s">
        <v>1181</v>
      </c>
      <c r="D371" s="30" t="s">
        <v>897</v>
      </c>
      <c r="E371" s="30" t="s">
        <v>18</v>
      </c>
      <c r="F371" s="30" t="s">
        <v>27</v>
      </c>
      <c r="G371" s="31" t="n">
        <v>-1</v>
      </c>
      <c r="H371" s="32" t="n">
        <v>19544</v>
      </c>
      <c r="I371" s="32" t="n">
        <v>19544</v>
      </c>
      <c r="J371" s="32" t="n">
        <v>0</v>
      </c>
      <c r="K371" s="32" t="n">
        <v>-11.72</v>
      </c>
      <c r="L371" s="32" t="n">
        <v>0</v>
      </c>
      <c r="M371" s="32"/>
      <c r="N371" s="6" t="s">
        <f>=I371+J371+K371+L371</f>
      </c>
      <c r="O371" s="32"/>
      <c r="P371" s="30"/>
    </row>
    <row collapsed="false" customFormat="false" customHeight="false" hidden="false" ht="12.1" outlineLevel="0" r="372">
      <c r="A372" s="29" t="n">
        <v>43824.720069444</v>
      </c>
      <c r="B372" s="30" t="s">
        <v>923</v>
      </c>
      <c r="C372" s="30" t="s">
        <v>1126</v>
      </c>
      <c r="D372" s="30" t="s">
        <v>897</v>
      </c>
      <c r="E372" s="30" t="s">
        <v>146</v>
      </c>
      <c r="F372" s="30" t="s">
        <v>27</v>
      </c>
      <c r="G372" s="31" t="n">
        <v>-5</v>
      </c>
      <c r="H372" s="32" t="n">
        <v>626.8</v>
      </c>
      <c r="I372" s="32" t="n">
        <v>3134</v>
      </c>
      <c r="J372" s="32" t="n">
        <v>0</v>
      </c>
      <c r="K372" s="32" t="n">
        <v>-1.88</v>
      </c>
      <c r="L372" s="32" t="n">
        <v>0</v>
      </c>
      <c r="M372" s="32"/>
      <c r="N372" s="6" t="s">
        <f>=I372+J372+K372+L372</f>
      </c>
      <c r="O372" s="32"/>
      <c r="P372" s="30"/>
    </row>
    <row collapsed="false" customFormat="false" customHeight="false" hidden="false" ht="12.1" outlineLevel="0" r="373">
      <c r="A373" s="20" t="n">
        <v>43824.740821759</v>
      </c>
      <c r="B373" s="2" t="s">
        <v>53</v>
      </c>
      <c r="C373" s="2" t="s">
        <v>1117</v>
      </c>
      <c r="D373" s="2" t="s">
        <v>894</v>
      </c>
      <c r="E373" s="2" t="s">
        <v>18</v>
      </c>
      <c r="F373" s="2" t="s">
        <v>27</v>
      </c>
      <c r="G373" s="7" t="n">
        <v>200</v>
      </c>
      <c r="H373" s="6" t="n">
        <v>37.64</v>
      </c>
      <c r="I373" s="6" t="n">
        <v>-7528</v>
      </c>
      <c r="J373" s="6" t="n">
        <v>0</v>
      </c>
      <c r="K373" s="6" t="n">
        <v>-4.51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43825.485115741</v>
      </c>
      <c r="B374" s="2" t="s">
        <v>132</v>
      </c>
      <c r="C374" s="2" t="s">
        <v>1189</v>
      </c>
      <c r="D374" s="2" t="s">
        <v>894</v>
      </c>
      <c r="E374" s="2" t="s">
        <v>18</v>
      </c>
      <c r="F374" s="2" t="s">
        <v>27</v>
      </c>
      <c r="G374" s="7" t="n">
        <v>3</v>
      </c>
      <c r="H374" s="6" t="n">
        <v>1180.5</v>
      </c>
      <c r="I374" s="6" t="n">
        <v>-3541.5</v>
      </c>
      <c r="J374" s="6" t="n">
        <v>0</v>
      </c>
      <c r="K374" s="6" t="n">
        <v>-2.12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9" t="n">
        <v>43825.547766204</v>
      </c>
      <c r="B375" s="30" t="s">
        <v>136</v>
      </c>
      <c r="C375" s="30" t="s">
        <v>1136</v>
      </c>
      <c r="D375" s="30" t="s">
        <v>897</v>
      </c>
      <c r="E375" s="30" t="s">
        <v>18</v>
      </c>
      <c r="F375" s="30" t="s">
        <v>27</v>
      </c>
      <c r="G375" s="31" t="n">
        <v>-19</v>
      </c>
      <c r="H375" s="32" t="n">
        <v>926.8</v>
      </c>
      <c r="I375" s="32" t="n">
        <v>17609.2</v>
      </c>
      <c r="J375" s="32" t="n">
        <v>0</v>
      </c>
      <c r="K375" s="32" t="n">
        <v>-10.56</v>
      </c>
      <c r="L375" s="32" t="n">
        <v>0</v>
      </c>
      <c r="M375" s="32"/>
      <c r="N375" s="6" t="s">
        <f>=I375+J375+K375+L375</f>
      </c>
      <c r="O375" s="32"/>
      <c r="P375" s="30"/>
    </row>
    <row collapsed="false" customFormat="false" customHeight="false" hidden="false" ht="12.1" outlineLevel="0" r="376">
      <c r="A376" s="20" t="n">
        <v>43826.719340278</v>
      </c>
      <c r="B376" s="2" t="s">
        <v>152</v>
      </c>
      <c r="C376" s="2" t="s">
        <v>1110</v>
      </c>
      <c r="D376" s="2" t="s">
        <v>894</v>
      </c>
      <c r="E376" s="2" t="s">
        <v>146</v>
      </c>
      <c r="F376" s="2" t="s">
        <v>27</v>
      </c>
      <c r="G376" s="7" t="n">
        <v>10</v>
      </c>
      <c r="H376" s="6" t="n">
        <v>647.4</v>
      </c>
      <c r="I376" s="6" t="n">
        <v>-6474</v>
      </c>
      <c r="J376" s="6" t="n">
        <v>0</v>
      </c>
      <c r="K376" s="6" t="n">
        <v>-3.89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43829.465532407</v>
      </c>
      <c r="B377" s="2" t="s">
        <v>953</v>
      </c>
      <c r="C377" s="2" t="s">
        <v>1195</v>
      </c>
      <c r="D377" s="2" t="s">
        <v>894</v>
      </c>
      <c r="E377" s="2" t="s">
        <v>146</v>
      </c>
      <c r="F377" s="2" t="s">
        <v>27</v>
      </c>
      <c r="G377" s="7" t="n">
        <v>8</v>
      </c>
      <c r="H377" s="6" t="n">
        <v>3066</v>
      </c>
      <c r="I377" s="6" t="n">
        <v>-24528</v>
      </c>
      <c r="J377" s="6" t="n">
        <v>0</v>
      </c>
      <c r="K377" s="6" t="n">
        <v>-14.71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33" t="n">
        <v>43829.483206019</v>
      </c>
      <c r="B378" s="34" t="s">
        <v>1150</v>
      </c>
      <c r="C378" s="34" t="s">
        <v>1151</v>
      </c>
      <c r="D378" s="34" t="s">
        <v>894</v>
      </c>
      <c r="E378" s="34" t="s">
        <v>1148</v>
      </c>
      <c r="F378" s="34" t="s">
        <v>27</v>
      </c>
      <c r="G378" s="35" t="n">
        <v>36</v>
      </c>
      <c r="H378" s="36" t="n">
        <v>61.806</v>
      </c>
      <c r="I378" s="36" t="n">
        <v>-2225.02</v>
      </c>
      <c r="J378" s="36" t="n">
        <v>0</v>
      </c>
      <c r="K378" s="36" t="n">
        <v>-2.11</v>
      </c>
      <c r="L378" s="36" t="n">
        <v>0</v>
      </c>
      <c r="M378" s="6" t="n">
        <v>36</v>
      </c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0" t="n">
        <v>43829.486157407</v>
      </c>
      <c r="B379" s="2" t="s">
        <v>29</v>
      </c>
      <c r="C379" s="2" t="s">
        <v>1196</v>
      </c>
      <c r="D379" s="2" t="s">
        <v>894</v>
      </c>
      <c r="E379" s="2" t="s">
        <v>18</v>
      </c>
      <c r="F379" s="2" t="s">
        <v>20</v>
      </c>
      <c r="G379" s="7" t="n">
        <v>1</v>
      </c>
      <c r="H379" s="6" t="n">
        <v>21.1</v>
      </c>
      <c r="I379" s="6" t="n">
        <v>-21.1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6"/>
      <c r="O379" s="6"/>
      <c r="P379" s="2"/>
    </row>
    <row collapsed="false" customFormat="false" customHeight="false" hidden="false" ht="12.1" outlineLevel="0" r="380">
      <c r="A380" s="20" t="n">
        <v>43830.568252315</v>
      </c>
      <c r="B380" s="2" t="s">
        <v>929</v>
      </c>
      <c r="C380" s="2" t="s">
        <v>1145</v>
      </c>
      <c r="D380" s="2" t="s">
        <v>894</v>
      </c>
      <c r="E380" s="2" t="s">
        <v>18</v>
      </c>
      <c r="F380" s="2" t="s">
        <v>20</v>
      </c>
      <c r="G380" s="7" t="n">
        <v>7</v>
      </c>
      <c r="H380" s="6" t="n">
        <v>2.52</v>
      </c>
      <c r="I380" s="6" t="n">
        <v>-17.64</v>
      </c>
      <c r="J380" s="6" t="n">
        <v>0</v>
      </c>
      <c r="K380" s="6" t="n">
        <v>-0.02</v>
      </c>
      <c r="L380" s="6" t="n">
        <v>0</v>
      </c>
      <c r="M380" s="6" t="s">
        <f>=I380+J380+K380+L380</f>
      </c>
      <c r="N380" s="6"/>
      <c r="O380" s="6"/>
      <c r="P380" s="2"/>
    </row>
    <row collapsed="false" customFormat="false" customHeight="false" hidden="false" ht="12.1" outlineLevel="0" r="381">
      <c r="A381" s="25" t="n">
        <v>43832</v>
      </c>
      <c r="B381" s="26" t="s">
        <v>1089</v>
      </c>
      <c r="C381" s="26" t="s">
        <v>1197</v>
      </c>
      <c r="D381" s="26" t="s">
        <v>1089</v>
      </c>
      <c r="E381" s="26" t="s">
        <v>1089</v>
      </c>
      <c r="F381" s="26" t="s">
        <v>27</v>
      </c>
      <c r="G381" s="27" t="n">
        <v>1</v>
      </c>
      <c r="H381" s="28" t="n">
        <v>-0.02</v>
      </c>
      <c r="I381" s="28" t="n">
        <v>-0.02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5" t="n">
        <v>43832</v>
      </c>
      <c r="B382" s="26" t="s">
        <v>1089</v>
      </c>
      <c r="C382" s="26" t="s">
        <v>1198</v>
      </c>
      <c r="D382" s="26" t="s">
        <v>1089</v>
      </c>
      <c r="E382" s="26" t="s">
        <v>1089</v>
      </c>
      <c r="F382" s="26" t="s">
        <v>27</v>
      </c>
      <c r="G382" s="27" t="n">
        <v>1</v>
      </c>
      <c r="H382" s="28" t="n">
        <v>-0.02</v>
      </c>
      <c r="I382" s="28" t="n">
        <v>-0.02</v>
      </c>
      <c r="J382" s="28" t="n">
        <v>0</v>
      </c>
      <c r="K382" s="28" t="n">
        <v>0</v>
      </c>
      <c r="L382" s="28" t="n">
        <v>0</v>
      </c>
      <c r="M382" s="28"/>
      <c r="N382" s="6" t="s">
        <f>=I382+J382+K382+L382</f>
      </c>
      <c r="O382" s="28"/>
      <c r="P382" s="26"/>
    </row>
    <row collapsed="false" customFormat="false" customHeight="false" hidden="false" ht="12.1" outlineLevel="0" r="383">
      <c r="A383" s="25" t="n">
        <v>43833</v>
      </c>
      <c r="B383" s="26" t="s">
        <v>1089</v>
      </c>
      <c r="C383" s="26" t="s">
        <v>1139</v>
      </c>
      <c r="D383" s="26" t="s">
        <v>1089</v>
      </c>
      <c r="E383" s="26" t="s">
        <v>1089</v>
      </c>
      <c r="F383" s="26" t="s">
        <v>20</v>
      </c>
      <c r="G383" s="27" t="n">
        <v>1</v>
      </c>
      <c r="H383" s="28" t="n">
        <v>-0.01</v>
      </c>
      <c r="I383" s="28" t="n">
        <v>-0.01</v>
      </c>
      <c r="J383" s="28" t="n">
        <v>0</v>
      </c>
      <c r="K383" s="28" t="n">
        <v>0</v>
      </c>
      <c r="L383" s="28" t="n">
        <v>0</v>
      </c>
      <c r="M383" s="6" t="s">
        <f>=I383+J383+K383+L383</f>
      </c>
      <c r="N383" s="28"/>
      <c r="O383" s="28"/>
      <c r="P383" s="26"/>
    </row>
    <row collapsed="false" customFormat="false" customHeight="false" hidden="false" ht="12.1" outlineLevel="0" r="384">
      <c r="A384" s="25" t="n">
        <v>43836</v>
      </c>
      <c r="B384" s="26" t="s">
        <v>1089</v>
      </c>
      <c r="C384" s="26" t="s">
        <v>1197</v>
      </c>
      <c r="D384" s="26" t="s">
        <v>1089</v>
      </c>
      <c r="E384" s="26" t="s">
        <v>1089</v>
      </c>
      <c r="F384" s="26" t="s">
        <v>27</v>
      </c>
      <c r="G384" s="27" t="n">
        <v>1</v>
      </c>
      <c r="H384" s="28" t="n">
        <v>-0.02</v>
      </c>
      <c r="I384" s="28" t="n">
        <v>-0.02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8"/>
      <c r="P384" s="26"/>
    </row>
    <row collapsed="false" customFormat="false" customHeight="false" hidden="false" ht="12.1" outlineLevel="0" r="385">
      <c r="A385" s="25" t="n">
        <v>43836</v>
      </c>
      <c r="B385" s="26" t="s">
        <v>1089</v>
      </c>
      <c r="C385" s="26" t="s">
        <v>1139</v>
      </c>
      <c r="D385" s="26" t="s">
        <v>1089</v>
      </c>
      <c r="E385" s="26" t="s">
        <v>1089</v>
      </c>
      <c r="F385" s="26" t="s">
        <v>20</v>
      </c>
      <c r="G385" s="27" t="n">
        <v>1</v>
      </c>
      <c r="H385" s="28" t="n">
        <v>-0.01</v>
      </c>
      <c r="I385" s="28" t="n">
        <v>-0.01</v>
      </c>
      <c r="J385" s="28" t="n">
        <v>0</v>
      </c>
      <c r="K385" s="28" t="n">
        <v>0</v>
      </c>
      <c r="L385" s="28" t="n">
        <v>0</v>
      </c>
      <c r="M385" s="6" t="s">
        <f>=I385+J385+K385+L385</f>
      </c>
      <c r="N385" s="28"/>
      <c r="O385" s="28"/>
      <c r="P385" s="26"/>
    </row>
    <row collapsed="false" customFormat="false" customHeight="false" hidden="false" ht="12.1" outlineLevel="0" r="386">
      <c r="A386" s="25" t="n">
        <v>43836</v>
      </c>
      <c r="B386" s="26" t="s">
        <v>1089</v>
      </c>
      <c r="C386" s="26" t="s">
        <v>1198</v>
      </c>
      <c r="D386" s="26" t="s">
        <v>1089</v>
      </c>
      <c r="E386" s="26" t="s">
        <v>1089</v>
      </c>
      <c r="F386" s="26" t="s">
        <v>27</v>
      </c>
      <c r="G386" s="27" t="n">
        <v>1</v>
      </c>
      <c r="H386" s="28" t="n">
        <v>-0.02</v>
      </c>
      <c r="I386" s="28" t="n">
        <v>-0.02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8"/>
      <c r="P386" s="26"/>
    </row>
    <row collapsed="false" customFormat="false" customHeight="false" hidden="false" ht="12.1" outlineLevel="0" r="387">
      <c r="A387" s="21" t="n">
        <v>43836</v>
      </c>
      <c r="B387" s="22" t="s">
        <v>1088</v>
      </c>
      <c r="C387" s="22" t="s">
        <v>279</v>
      </c>
      <c r="D387" s="22" t="s">
        <v>1088</v>
      </c>
      <c r="E387" s="22" t="s">
        <v>1088</v>
      </c>
      <c r="F387" s="22" t="s">
        <v>27</v>
      </c>
      <c r="G387" s="23" t="n">
        <v>1</v>
      </c>
      <c r="H387" s="24" t="n">
        <v>400</v>
      </c>
      <c r="I387" s="24" t="n">
        <v>400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4"/>
      <c r="P387" s="22"/>
    </row>
    <row collapsed="false" customFormat="false" customHeight="false" hidden="false" ht="12.1" outlineLevel="0" r="388">
      <c r="A388" s="29" t="n">
        <v>43836.429479167</v>
      </c>
      <c r="B388" s="30" t="s">
        <v>939</v>
      </c>
      <c r="C388" s="30" t="s">
        <v>1173</v>
      </c>
      <c r="D388" s="30" t="s">
        <v>897</v>
      </c>
      <c r="E388" s="30" t="s">
        <v>166</v>
      </c>
      <c r="F388" s="30" t="s">
        <v>27</v>
      </c>
      <c r="G388" s="31" t="n">
        <v>-1</v>
      </c>
      <c r="H388" s="32" t="n">
        <v>100.09</v>
      </c>
      <c r="I388" s="32" t="n">
        <v>1000.9</v>
      </c>
      <c r="J388" s="32" t="n">
        <v>8.55</v>
      </c>
      <c r="K388" s="32" t="n">
        <v>-0.6</v>
      </c>
      <c r="L388" s="32" t="n">
        <v>0</v>
      </c>
      <c r="M388" s="32"/>
      <c r="N388" s="6" t="s">
        <f>=I388+J388+K388+L388</f>
      </c>
      <c r="O388" s="32"/>
      <c r="P388" s="30"/>
    </row>
    <row collapsed="false" customFormat="false" customHeight="false" hidden="false" ht="12.1" outlineLevel="0" r="389">
      <c r="A389" s="29" t="n">
        <v>43836.429479167</v>
      </c>
      <c r="B389" s="30" t="s">
        <v>939</v>
      </c>
      <c r="C389" s="30" t="s">
        <v>1173</v>
      </c>
      <c r="D389" s="30" t="s">
        <v>897</v>
      </c>
      <c r="E389" s="30" t="s">
        <v>166</v>
      </c>
      <c r="F389" s="30" t="s">
        <v>27</v>
      </c>
      <c r="G389" s="31" t="n">
        <v>-4</v>
      </c>
      <c r="H389" s="32" t="n">
        <v>100.09</v>
      </c>
      <c r="I389" s="32" t="n">
        <v>4003.6</v>
      </c>
      <c r="J389" s="32" t="n">
        <v>34.2</v>
      </c>
      <c r="K389" s="32" t="n">
        <v>-2.4</v>
      </c>
      <c r="L389" s="32" t="n">
        <v>0</v>
      </c>
      <c r="M389" s="32"/>
      <c r="N389" s="6" t="s">
        <f>=I389+J389+K389+L389</f>
      </c>
      <c r="O389" s="32"/>
      <c r="P389" s="30"/>
    </row>
    <row collapsed="false" customFormat="false" customHeight="false" hidden="false" ht="12.1" outlineLevel="0" r="390">
      <c r="A390" s="29" t="n">
        <v>43836.429479167</v>
      </c>
      <c r="B390" s="30" t="s">
        <v>939</v>
      </c>
      <c r="C390" s="30" t="s">
        <v>1173</v>
      </c>
      <c r="D390" s="30" t="s">
        <v>897</v>
      </c>
      <c r="E390" s="30" t="s">
        <v>166</v>
      </c>
      <c r="F390" s="30" t="s">
        <v>27</v>
      </c>
      <c r="G390" s="31" t="n">
        <v>-3</v>
      </c>
      <c r="H390" s="32" t="n">
        <v>100.08</v>
      </c>
      <c r="I390" s="32" t="n">
        <v>3002.4</v>
      </c>
      <c r="J390" s="32" t="n">
        <v>25.65</v>
      </c>
      <c r="K390" s="32" t="n">
        <v>-1.8</v>
      </c>
      <c r="L390" s="32" t="n">
        <v>0</v>
      </c>
      <c r="M390" s="32"/>
      <c r="N390" s="6" t="s">
        <f>=I390+J390+K390+L390</f>
      </c>
      <c r="O390" s="32"/>
      <c r="P390" s="30"/>
    </row>
    <row collapsed="false" customFormat="false" customHeight="false" hidden="false" ht="12.1" outlineLevel="0" r="391">
      <c r="A391" s="29" t="n">
        <v>43836.429837963</v>
      </c>
      <c r="B391" s="30" t="s">
        <v>939</v>
      </c>
      <c r="C391" s="30" t="s">
        <v>1173</v>
      </c>
      <c r="D391" s="30" t="s">
        <v>897</v>
      </c>
      <c r="E391" s="30" t="s">
        <v>166</v>
      </c>
      <c r="F391" s="30" t="s">
        <v>27</v>
      </c>
      <c r="G391" s="31" t="n">
        <v>-4</v>
      </c>
      <c r="H391" s="32" t="n">
        <v>100.08</v>
      </c>
      <c r="I391" s="32" t="n">
        <v>4003.2</v>
      </c>
      <c r="J391" s="32" t="n">
        <v>34.2</v>
      </c>
      <c r="K391" s="32" t="n">
        <v>-2.4</v>
      </c>
      <c r="L391" s="32" t="n">
        <v>0</v>
      </c>
      <c r="M391" s="32"/>
      <c r="N391" s="6" t="s">
        <f>=I391+J391+K391+L391</f>
      </c>
      <c r="O391" s="32"/>
      <c r="P391" s="30"/>
    </row>
    <row collapsed="false" customFormat="false" customHeight="false" hidden="false" ht="12.1" outlineLevel="0" r="392">
      <c r="A392" s="29" t="n">
        <v>43836.454143519</v>
      </c>
      <c r="B392" s="30" t="s">
        <v>939</v>
      </c>
      <c r="C392" s="30" t="s">
        <v>1173</v>
      </c>
      <c r="D392" s="30" t="s">
        <v>897</v>
      </c>
      <c r="E392" s="30" t="s">
        <v>166</v>
      </c>
      <c r="F392" s="30" t="s">
        <v>27</v>
      </c>
      <c r="G392" s="31" t="n">
        <v>-50</v>
      </c>
      <c r="H392" s="32" t="n">
        <v>100.09</v>
      </c>
      <c r="I392" s="32" t="n">
        <v>50045</v>
      </c>
      <c r="J392" s="32" t="n">
        <v>427.5</v>
      </c>
      <c r="K392" s="32" t="n">
        <v>-30.03</v>
      </c>
      <c r="L392" s="32" t="n">
        <v>0</v>
      </c>
      <c r="M392" s="32"/>
      <c r="N392" s="6" t="s">
        <f>=I392+J392+K392+L392</f>
      </c>
      <c r="O392" s="32"/>
      <c r="P392" s="30"/>
    </row>
    <row collapsed="false" customFormat="false" customHeight="false" hidden="false" ht="12.1" outlineLevel="0" r="393">
      <c r="A393" s="29" t="n">
        <v>43836.460949074</v>
      </c>
      <c r="B393" s="30" t="s">
        <v>939</v>
      </c>
      <c r="C393" s="30" t="s">
        <v>1173</v>
      </c>
      <c r="D393" s="30" t="s">
        <v>897</v>
      </c>
      <c r="E393" s="30" t="s">
        <v>166</v>
      </c>
      <c r="F393" s="30" t="s">
        <v>27</v>
      </c>
      <c r="G393" s="31" t="n">
        <v>-20</v>
      </c>
      <c r="H393" s="32" t="n">
        <v>100.09</v>
      </c>
      <c r="I393" s="32" t="n">
        <v>20018</v>
      </c>
      <c r="J393" s="32" t="n">
        <v>171</v>
      </c>
      <c r="K393" s="32" t="n">
        <v>-12.01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43836.46162037</v>
      </c>
      <c r="B394" s="30" t="s">
        <v>939</v>
      </c>
      <c r="C394" s="30" t="s">
        <v>1173</v>
      </c>
      <c r="D394" s="30" t="s">
        <v>897</v>
      </c>
      <c r="E394" s="30" t="s">
        <v>166</v>
      </c>
      <c r="F394" s="30" t="s">
        <v>27</v>
      </c>
      <c r="G394" s="31" t="n">
        <v>-5</v>
      </c>
      <c r="H394" s="32" t="n">
        <v>100.09</v>
      </c>
      <c r="I394" s="32" t="n">
        <v>5004.5</v>
      </c>
      <c r="J394" s="32" t="n">
        <v>42.75</v>
      </c>
      <c r="K394" s="32" t="n">
        <v>-3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43836.497928241</v>
      </c>
      <c r="B395" s="30" t="s">
        <v>941</v>
      </c>
      <c r="C395" s="30" t="s">
        <v>1175</v>
      </c>
      <c r="D395" s="30" t="s">
        <v>897</v>
      </c>
      <c r="E395" s="30" t="s">
        <v>166</v>
      </c>
      <c r="F395" s="30" t="s">
        <v>27</v>
      </c>
      <c r="G395" s="31" t="n">
        <v>-3</v>
      </c>
      <c r="H395" s="32" t="n">
        <v>100.9</v>
      </c>
      <c r="I395" s="32" t="n">
        <v>3027</v>
      </c>
      <c r="J395" s="32" t="n">
        <v>15.81</v>
      </c>
      <c r="K395" s="32" t="n">
        <v>-1.81</v>
      </c>
      <c r="L395" s="32" t="n">
        <v>0</v>
      </c>
      <c r="M395" s="32"/>
      <c r="N395" s="6" t="s">
        <f>=I395+J395+K395+L395</f>
      </c>
      <c r="O395" s="32"/>
      <c r="P395" s="30"/>
    </row>
    <row collapsed="false" customFormat="false" customHeight="false" hidden="false" ht="12.1" outlineLevel="0" r="396">
      <c r="A396" s="29" t="n">
        <v>43836.499756944</v>
      </c>
      <c r="B396" s="30" t="s">
        <v>939</v>
      </c>
      <c r="C396" s="30" t="s">
        <v>1173</v>
      </c>
      <c r="D396" s="30" t="s">
        <v>897</v>
      </c>
      <c r="E396" s="30" t="s">
        <v>166</v>
      </c>
      <c r="F396" s="30" t="s">
        <v>27</v>
      </c>
      <c r="G396" s="31" t="n">
        <v>-8</v>
      </c>
      <c r="H396" s="32" t="n">
        <v>100.09</v>
      </c>
      <c r="I396" s="32" t="n">
        <v>8007.2</v>
      </c>
      <c r="J396" s="32" t="n">
        <v>68.4</v>
      </c>
      <c r="K396" s="32" t="n">
        <v>-4.8</v>
      </c>
      <c r="L396" s="32" t="n">
        <v>0</v>
      </c>
      <c r="M396" s="32"/>
      <c r="N396" s="6" t="s">
        <f>=I396+J396+K396+L396</f>
      </c>
      <c r="O396" s="32"/>
      <c r="P396" s="30"/>
    </row>
    <row collapsed="false" customFormat="false" customHeight="false" hidden="false" ht="12.1" outlineLevel="0" r="397">
      <c r="A397" s="29" t="n">
        <v>43836.500590278</v>
      </c>
      <c r="B397" s="30" t="s">
        <v>941</v>
      </c>
      <c r="C397" s="30" t="s">
        <v>1175</v>
      </c>
      <c r="D397" s="30" t="s">
        <v>897</v>
      </c>
      <c r="E397" s="30" t="s">
        <v>166</v>
      </c>
      <c r="F397" s="30" t="s">
        <v>27</v>
      </c>
      <c r="G397" s="31" t="n">
        <v>-40</v>
      </c>
      <c r="H397" s="32" t="n">
        <v>100.9</v>
      </c>
      <c r="I397" s="32" t="n">
        <v>40360</v>
      </c>
      <c r="J397" s="32" t="n">
        <v>210.8</v>
      </c>
      <c r="K397" s="32" t="n">
        <v>-24.22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43836.50150463</v>
      </c>
      <c r="B398" s="30" t="s">
        <v>941</v>
      </c>
      <c r="C398" s="30" t="s">
        <v>1175</v>
      </c>
      <c r="D398" s="30" t="s">
        <v>897</v>
      </c>
      <c r="E398" s="30" t="s">
        <v>166</v>
      </c>
      <c r="F398" s="30" t="s">
        <v>27</v>
      </c>
      <c r="G398" s="31" t="n">
        <v>-5</v>
      </c>
      <c r="H398" s="32" t="n">
        <v>100.9</v>
      </c>
      <c r="I398" s="32" t="n">
        <v>5045</v>
      </c>
      <c r="J398" s="32" t="n">
        <v>26.35</v>
      </c>
      <c r="K398" s="32" t="n">
        <v>-3.02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43836.503912037</v>
      </c>
      <c r="B399" s="30" t="s">
        <v>941</v>
      </c>
      <c r="C399" s="30" t="s">
        <v>1175</v>
      </c>
      <c r="D399" s="30" t="s">
        <v>897</v>
      </c>
      <c r="E399" s="30" t="s">
        <v>166</v>
      </c>
      <c r="F399" s="30" t="s">
        <v>27</v>
      </c>
      <c r="G399" s="31" t="n">
        <v>-3</v>
      </c>
      <c r="H399" s="32" t="n">
        <v>100.9</v>
      </c>
      <c r="I399" s="32" t="n">
        <v>3027</v>
      </c>
      <c r="J399" s="32" t="n">
        <v>15.81</v>
      </c>
      <c r="K399" s="32" t="n">
        <v>-1.81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43836.504953704</v>
      </c>
      <c r="B400" s="30" t="s">
        <v>941</v>
      </c>
      <c r="C400" s="30" t="s">
        <v>1175</v>
      </c>
      <c r="D400" s="30" t="s">
        <v>897</v>
      </c>
      <c r="E400" s="30" t="s">
        <v>166</v>
      </c>
      <c r="F400" s="30" t="s">
        <v>27</v>
      </c>
      <c r="G400" s="31" t="n">
        <v>-10</v>
      </c>
      <c r="H400" s="32" t="n">
        <v>100.9</v>
      </c>
      <c r="I400" s="32" t="n">
        <v>10090</v>
      </c>
      <c r="J400" s="32" t="n">
        <v>52.7</v>
      </c>
      <c r="K400" s="32" t="n">
        <v>-6.06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43836.513055556</v>
      </c>
      <c r="B401" s="30" t="s">
        <v>941</v>
      </c>
      <c r="C401" s="30" t="s">
        <v>1175</v>
      </c>
      <c r="D401" s="30" t="s">
        <v>897</v>
      </c>
      <c r="E401" s="30" t="s">
        <v>166</v>
      </c>
      <c r="F401" s="30" t="s">
        <v>27</v>
      </c>
      <c r="G401" s="31" t="n">
        <v>-1</v>
      </c>
      <c r="H401" s="32" t="n">
        <v>100.9</v>
      </c>
      <c r="I401" s="32" t="n">
        <v>1009</v>
      </c>
      <c r="J401" s="32" t="n">
        <v>5.27</v>
      </c>
      <c r="K401" s="32" t="n">
        <v>-0.6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43836.515486111</v>
      </c>
      <c r="B402" s="30" t="s">
        <v>941</v>
      </c>
      <c r="C402" s="30" t="s">
        <v>1175</v>
      </c>
      <c r="D402" s="30" t="s">
        <v>897</v>
      </c>
      <c r="E402" s="30" t="s">
        <v>166</v>
      </c>
      <c r="F402" s="30" t="s">
        <v>27</v>
      </c>
      <c r="G402" s="31" t="n">
        <v>-7</v>
      </c>
      <c r="H402" s="32" t="n">
        <v>100.9</v>
      </c>
      <c r="I402" s="32" t="n">
        <v>7063</v>
      </c>
      <c r="J402" s="32" t="n">
        <v>36.89</v>
      </c>
      <c r="K402" s="32" t="n">
        <v>-4.24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43836.521273148</v>
      </c>
      <c r="B403" s="30" t="s">
        <v>941</v>
      </c>
      <c r="C403" s="30" t="s">
        <v>1175</v>
      </c>
      <c r="D403" s="30" t="s">
        <v>897</v>
      </c>
      <c r="E403" s="30" t="s">
        <v>166</v>
      </c>
      <c r="F403" s="30" t="s">
        <v>27</v>
      </c>
      <c r="G403" s="31" t="n">
        <v>-1</v>
      </c>
      <c r="H403" s="32" t="n">
        <v>100.9</v>
      </c>
      <c r="I403" s="32" t="n">
        <v>1009</v>
      </c>
      <c r="J403" s="32" t="n">
        <v>5.27</v>
      </c>
      <c r="K403" s="32" t="n">
        <v>-0.6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43836.521574074</v>
      </c>
      <c r="B404" s="30" t="s">
        <v>941</v>
      </c>
      <c r="C404" s="30" t="s">
        <v>1175</v>
      </c>
      <c r="D404" s="30" t="s">
        <v>897</v>
      </c>
      <c r="E404" s="30" t="s">
        <v>166</v>
      </c>
      <c r="F404" s="30" t="s">
        <v>27</v>
      </c>
      <c r="G404" s="31" t="n">
        <v>-20</v>
      </c>
      <c r="H404" s="32" t="n">
        <v>100.9</v>
      </c>
      <c r="I404" s="32" t="n">
        <v>20180</v>
      </c>
      <c r="J404" s="32" t="n">
        <v>105.4</v>
      </c>
      <c r="K404" s="32" t="n">
        <v>-12.11</v>
      </c>
      <c r="L404" s="32" t="n">
        <v>0</v>
      </c>
      <c r="M404" s="32"/>
      <c r="N404" s="6" t="s">
        <f>=I404+J404+K404+L404</f>
      </c>
      <c r="O404" s="32"/>
      <c r="P404" s="30"/>
    </row>
    <row collapsed="false" customFormat="false" customHeight="false" hidden="false" ht="12.1" outlineLevel="0" r="405">
      <c r="A405" s="29" t="n">
        <v>43836.522361111</v>
      </c>
      <c r="B405" s="30" t="s">
        <v>941</v>
      </c>
      <c r="C405" s="30" t="s">
        <v>1175</v>
      </c>
      <c r="D405" s="30" t="s">
        <v>897</v>
      </c>
      <c r="E405" s="30" t="s">
        <v>166</v>
      </c>
      <c r="F405" s="30" t="s">
        <v>27</v>
      </c>
      <c r="G405" s="31" t="n">
        <v>-1</v>
      </c>
      <c r="H405" s="32" t="n">
        <v>100.9</v>
      </c>
      <c r="I405" s="32" t="n">
        <v>1009</v>
      </c>
      <c r="J405" s="32" t="n">
        <v>5.27</v>
      </c>
      <c r="K405" s="32" t="n">
        <v>-0.6</v>
      </c>
      <c r="L405" s="32" t="n">
        <v>0</v>
      </c>
      <c r="M405" s="32"/>
      <c r="N405" s="6" t="s">
        <f>=I405+J405+K405+L405</f>
      </c>
      <c r="O405" s="32"/>
      <c r="P405" s="30"/>
    </row>
    <row collapsed="false" customFormat="false" customHeight="false" hidden="false" ht="12.1" outlineLevel="0" r="406">
      <c r="A406" s="29" t="n">
        <v>43836.522673611</v>
      </c>
      <c r="B406" s="30" t="s">
        <v>941</v>
      </c>
      <c r="C406" s="30" t="s">
        <v>1175</v>
      </c>
      <c r="D406" s="30" t="s">
        <v>897</v>
      </c>
      <c r="E406" s="30" t="s">
        <v>166</v>
      </c>
      <c r="F406" s="30" t="s">
        <v>27</v>
      </c>
      <c r="G406" s="31" t="n">
        <v>-1</v>
      </c>
      <c r="H406" s="32" t="n">
        <v>100.9</v>
      </c>
      <c r="I406" s="32" t="n">
        <v>1009</v>
      </c>
      <c r="J406" s="32" t="n">
        <v>5.27</v>
      </c>
      <c r="K406" s="32" t="n">
        <v>-0.6</v>
      </c>
      <c r="L406" s="32" t="n">
        <v>0</v>
      </c>
      <c r="M406" s="32"/>
      <c r="N406" s="6" t="s">
        <f>=I406+J406+K406+L406</f>
      </c>
      <c r="O406" s="32"/>
      <c r="P406" s="30"/>
    </row>
    <row collapsed="false" customFormat="false" customHeight="false" hidden="false" ht="12.1" outlineLevel="0" r="407">
      <c r="A407" s="29" t="n">
        <v>43836.523090278</v>
      </c>
      <c r="B407" s="30" t="s">
        <v>941</v>
      </c>
      <c r="C407" s="30" t="s">
        <v>1175</v>
      </c>
      <c r="D407" s="30" t="s">
        <v>897</v>
      </c>
      <c r="E407" s="30" t="s">
        <v>166</v>
      </c>
      <c r="F407" s="30" t="s">
        <v>27</v>
      </c>
      <c r="G407" s="31" t="n">
        <v>-4</v>
      </c>
      <c r="H407" s="32" t="n">
        <v>100.9</v>
      </c>
      <c r="I407" s="32" t="n">
        <v>4036</v>
      </c>
      <c r="J407" s="32" t="n">
        <v>21.08</v>
      </c>
      <c r="K407" s="32" t="n">
        <v>-2.42</v>
      </c>
      <c r="L407" s="32" t="n">
        <v>0</v>
      </c>
      <c r="M407" s="32"/>
      <c r="N407" s="6" t="s">
        <f>=I407+J407+K407+L407</f>
      </c>
      <c r="O407" s="32"/>
      <c r="P407" s="30"/>
    </row>
    <row collapsed="false" customFormat="false" customHeight="false" hidden="false" ht="12.1" outlineLevel="0" r="408">
      <c r="A408" s="29" t="n">
        <v>43836.524039352</v>
      </c>
      <c r="B408" s="30" t="s">
        <v>941</v>
      </c>
      <c r="C408" s="30" t="s">
        <v>1175</v>
      </c>
      <c r="D408" s="30" t="s">
        <v>897</v>
      </c>
      <c r="E408" s="30" t="s">
        <v>166</v>
      </c>
      <c r="F408" s="30" t="s">
        <v>27</v>
      </c>
      <c r="G408" s="31" t="n">
        <v>-2</v>
      </c>
      <c r="H408" s="32" t="n">
        <v>100.9</v>
      </c>
      <c r="I408" s="32" t="n">
        <v>2018</v>
      </c>
      <c r="J408" s="32" t="n">
        <v>10.54</v>
      </c>
      <c r="K408" s="32" t="n">
        <v>-1.22</v>
      </c>
      <c r="L408" s="32" t="n">
        <v>0</v>
      </c>
      <c r="M408" s="32"/>
      <c r="N408" s="6" t="s">
        <f>=I408+J408+K408+L408</f>
      </c>
      <c r="O408" s="32"/>
      <c r="P408" s="30"/>
    </row>
    <row collapsed="false" customFormat="false" customHeight="false" hidden="false" ht="12.1" outlineLevel="0" r="409">
      <c r="A409" s="29" t="n">
        <v>43836.525578704</v>
      </c>
      <c r="B409" s="30" t="s">
        <v>941</v>
      </c>
      <c r="C409" s="30" t="s">
        <v>1175</v>
      </c>
      <c r="D409" s="30" t="s">
        <v>897</v>
      </c>
      <c r="E409" s="30" t="s">
        <v>166</v>
      </c>
      <c r="F409" s="30" t="s">
        <v>27</v>
      </c>
      <c r="G409" s="31" t="n">
        <v>-5</v>
      </c>
      <c r="H409" s="32" t="n">
        <v>100.9</v>
      </c>
      <c r="I409" s="32" t="n">
        <v>5045</v>
      </c>
      <c r="J409" s="32" t="n">
        <v>26.35</v>
      </c>
      <c r="K409" s="32" t="n">
        <v>-3.02</v>
      </c>
      <c r="L409" s="32" t="n">
        <v>0</v>
      </c>
      <c r="M409" s="32"/>
      <c r="N409" s="6" t="s">
        <f>=I409+J409+K409+L409</f>
      </c>
      <c r="O409" s="32"/>
      <c r="P409" s="30"/>
    </row>
    <row collapsed="false" customFormat="false" customHeight="false" hidden="false" ht="12.1" outlineLevel="0" r="410">
      <c r="A410" s="29" t="n">
        <v>43836.531342593</v>
      </c>
      <c r="B410" s="30" t="s">
        <v>941</v>
      </c>
      <c r="C410" s="30" t="s">
        <v>1175</v>
      </c>
      <c r="D410" s="30" t="s">
        <v>897</v>
      </c>
      <c r="E410" s="30" t="s">
        <v>166</v>
      </c>
      <c r="F410" s="30" t="s">
        <v>27</v>
      </c>
      <c r="G410" s="31" t="n">
        <v>-2</v>
      </c>
      <c r="H410" s="32" t="n">
        <v>100.9</v>
      </c>
      <c r="I410" s="32" t="n">
        <v>2018</v>
      </c>
      <c r="J410" s="32" t="n">
        <v>10.54</v>
      </c>
      <c r="K410" s="32" t="n">
        <v>-1.22</v>
      </c>
      <c r="L410" s="32" t="n">
        <v>0</v>
      </c>
      <c r="M410" s="32"/>
      <c r="N410" s="6" t="s">
        <f>=I410+J410+K410+L410</f>
      </c>
      <c r="O410" s="32"/>
      <c r="P410" s="30"/>
    </row>
    <row collapsed="false" customFormat="false" customHeight="false" hidden="false" ht="12.1" outlineLevel="0" r="411">
      <c r="A411" s="29" t="n">
        <v>43836.532638889</v>
      </c>
      <c r="B411" s="30" t="s">
        <v>941</v>
      </c>
      <c r="C411" s="30" t="s">
        <v>1175</v>
      </c>
      <c r="D411" s="30" t="s">
        <v>897</v>
      </c>
      <c r="E411" s="30" t="s">
        <v>166</v>
      </c>
      <c r="F411" s="30" t="s">
        <v>27</v>
      </c>
      <c r="G411" s="31" t="n">
        <v>-11</v>
      </c>
      <c r="H411" s="32" t="n">
        <v>100.9</v>
      </c>
      <c r="I411" s="32" t="n">
        <v>11099</v>
      </c>
      <c r="J411" s="32" t="n">
        <v>57.97</v>
      </c>
      <c r="K411" s="32" t="n">
        <v>-6.66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9" t="n">
        <v>43836.533958333</v>
      </c>
      <c r="B412" s="30" t="s">
        <v>941</v>
      </c>
      <c r="C412" s="30" t="s">
        <v>1175</v>
      </c>
      <c r="D412" s="30" t="s">
        <v>897</v>
      </c>
      <c r="E412" s="30" t="s">
        <v>166</v>
      </c>
      <c r="F412" s="30" t="s">
        <v>27</v>
      </c>
      <c r="G412" s="31" t="n">
        <v>-2</v>
      </c>
      <c r="H412" s="32" t="n">
        <v>100.9</v>
      </c>
      <c r="I412" s="32" t="n">
        <v>2018</v>
      </c>
      <c r="J412" s="32" t="n">
        <v>10.54</v>
      </c>
      <c r="K412" s="32" t="n">
        <v>-1.22</v>
      </c>
      <c r="L412" s="32" t="n">
        <v>0</v>
      </c>
      <c r="M412" s="32"/>
      <c r="N412" s="6" t="s">
        <f>=I412+J412+K412+L412</f>
      </c>
      <c r="O412" s="32"/>
      <c r="P412" s="30"/>
    </row>
    <row collapsed="false" customFormat="false" customHeight="false" hidden="false" ht="12.1" outlineLevel="0" r="413">
      <c r="A413" s="20" t="n">
        <v>43836.592002315</v>
      </c>
      <c r="B413" s="2" t="s">
        <v>70</v>
      </c>
      <c r="C413" s="2" t="s">
        <v>1101</v>
      </c>
      <c r="D413" s="2" t="s">
        <v>894</v>
      </c>
      <c r="E413" s="2" t="s">
        <v>18</v>
      </c>
      <c r="F413" s="2" t="s">
        <v>27</v>
      </c>
      <c r="G413" s="7" t="n">
        <v>40000</v>
      </c>
      <c r="H413" s="6" t="n">
        <v>0.045965</v>
      </c>
      <c r="I413" s="6" t="n">
        <v>-1838.6</v>
      </c>
      <c r="J413" s="6" t="n">
        <v>0</v>
      </c>
      <c r="K413" s="6" t="n">
        <v>-1.11</v>
      </c>
      <c r="L413" s="6" t="n">
        <v>0</v>
      </c>
      <c r="M413" s="6"/>
      <c r="N413" s="6" t="s">
        <f>=I413+J413+K413+L413</f>
      </c>
      <c r="O413" s="6"/>
      <c r="P413" s="2"/>
    </row>
    <row collapsed="false" customFormat="false" customHeight="false" hidden="false" ht="12.1" outlineLevel="0" r="414">
      <c r="A414" s="29" t="n">
        <v>43836.593981481</v>
      </c>
      <c r="B414" s="30" t="s">
        <v>78</v>
      </c>
      <c r="C414" s="30" t="s">
        <v>1188</v>
      </c>
      <c r="D414" s="30" t="s">
        <v>897</v>
      </c>
      <c r="E414" s="30" t="s">
        <v>18</v>
      </c>
      <c r="F414" s="30" t="s">
        <v>27</v>
      </c>
      <c r="G414" s="31" t="n">
        <v>-20</v>
      </c>
      <c r="H414" s="32" t="n">
        <v>322.3</v>
      </c>
      <c r="I414" s="32" t="n">
        <v>6446</v>
      </c>
      <c r="J414" s="32" t="n">
        <v>0</v>
      </c>
      <c r="K414" s="32" t="n">
        <v>-3.86</v>
      </c>
      <c r="L414" s="32" t="n">
        <v>0</v>
      </c>
      <c r="M414" s="32"/>
      <c r="N414" s="6" t="s">
        <f>=I414+J414+K414+L414</f>
      </c>
      <c r="O414" s="32"/>
      <c r="P414" s="30"/>
    </row>
    <row collapsed="false" customFormat="false" customHeight="false" hidden="false" ht="12.1" outlineLevel="0" r="415">
      <c r="A415" s="20" t="n">
        <v>43836.643599537</v>
      </c>
      <c r="B415" s="2" t="s">
        <v>954</v>
      </c>
      <c r="C415" s="2" t="s">
        <v>1199</v>
      </c>
      <c r="D415" s="2" t="s">
        <v>894</v>
      </c>
      <c r="E415" s="2" t="s">
        <v>18</v>
      </c>
      <c r="F415" s="2" t="s">
        <v>27</v>
      </c>
      <c r="G415" s="7" t="n">
        <v>1</v>
      </c>
      <c r="H415" s="6" t="n">
        <v>20440</v>
      </c>
      <c r="I415" s="6" t="n">
        <v>-20440</v>
      </c>
      <c r="J415" s="6" t="n">
        <v>0</v>
      </c>
      <c r="K415" s="6" t="n">
        <v>-12.27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0" t="n">
        <v>43836.738587963</v>
      </c>
      <c r="B416" s="2" t="s">
        <v>100</v>
      </c>
      <c r="C416" s="2" t="s">
        <v>1181</v>
      </c>
      <c r="D416" s="2" t="s">
        <v>894</v>
      </c>
      <c r="E416" s="2" t="s">
        <v>18</v>
      </c>
      <c r="F416" s="2" t="s">
        <v>27</v>
      </c>
      <c r="G416" s="7" t="n">
        <v>1</v>
      </c>
      <c r="H416" s="6" t="n">
        <v>19410</v>
      </c>
      <c r="I416" s="6" t="n">
        <v>-19410</v>
      </c>
      <c r="J416" s="6" t="n">
        <v>0</v>
      </c>
      <c r="K416" s="6" t="n">
        <v>-11.65</v>
      </c>
      <c r="L416" s="6" t="n">
        <v>0</v>
      </c>
      <c r="M416" s="6"/>
      <c r="N416" s="6" t="s">
        <f>=I416+J416+K416+L416</f>
      </c>
      <c r="O416" s="6"/>
      <c r="P416" s="2"/>
    </row>
    <row collapsed="false" customFormat="false" customHeight="false" hidden="false" ht="12.1" outlineLevel="0" r="417">
      <c r="A417" s="20" t="n">
        <v>43836.775868056</v>
      </c>
      <c r="B417" s="2" t="s">
        <v>955</v>
      </c>
      <c r="C417" s="2" t="s">
        <v>1200</v>
      </c>
      <c r="D417" s="2" t="s">
        <v>894</v>
      </c>
      <c r="E417" s="2" t="s">
        <v>18</v>
      </c>
      <c r="F417" s="2" t="s">
        <v>27</v>
      </c>
      <c r="G417" s="7" t="n">
        <v>1000</v>
      </c>
      <c r="H417" s="6" t="n">
        <v>2.269</v>
      </c>
      <c r="I417" s="6" t="n">
        <v>-2269</v>
      </c>
      <c r="J417" s="6" t="n">
        <v>0</v>
      </c>
      <c r="K417" s="6" t="n">
        <v>-1.36</v>
      </c>
      <c r="L417" s="6" t="n">
        <v>0</v>
      </c>
      <c r="M417" s="6"/>
      <c r="N417" s="6" t="s">
        <f>=I417+J417+K417+L417</f>
      </c>
      <c r="O417" s="6"/>
      <c r="P417" s="2"/>
    </row>
    <row collapsed="false" customFormat="false" customHeight="false" hidden="false" ht="12.1" outlineLevel="0" r="418">
      <c r="A418" s="25" t="n">
        <v>43837</v>
      </c>
      <c r="B418" s="26" t="s">
        <v>1089</v>
      </c>
      <c r="C418" s="26" t="s">
        <v>1198</v>
      </c>
      <c r="D418" s="26" t="s">
        <v>1089</v>
      </c>
      <c r="E418" s="26" t="s">
        <v>1089</v>
      </c>
      <c r="F418" s="26" t="s">
        <v>27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25" t="n">
        <v>43837</v>
      </c>
      <c r="B419" s="26" t="s">
        <v>1089</v>
      </c>
      <c r="C419" s="26" t="s">
        <v>1139</v>
      </c>
      <c r="D419" s="26" t="s">
        <v>1089</v>
      </c>
      <c r="E419" s="26" t="s">
        <v>1089</v>
      </c>
      <c r="F419" s="26" t="s">
        <v>20</v>
      </c>
      <c r="G419" s="27" t="n">
        <v>1</v>
      </c>
      <c r="H419" s="28" t="n">
        <v>-0.01</v>
      </c>
      <c r="I419" s="28" t="n">
        <v>-0.01</v>
      </c>
      <c r="J419" s="28" t="n">
        <v>0</v>
      </c>
      <c r="K419" s="28" t="n">
        <v>0</v>
      </c>
      <c r="L419" s="28" t="n">
        <v>0</v>
      </c>
      <c r="M419" s="6" t="s">
        <f>=I419+J419+K419+L419</f>
      </c>
      <c r="N419" s="28"/>
      <c r="O419" s="28"/>
      <c r="P419" s="26"/>
    </row>
    <row collapsed="false" customFormat="false" customHeight="false" hidden="false" ht="12.1" outlineLevel="0" r="420">
      <c r="A420" s="25" t="n">
        <v>43837</v>
      </c>
      <c r="B420" s="26" t="s">
        <v>1089</v>
      </c>
      <c r="C420" s="26" t="s">
        <v>1197</v>
      </c>
      <c r="D420" s="26" t="s">
        <v>1089</v>
      </c>
      <c r="E420" s="26" t="s">
        <v>1089</v>
      </c>
      <c r="F420" s="26" t="s">
        <v>27</v>
      </c>
      <c r="G420" s="27" t="n">
        <v>1</v>
      </c>
      <c r="H420" s="28" t="n">
        <v>-0.02</v>
      </c>
      <c r="I420" s="28" t="n">
        <v>-0.02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5" t="n">
        <v>43838</v>
      </c>
      <c r="B421" s="26" t="s">
        <v>1089</v>
      </c>
      <c r="C421" s="26" t="s">
        <v>1197</v>
      </c>
      <c r="D421" s="26" t="s">
        <v>1089</v>
      </c>
      <c r="E421" s="26" t="s">
        <v>1089</v>
      </c>
      <c r="F421" s="26" t="s">
        <v>27</v>
      </c>
      <c r="G421" s="27" t="n">
        <v>1</v>
      </c>
      <c r="H421" s="28" t="n">
        <v>-0.02</v>
      </c>
      <c r="I421" s="28" t="n">
        <v>-0.02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8"/>
      <c r="P421" s="26"/>
    </row>
    <row collapsed="false" customFormat="false" customHeight="false" hidden="false" ht="12.1" outlineLevel="0" r="422">
      <c r="A422" s="25" t="n">
        <v>43838</v>
      </c>
      <c r="B422" s="26" t="s">
        <v>1089</v>
      </c>
      <c r="C422" s="26" t="s">
        <v>1139</v>
      </c>
      <c r="D422" s="26" t="s">
        <v>1089</v>
      </c>
      <c r="E422" s="26" t="s">
        <v>1089</v>
      </c>
      <c r="F422" s="26" t="s">
        <v>20</v>
      </c>
      <c r="G422" s="27" t="n">
        <v>1</v>
      </c>
      <c r="H422" s="28" t="n">
        <v>-0.02</v>
      </c>
      <c r="I422" s="28" t="n">
        <v>-0.02</v>
      </c>
      <c r="J422" s="28" t="n">
        <v>0</v>
      </c>
      <c r="K422" s="28" t="n">
        <v>0</v>
      </c>
      <c r="L422" s="28" t="n">
        <v>0</v>
      </c>
      <c r="M422" s="6" t="s">
        <f>=I422+J422+K422+L422</f>
      </c>
      <c r="N422" s="28"/>
      <c r="O422" s="28"/>
      <c r="P422" s="26"/>
    </row>
    <row collapsed="false" customFormat="false" customHeight="false" hidden="false" ht="12.1" outlineLevel="0" r="423">
      <c r="A423" s="25" t="n">
        <v>43838</v>
      </c>
      <c r="B423" s="26" t="s">
        <v>1089</v>
      </c>
      <c r="C423" s="26" t="s">
        <v>1198</v>
      </c>
      <c r="D423" s="26" t="s">
        <v>1089</v>
      </c>
      <c r="E423" s="26" t="s">
        <v>1089</v>
      </c>
      <c r="F423" s="26" t="s">
        <v>27</v>
      </c>
      <c r="G423" s="27" t="n">
        <v>1</v>
      </c>
      <c r="H423" s="28" t="n">
        <v>-0.02</v>
      </c>
      <c r="I423" s="28" t="n">
        <v>-0.02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8"/>
      <c r="P423" s="26"/>
    </row>
    <row collapsed="false" customFormat="false" customHeight="false" hidden="false" ht="12.1" outlineLevel="0" r="424">
      <c r="A424" s="20" t="n">
        <v>43838.458842593</v>
      </c>
      <c r="B424" s="2" t="s">
        <v>956</v>
      </c>
      <c r="C424" s="2" t="s">
        <v>1201</v>
      </c>
      <c r="D424" s="2" t="s">
        <v>894</v>
      </c>
      <c r="E424" s="2" t="s">
        <v>18</v>
      </c>
      <c r="F424" s="2" t="s">
        <v>27</v>
      </c>
      <c r="G424" s="7" t="n">
        <v>10</v>
      </c>
      <c r="H424" s="6" t="n">
        <v>107.58</v>
      </c>
      <c r="I424" s="6" t="n">
        <v>-1075.8</v>
      </c>
      <c r="J424" s="6" t="n">
        <v>0</v>
      </c>
      <c r="K424" s="6" t="n">
        <v>-0.65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43838.503564815</v>
      </c>
      <c r="B425" s="2" t="s">
        <v>44</v>
      </c>
      <c r="C425" s="2" t="s">
        <v>1202</v>
      </c>
      <c r="D425" s="2" t="s">
        <v>894</v>
      </c>
      <c r="E425" s="2" t="s">
        <v>18</v>
      </c>
      <c r="F425" s="2" t="s">
        <v>27</v>
      </c>
      <c r="G425" s="7" t="n">
        <v>1</v>
      </c>
      <c r="H425" s="6" t="n">
        <v>7511</v>
      </c>
      <c r="I425" s="6" t="n">
        <v>-7511</v>
      </c>
      <c r="J425" s="6" t="n">
        <v>0</v>
      </c>
      <c r="K425" s="6" t="n">
        <v>-4.51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43838.503564815</v>
      </c>
      <c r="B426" s="2" t="s">
        <v>44</v>
      </c>
      <c r="C426" s="2" t="s">
        <v>1202</v>
      </c>
      <c r="D426" s="2" t="s">
        <v>894</v>
      </c>
      <c r="E426" s="2" t="s">
        <v>18</v>
      </c>
      <c r="F426" s="2" t="s">
        <v>27</v>
      </c>
      <c r="G426" s="7" t="n">
        <v>1</v>
      </c>
      <c r="H426" s="6" t="n">
        <v>7511</v>
      </c>
      <c r="I426" s="6" t="n">
        <v>-7511</v>
      </c>
      <c r="J426" s="6" t="n">
        <v>0</v>
      </c>
      <c r="K426" s="6" t="n">
        <v>-4.51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43838.562928241</v>
      </c>
      <c r="B427" s="2" t="s">
        <v>132</v>
      </c>
      <c r="C427" s="2" t="s">
        <v>1189</v>
      </c>
      <c r="D427" s="2" t="s">
        <v>894</v>
      </c>
      <c r="E427" s="2" t="s">
        <v>18</v>
      </c>
      <c r="F427" s="2" t="s">
        <v>27</v>
      </c>
      <c r="G427" s="7" t="n">
        <v>2</v>
      </c>
      <c r="H427" s="6" t="n">
        <v>1158</v>
      </c>
      <c r="I427" s="6" t="n">
        <v>-2316</v>
      </c>
      <c r="J427" s="6" t="n">
        <v>0</v>
      </c>
      <c r="K427" s="6" t="n">
        <v>-1.39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0" t="n">
        <v>43838.672916667</v>
      </c>
      <c r="B428" s="2" t="s">
        <v>124</v>
      </c>
      <c r="C428" s="2" t="s">
        <v>1203</v>
      </c>
      <c r="D428" s="2" t="s">
        <v>894</v>
      </c>
      <c r="E428" s="2" t="s">
        <v>18</v>
      </c>
      <c r="F428" s="2" t="s">
        <v>27</v>
      </c>
      <c r="G428" s="7" t="n">
        <v>1000</v>
      </c>
      <c r="H428" s="6" t="n">
        <v>0.5728</v>
      </c>
      <c r="I428" s="6" t="n">
        <v>-572.8</v>
      </c>
      <c r="J428" s="6" t="n">
        <v>0</v>
      </c>
      <c r="K428" s="6" t="n">
        <v>-0.34</v>
      </c>
      <c r="L428" s="6" t="n">
        <v>0</v>
      </c>
      <c r="M428" s="6"/>
      <c r="N428" s="6" t="s">
        <f>=I428+J428+K428+L428</f>
      </c>
      <c r="O428" s="6"/>
      <c r="P428" s="2"/>
    </row>
    <row collapsed="false" customFormat="false" customHeight="false" hidden="false" ht="12.1" outlineLevel="0" r="429">
      <c r="A429" s="20" t="n">
        <v>43838.673229167</v>
      </c>
      <c r="B429" s="2" t="s">
        <v>124</v>
      </c>
      <c r="C429" s="2" t="s">
        <v>1203</v>
      </c>
      <c r="D429" s="2" t="s">
        <v>894</v>
      </c>
      <c r="E429" s="2" t="s">
        <v>18</v>
      </c>
      <c r="F429" s="2" t="s">
        <v>27</v>
      </c>
      <c r="G429" s="7" t="n">
        <v>4000</v>
      </c>
      <c r="H429" s="6" t="n">
        <v>0.573</v>
      </c>
      <c r="I429" s="6" t="n">
        <v>-2292</v>
      </c>
      <c r="J429" s="6" t="n">
        <v>0</v>
      </c>
      <c r="K429" s="6" t="n">
        <v>-1.38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43838.67625</v>
      </c>
      <c r="B430" s="2" t="s">
        <v>114</v>
      </c>
      <c r="C430" s="2" t="s">
        <v>1204</v>
      </c>
      <c r="D430" s="2" t="s">
        <v>894</v>
      </c>
      <c r="E430" s="2" t="s">
        <v>18</v>
      </c>
      <c r="F430" s="2" t="s">
        <v>27</v>
      </c>
      <c r="G430" s="7" t="n">
        <v>4000</v>
      </c>
      <c r="H430" s="6" t="n">
        <v>0.566</v>
      </c>
      <c r="I430" s="6" t="n">
        <v>-2264</v>
      </c>
      <c r="J430" s="6" t="n">
        <v>0</v>
      </c>
      <c r="K430" s="6" t="n">
        <v>-1.36</v>
      </c>
      <c r="L430" s="6" t="n">
        <v>0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43838.67630787</v>
      </c>
      <c r="B431" s="2" t="s">
        <v>114</v>
      </c>
      <c r="C431" s="2" t="s">
        <v>1204</v>
      </c>
      <c r="D431" s="2" t="s">
        <v>894</v>
      </c>
      <c r="E431" s="2" t="s">
        <v>18</v>
      </c>
      <c r="F431" s="2" t="s">
        <v>27</v>
      </c>
      <c r="G431" s="7" t="n">
        <v>4000</v>
      </c>
      <c r="H431" s="6" t="n">
        <v>0.5661</v>
      </c>
      <c r="I431" s="6" t="n">
        <v>-2264.4</v>
      </c>
      <c r="J431" s="6" t="n">
        <v>0</v>
      </c>
      <c r="K431" s="6" t="n">
        <v>-1.36</v>
      </c>
      <c r="L431" s="6" t="n">
        <v>0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43838.676631944</v>
      </c>
      <c r="B432" s="2" t="s">
        <v>124</v>
      </c>
      <c r="C432" s="2" t="s">
        <v>1203</v>
      </c>
      <c r="D432" s="2" t="s">
        <v>894</v>
      </c>
      <c r="E432" s="2" t="s">
        <v>18</v>
      </c>
      <c r="F432" s="2" t="s">
        <v>27</v>
      </c>
      <c r="G432" s="7" t="n">
        <v>3000</v>
      </c>
      <c r="H432" s="6" t="n">
        <v>0.5728</v>
      </c>
      <c r="I432" s="6" t="n">
        <v>-1718.4</v>
      </c>
      <c r="J432" s="6" t="n">
        <v>0</v>
      </c>
      <c r="K432" s="6" t="n">
        <v>-1.03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43838.677314815</v>
      </c>
      <c r="B433" s="2" t="s">
        <v>114</v>
      </c>
      <c r="C433" s="2" t="s">
        <v>1204</v>
      </c>
      <c r="D433" s="2" t="s">
        <v>894</v>
      </c>
      <c r="E433" s="2" t="s">
        <v>18</v>
      </c>
      <c r="F433" s="2" t="s">
        <v>27</v>
      </c>
      <c r="G433" s="7" t="n">
        <v>4000</v>
      </c>
      <c r="H433" s="6" t="n">
        <v>0.5658</v>
      </c>
      <c r="I433" s="6" t="n">
        <v>-2263.2</v>
      </c>
      <c r="J433" s="6" t="n">
        <v>0</v>
      </c>
      <c r="K433" s="6" t="n">
        <v>-1.36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43838.67818287</v>
      </c>
      <c r="B434" s="2" t="s">
        <v>114</v>
      </c>
      <c r="C434" s="2" t="s">
        <v>1204</v>
      </c>
      <c r="D434" s="2" t="s">
        <v>894</v>
      </c>
      <c r="E434" s="2" t="s">
        <v>18</v>
      </c>
      <c r="F434" s="2" t="s">
        <v>27</v>
      </c>
      <c r="G434" s="7" t="n">
        <v>4000</v>
      </c>
      <c r="H434" s="6" t="n">
        <v>0.5656</v>
      </c>
      <c r="I434" s="6" t="n">
        <v>-2262.4</v>
      </c>
      <c r="J434" s="6" t="n">
        <v>0</v>
      </c>
      <c r="K434" s="6" t="n">
        <v>-1.36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0" t="n">
        <v>43839.488391204</v>
      </c>
      <c r="B435" s="2" t="s">
        <v>957</v>
      </c>
      <c r="C435" s="2" t="s">
        <v>1205</v>
      </c>
      <c r="D435" s="2" t="s">
        <v>894</v>
      </c>
      <c r="E435" s="2" t="s">
        <v>18</v>
      </c>
      <c r="F435" s="2" t="s">
        <v>27</v>
      </c>
      <c r="G435" s="7" t="n">
        <v>5</v>
      </c>
      <c r="H435" s="6" t="n">
        <v>3321</v>
      </c>
      <c r="I435" s="6" t="n">
        <v>-16605</v>
      </c>
      <c r="J435" s="6" t="n">
        <v>0</v>
      </c>
      <c r="K435" s="6" t="n">
        <v>-9.96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43839.489247685</v>
      </c>
      <c r="B436" s="2" t="s">
        <v>957</v>
      </c>
      <c r="C436" s="2" t="s">
        <v>1205</v>
      </c>
      <c r="D436" s="2" t="s">
        <v>894</v>
      </c>
      <c r="E436" s="2" t="s">
        <v>18</v>
      </c>
      <c r="F436" s="2" t="s">
        <v>27</v>
      </c>
      <c r="G436" s="7" t="n">
        <v>5</v>
      </c>
      <c r="H436" s="6" t="n">
        <v>3320</v>
      </c>
      <c r="I436" s="6" t="n">
        <v>-16600</v>
      </c>
      <c r="J436" s="6" t="n">
        <v>0</v>
      </c>
      <c r="K436" s="6" t="n">
        <v>-9.96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9" t="n">
        <v>43839.497534722</v>
      </c>
      <c r="B437" s="30" t="s">
        <v>944</v>
      </c>
      <c r="C437" s="30" t="s">
        <v>1179</v>
      </c>
      <c r="D437" s="30" t="s">
        <v>897</v>
      </c>
      <c r="E437" s="30" t="s">
        <v>166</v>
      </c>
      <c r="F437" s="30" t="s">
        <v>27</v>
      </c>
      <c r="G437" s="31" t="n">
        <v>-103</v>
      </c>
      <c r="H437" s="32" t="n">
        <v>102</v>
      </c>
      <c r="I437" s="32" t="n">
        <v>105060</v>
      </c>
      <c r="J437" s="32" t="n">
        <v>0</v>
      </c>
      <c r="K437" s="32" t="n">
        <v>-63.04</v>
      </c>
      <c r="L437" s="32" t="n">
        <v>0</v>
      </c>
      <c r="M437" s="32"/>
      <c r="N437" s="6" t="s">
        <f>=I437+J437+K437+L437</f>
      </c>
      <c r="O437" s="32"/>
      <c r="P437" s="30"/>
    </row>
    <row collapsed="false" customFormat="false" customHeight="false" hidden="false" ht="12.1" outlineLevel="0" r="438">
      <c r="A438" s="29" t="n">
        <v>43839.525138889</v>
      </c>
      <c r="B438" s="30" t="s">
        <v>951</v>
      </c>
      <c r="C438" s="30" t="s">
        <v>1193</v>
      </c>
      <c r="D438" s="30" t="s">
        <v>897</v>
      </c>
      <c r="E438" s="30" t="s">
        <v>18</v>
      </c>
      <c r="F438" s="30" t="s">
        <v>27</v>
      </c>
      <c r="G438" s="31" t="n">
        <v>-150</v>
      </c>
      <c r="H438" s="32" t="n">
        <v>9.82</v>
      </c>
      <c r="I438" s="32" t="n">
        <v>1473</v>
      </c>
      <c r="J438" s="32" t="n">
        <v>0</v>
      </c>
      <c r="K438" s="32" t="n">
        <v>-0.88</v>
      </c>
      <c r="L438" s="32" t="n">
        <v>0</v>
      </c>
      <c r="M438" s="32"/>
      <c r="N438" s="6" t="s">
        <f>=I438+J438+K438+L438</f>
      </c>
      <c r="O438" s="32"/>
      <c r="P438" s="30"/>
    </row>
    <row collapsed="false" customFormat="false" customHeight="false" hidden="false" ht="12.1" outlineLevel="0" r="439">
      <c r="A439" s="20" t="n">
        <v>43839.549108796</v>
      </c>
      <c r="B439" s="2" t="s">
        <v>124</v>
      </c>
      <c r="C439" s="2" t="s">
        <v>1203</v>
      </c>
      <c r="D439" s="2" t="s">
        <v>894</v>
      </c>
      <c r="E439" s="2" t="s">
        <v>18</v>
      </c>
      <c r="F439" s="2" t="s">
        <v>27</v>
      </c>
      <c r="G439" s="7" t="n">
        <v>3000</v>
      </c>
      <c r="H439" s="6" t="n">
        <v>0.5785</v>
      </c>
      <c r="I439" s="6" t="n">
        <v>-1735.5</v>
      </c>
      <c r="J439" s="6" t="n">
        <v>0</v>
      </c>
      <c r="K439" s="6" t="n">
        <v>-1.04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43839.549780093</v>
      </c>
      <c r="B440" s="2" t="s">
        <v>124</v>
      </c>
      <c r="C440" s="2" t="s">
        <v>1203</v>
      </c>
      <c r="D440" s="2" t="s">
        <v>894</v>
      </c>
      <c r="E440" s="2" t="s">
        <v>18</v>
      </c>
      <c r="F440" s="2" t="s">
        <v>27</v>
      </c>
      <c r="G440" s="7" t="n">
        <v>5000</v>
      </c>
      <c r="H440" s="6" t="n">
        <v>0.5787</v>
      </c>
      <c r="I440" s="6" t="n">
        <v>-2893.5</v>
      </c>
      <c r="J440" s="6" t="n">
        <v>0</v>
      </c>
      <c r="K440" s="6" t="n">
        <v>-1.74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43839.549780093</v>
      </c>
      <c r="B441" s="2" t="s">
        <v>124</v>
      </c>
      <c r="C441" s="2" t="s">
        <v>1203</v>
      </c>
      <c r="D441" s="2" t="s">
        <v>894</v>
      </c>
      <c r="E441" s="2" t="s">
        <v>18</v>
      </c>
      <c r="F441" s="2" t="s">
        <v>27</v>
      </c>
      <c r="G441" s="7" t="n">
        <v>7000</v>
      </c>
      <c r="H441" s="6" t="n">
        <v>0.5785</v>
      </c>
      <c r="I441" s="6" t="n">
        <v>-4049.5</v>
      </c>
      <c r="J441" s="6" t="n">
        <v>0</v>
      </c>
      <c r="K441" s="6" t="n">
        <v>-2.42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43839.551666667</v>
      </c>
      <c r="B442" s="2" t="s">
        <v>66</v>
      </c>
      <c r="C442" s="2" t="s">
        <v>1206</v>
      </c>
      <c r="D442" s="2" t="s">
        <v>894</v>
      </c>
      <c r="E442" s="2" t="s">
        <v>18</v>
      </c>
      <c r="F442" s="2" t="s">
        <v>27</v>
      </c>
      <c r="G442" s="7" t="n">
        <v>2</v>
      </c>
      <c r="H442" s="6" t="n">
        <v>16760</v>
      </c>
      <c r="I442" s="6" t="n">
        <v>-33520</v>
      </c>
      <c r="J442" s="6" t="n">
        <v>0</v>
      </c>
      <c r="K442" s="6" t="n">
        <v>-20.11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43839.644131944</v>
      </c>
      <c r="B443" s="2" t="s">
        <v>25</v>
      </c>
      <c r="C443" s="2" t="s">
        <v>1186</v>
      </c>
      <c r="D443" s="2" t="s">
        <v>894</v>
      </c>
      <c r="E443" s="2" t="s">
        <v>18</v>
      </c>
      <c r="F443" s="2" t="s">
        <v>27</v>
      </c>
      <c r="G443" s="7" t="n">
        <v>10</v>
      </c>
      <c r="H443" s="6" t="n">
        <v>432.55</v>
      </c>
      <c r="I443" s="6" t="n">
        <v>-4325.5</v>
      </c>
      <c r="J443" s="6" t="n">
        <v>0</v>
      </c>
      <c r="K443" s="6" t="n">
        <v>-2.59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43839.644131944</v>
      </c>
      <c r="B444" s="2" t="s">
        <v>25</v>
      </c>
      <c r="C444" s="2" t="s">
        <v>1186</v>
      </c>
      <c r="D444" s="2" t="s">
        <v>894</v>
      </c>
      <c r="E444" s="2" t="s">
        <v>18</v>
      </c>
      <c r="F444" s="2" t="s">
        <v>27</v>
      </c>
      <c r="G444" s="7" t="n">
        <v>10</v>
      </c>
      <c r="H444" s="6" t="n">
        <v>432.55</v>
      </c>
      <c r="I444" s="6" t="n">
        <v>-4325.5</v>
      </c>
      <c r="J444" s="6" t="n">
        <v>0</v>
      </c>
      <c r="K444" s="6" t="n">
        <v>-2.59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43839.654293981</v>
      </c>
      <c r="B445" s="2" t="s">
        <v>25</v>
      </c>
      <c r="C445" s="2" t="s">
        <v>1186</v>
      </c>
      <c r="D445" s="2" t="s">
        <v>894</v>
      </c>
      <c r="E445" s="2" t="s">
        <v>18</v>
      </c>
      <c r="F445" s="2" t="s">
        <v>27</v>
      </c>
      <c r="G445" s="7" t="n">
        <v>20</v>
      </c>
      <c r="H445" s="6" t="n">
        <v>432.2</v>
      </c>
      <c r="I445" s="6" t="n">
        <v>-8644</v>
      </c>
      <c r="J445" s="6" t="n">
        <v>0</v>
      </c>
      <c r="K445" s="6" t="n">
        <v>-5.19</v>
      </c>
      <c r="L445" s="6" t="n">
        <v>0</v>
      </c>
      <c r="M445" s="6"/>
      <c r="N445" s="6" t="s">
        <f>=I445+J445+K445+L445</f>
      </c>
      <c r="O445" s="6"/>
      <c r="P445" s="2"/>
    </row>
    <row collapsed="false" customFormat="false" customHeight="false" hidden="false" ht="12.1" outlineLevel="0" r="446">
      <c r="A446" s="29" t="n">
        <v>43839.768275463</v>
      </c>
      <c r="B446" s="30" t="s">
        <v>957</v>
      </c>
      <c r="C446" s="30" t="s">
        <v>1205</v>
      </c>
      <c r="D446" s="30" t="s">
        <v>897</v>
      </c>
      <c r="E446" s="30" t="s">
        <v>18</v>
      </c>
      <c r="F446" s="30" t="s">
        <v>27</v>
      </c>
      <c r="G446" s="31" t="n">
        <v>-1</v>
      </c>
      <c r="H446" s="32" t="n">
        <v>3339</v>
      </c>
      <c r="I446" s="32" t="n">
        <v>3339</v>
      </c>
      <c r="J446" s="32" t="n">
        <v>0</v>
      </c>
      <c r="K446" s="32" t="n">
        <v>-2</v>
      </c>
      <c r="L446" s="32" t="n">
        <v>0</v>
      </c>
      <c r="M446" s="32"/>
      <c r="N446" s="6" t="s">
        <f>=I446+J446+K446+L446</f>
      </c>
      <c r="O446" s="32"/>
      <c r="P446" s="30"/>
    </row>
    <row collapsed="false" customFormat="false" customHeight="false" hidden="false" ht="12.1" outlineLevel="0" r="447">
      <c r="A447" s="29" t="n">
        <v>43839.768275463</v>
      </c>
      <c r="B447" s="30" t="s">
        <v>957</v>
      </c>
      <c r="C447" s="30" t="s">
        <v>1205</v>
      </c>
      <c r="D447" s="30" t="s">
        <v>897</v>
      </c>
      <c r="E447" s="30" t="s">
        <v>18</v>
      </c>
      <c r="F447" s="30" t="s">
        <v>27</v>
      </c>
      <c r="G447" s="31" t="n">
        <v>-6</v>
      </c>
      <c r="H447" s="32" t="n">
        <v>3339</v>
      </c>
      <c r="I447" s="32" t="n">
        <v>20034</v>
      </c>
      <c r="J447" s="32" t="n">
        <v>0</v>
      </c>
      <c r="K447" s="32" t="n">
        <v>-12.02</v>
      </c>
      <c r="L447" s="32" t="n">
        <v>0</v>
      </c>
      <c r="M447" s="32"/>
      <c r="N447" s="6" t="s">
        <f>=I447+J447+K447+L447</f>
      </c>
      <c r="O447" s="32"/>
      <c r="P447" s="30"/>
    </row>
    <row collapsed="false" customFormat="false" customHeight="false" hidden="false" ht="12.1" outlineLevel="0" r="448">
      <c r="A448" s="29" t="n">
        <v>43839.768275463</v>
      </c>
      <c r="B448" s="30" t="s">
        <v>957</v>
      </c>
      <c r="C448" s="30" t="s">
        <v>1205</v>
      </c>
      <c r="D448" s="30" t="s">
        <v>897</v>
      </c>
      <c r="E448" s="30" t="s">
        <v>18</v>
      </c>
      <c r="F448" s="30" t="s">
        <v>27</v>
      </c>
      <c r="G448" s="31" t="n">
        <v>-3</v>
      </c>
      <c r="H448" s="32" t="n">
        <v>3338.5</v>
      </c>
      <c r="I448" s="32" t="n">
        <v>10015.5</v>
      </c>
      <c r="J448" s="32" t="n">
        <v>0</v>
      </c>
      <c r="K448" s="32" t="n">
        <v>-6.02</v>
      </c>
      <c r="L448" s="32" t="n">
        <v>0</v>
      </c>
      <c r="M448" s="32"/>
      <c r="N448" s="6" t="s">
        <f>=I448+J448+K448+L448</f>
      </c>
      <c r="O448" s="32"/>
      <c r="P448" s="30"/>
    </row>
    <row collapsed="false" customFormat="false" customHeight="false" hidden="false" ht="12.1" outlineLevel="0" r="449">
      <c r="A449" s="21" t="n">
        <v>43840</v>
      </c>
      <c r="B449" s="22" t="s">
        <v>1088</v>
      </c>
      <c r="C449" s="22" t="s">
        <v>279</v>
      </c>
      <c r="D449" s="22" t="s">
        <v>1088</v>
      </c>
      <c r="E449" s="22" t="s">
        <v>1088</v>
      </c>
      <c r="F449" s="22" t="s">
        <v>20</v>
      </c>
      <c r="G449" s="23" t="n">
        <v>1</v>
      </c>
      <c r="H449" s="24" t="n">
        <v>12.5</v>
      </c>
      <c r="I449" s="24" t="n">
        <v>12.5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4"/>
      <c r="P449" s="22"/>
    </row>
    <row collapsed="false" customFormat="false" customHeight="false" hidden="false" ht="12.1" outlineLevel="0" r="450">
      <c r="A450" s="21" t="n">
        <v>43840</v>
      </c>
      <c r="B450" s="22" t="s">
        <v>1088</v>
      </c>
      <c r="C450" s="22" t="s">
        <v>279</v>
      </c>
      <c r="D450" s="22" t="s">
        <v>1088</v>
      </c>
      <c r="E450" s="22" t="s">
        <v>1088</v>
      </c>
      <c r="F450" s="22" t="s">
        <v>27</v>
      </c>
      <c r="G450" s="23" t="n">
        <v>1</v>
      </c>
      <c r="H450" s="24" t="n">
        <v>1002.27</v>
      </c>
      <c r="I450" s="24" t="n">
        <v>1002.27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0" t="n">
        <v>43840.463564815</v>
      </c>
      <c r="B451" s="2" t="s">
        <v>44</v>
      </c>
      <c r="C451" s="2" t="s">
        <v>1202</v>
      </c>
      <c r="D451" s="2" t="s">
        <v>894</v>
      </c>
      <c r="E451" s="2" t="s">
        <v>18</v>
      </c>
      <c r="F451" s="2" t="s">
        <v>27</v>
      </c>
      <c r="G451" s="7" t="n">
        <v>1</v>
      </c>
      <c r="H451" s="6" t="n">
        <v>7234</v>
      </c>
      <c r="I451" s="6" t="n">
        <v>-7234</v>
      </c>
      <c r="J451" s="6" t="n">
        <v>0</v>
      </c>
      <c r="K451" s="6" t="n">
        <v>-4.35</v>
      </c>
      <c r="L451" s="6" t="n">
        <v>0</v>
      </c>
      <c r="M451" s="6"/>
      <c r="N451" s="6" t="s">
        <f>=I451+J451+K451+L451</f>
      </c>
      <c r="O451" s="6"/>
      <c r="P451" s="2"/>
    </row>
    <row collapsed="false" customFormat="false" customHeight="false" hidden="false" ht="12.1" outlineLevel="0" r="452">
      <c r="A452" s="33" t="n">
        <v>43840.596990741</v>
      </c>
      <c r="B452" s="34" t="s">
        <v>1146</v>
      </c>
      <c r="C452" s="34" t="s">
        <v>1147</v>
      </c>
      <c r="D452" s="34" t="s">
        <v>894</v>
      </c>
      <c r="E452" s="34" t="s">
        <v>1148</v>
      </c>
      <c r="F452" s="34" t="s">
        <v>27</v>
      </c>
      <c r="G452" s="35" t="n">
        <v>50</v>
      </c>
      <c r="H452" s="36" t="n">
        <v>67.9904</v>
      </c>
      <c r="I452" s="36" t="n">
        <v>-3399.52</v>
      </c>
      <c r="J452" s="36" t="n">
        <v>0</v>
      </c>
      <c r="K452" s="36" t="n">
        <v>-2.7</v>
      </c>
      <c r="L452" s="36" t="n">
        <v>0</v>
      </c>
      <c r="M452" s="6" t="n">
        <v>50</v>
      </c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29" t="n">
        <v>43840.635393519</v>
      </c>
      <c r="B453" s="30" t="s">
        <v>947</v>
      </c>
      <c r="C453" s="30" t="s">
        <v>1183</v>
      </c>
      <c r="D453" s="30" t="s">
        <v>897</v>
      </c>
      <c r="E453" s="30" t="s">
        <v>166</v>
      </c>
      <c r="F453" s="30" t="s">
        <v>27</v>
      </c>
      <c r="G453" s="31" t="n">
        <v>-1</v>
      </c>
      <c r="H453" s="32" t="n">
        <v>100.4</v>
      </c>
      <c r="I453" s="32" t="n">
        <v>1004</v>
      </c>
      <c r="J453" s="32" t="n">
        <v>1.03</v>
      </c>
      <c r="K453" s="32" t="n">
        <v>-0.6</v>
      </c>
      <c r="L453" s="32" t="n">
        <v>0</v>
      </c>
      <c r="M453" s="32"/>
      <c r="N453" s="6" t="s">
        <f>=I453+J453+K453+L453</f>
      </c>
      <c r="O453" s="32"/>
      <c r="P453" s="30"/>
    </row>
    <row collapsed="false" customFormat="false" customHeight="false" hidden="false" ht="12.1" outlineLevel="0" r="454">
      <c r="A454" s="33" t="n">
        <v>43840.676342593</v>
      </c>
      <c r="B454" s="34" t="s">
        <v>1150</v>
      </c>
      <c r="C454" s="34" t="s">
        <v>1151</v>
      </c>
      <c r="D454" s="34" t="s">
        <v>894</v>
      </c>
      <c r="E454" s="34" t="s">
        <v>1148</v>
      </c>
      <c r="F454" s="34" t="s">
        <v>27</v>
      </c>
      <c r="G454" s="35" t="n">
        <v>200</v>
      </c>
      <c r="H454" s="36" t="n">
        <v>61.3439</v>
      </c>
      <c r="I454" s="36" t="n">
        <v>-12268.78</v>
      </c>
      <c r="J454" s="36" t="n">
        <v>0</v>
      </c>
      <c r="K454" s="36" t="n">
        <v>-7.13</v>
      </c>
      <c r="L454" s="36" t="n">
        <v>0</v>
      </c>
      <c r="M454" s="6" t="n">
        <v>200</v>
      </c>
      <c r="N454" s="6" t="s">
        <f>=I454+J454+K454+L454</f>
      </c>
      <c r="O454" s="36"/>
      <c r="P454" s="34"/>
    </row>
    <row collapsed="false" customFormat="false" customHeight="false" hidden="false" ht="12.1" outlineLevel="0" r="455">
      <c r="A455" s="29" t="n">
        <v>43840.690775463</v>
      </c>
      <c r="B455" s="30" t="s">
        <v>947</v>
      </c>
      <c r="C455" s="30" t="s">
        <v>1183</v>
      </c>
      <c r="D455" s="30" t="s">
        <v>897</v>
      </c>
      <c r="E455" s="30" t="s">
        <v>166</v>
      </c>
      <c r="F455" s="30" t="s">
        <v>27</v>
      </c>
      <c r="G455" s="31" t="n">
        <v>-9</v>
      </c>
      <c r="H455" s="32" t="n">
        <v>100.4</v>
      </c>
      <c r="I455" s="32" t="n">
        <v>9036</v>
      </c>
      <c r="J455" s="32" t="n">
        <v>9.27</v>
      </c>
      <c r="K455" s="32" t="n">
        <v>-5.42</v>
      </c>
      <c r="L455" s="32" t="n">
        <v>0</v>
      </c>
      <c r="M455" s="32"/>
      <c r="N455" s="6" t="s">
        <f>=I455+J455+K455+L455</f>
      </c>
      <c r="O455" s="32"/>
      <c r="P455" s="30"/>
    </row>
    <row collapsed="false" customFormat="false" customHeight="false" hidden="false" ht="12.1" outlineLevel="0" r="456">
      <c r="A456" s="20" t="n">
        <v>43840.700694444</v>
      </c>
      <c r="B456" s="2" t="s">
        <v>90</v>
      </c>
      <c r="C456" s="2" t="s">
        <v>91</v>
      </c>
      <c r="D456" s="2" t="s">
        <v>894</v>
      </c>
      <c r="E456" s="2" t="s">
        <v>18</v>
      </c>
      <c r="F456" s="2" t="s">
        <v>20</v>
      </c>
      <c r="G456" s="7" t="n">
        <v>1</v>
      </c>
      <c r="H456" s="6" t="n">
        <v>42</v>
      </c>
      <c r="I456" s="6" t="n">
        <v>-42</v>
      </c>
      <c r="J456" s="6" t="n">
        <v>0</v>
      </c>
      <c r="K456" s="6" t="n">
        <v>-0.03</v>
      </c>
      <c r="L456" s="6" t="n">
        <v>0</v>
      </c>
      <c r="M456" s="6" t="s">
        <f>=I456+J456+K456+L456</f>
      </c>
      <c r="N456" s="6"/>
      <c r="O456" s="6"/>
      <c r="P456" s="2"/>
    </row>
    <row collapsed="false" customFormat="false" customHeight="false" hidden="false" ht="12.1" outlineLevel="0" r="457">
      <c r="A457" s="20" t="n">
        <v>43840.700694444</v>
      </c>
      <c r="B457" s="2" t="s">
        <v>90</v>
      </c>
      <c r="C457" s="2" t="s">
        <v>91</v>
      </c>
      <c r="D457" s="2" t="s">
        <v>894</v>
      </c>
      <c r="E457" s="2" t="s">
        <v>18</v>
      </c>
      <c r="F457" s="2" t="s">
        <v>20</v>
      </c>
      <c r="G457" s="7" t="n">
        <v>1</v>
      </c>
      <c r="H457" s="6" t="n">
        <v>42</v>
      </c>
      <c r="I457" s="6" t="n">
        <v>-42</v>
      </c>
      <c r="J457" s="6" t="n">
        <v>0</v>
      </c>
      <c r="K457" s="6" t="n">
        <v>-0.03</v>
      </c>
      <c r="L457" s="6" t="n">
        <v>0</v>
      </c>
      <c r="M457" s="6" t="s">
        <f>=I457+J457+K457+L457</f>
      </c>
      <c r="N457" s="6"/>
      <c r="O457" s="6"/>
      <c r="P457" s="2"/>
    </row>
    <row collapsed="false" customFormat="false" customHeight="false" hidden="false" ht="12.1" outlineLevel="0" r="458">
      <c r="A458" s="29" t="n">
        <v>43840.707951389</v>
      </c>
      <c r="B458" s="30" t="s">
        <v>947</v>
      </c>
      <c r="C458" s="30" t="s">
        <v>1183</v>
      </c>
      <c r="D458" s="30" t="s">
        <v>897</v>
      </c>
      <c r="E458" s="30" t="s">
        <v>166</v>
      </c>
      <c r="F458" s="30" t="s">
        <v>27</v>
      </c>
      <c r="G458" s="31" t="n">
        <v>-3</v>
      </c>
      <c r="H458" s="32" t="n">
        <v>100.65</v>
      </c>
      <c r="I458" s="32" t="n">
        <v>3019.5</v>
      </c>
      <c r="J458" s="32" t="n">
        <v>3.09</v>
      </c>
      <c r="K458" s="32" t="n">
        <v>-1.81</v>
      </c>
      <c r="L458" s="32" t="n">
        <v>0</v>
      </c>
      <c r="M458" s="32"/>
      <c r="N458" s="6" t="s">
        <f>=I458+J458+K458+L458</f>
      </c>
      <c r="O458" s="32"/>
      <c r="P458" s="30"/>
    </row>
    <row collapsed="false" customFormat="false" customHeight="false" hidden="false" ht="12.1" outlineLevel="0" r="459">
      <c r="A459" s="29" t="n">
        <v>43840.716377315</v>
      </c>
      <c r="B459" s="30" t="s">
        <v>947</v>
      </c>
      <c r="C459" s="30" t="s">
        <v>1183</v>
      </c>
      <c r="D459" s="30" t="s">
        <v>897</v>
      </c>
      <c r="E459" s="30" t="s">
        <v>166</v>
      </c>
      <c r="F459" s="30" t="s">
        <v>27</v>
      </c>
      <c r="G459" s="31" t="n">
        <v>-2</v>
      </c>
      <c r="H459" s="32" t="n">
        <v>100.65</v>
      </c>
      <c r="I459" s="32" t="n">
        <v>2013</v>
      </c>
      <c r="J459" s="32" t="n">
        <v>2.06</v>
      </c>
      <c r="K459" s="32" t="n">
        <v>-1.22</v>
      </c>
      <c r="L459" s="32" t="n">
        <v>0</v>
      </c>
      <c r="M459" s="32"/>
      <c r="N459" s="6" t="s">
        <f>=I459+J459+K459+L459</f>
      </c>
      <c r="O459" s="32"/>
      <c r="P459" s="30"/>
    </row>
    <row collapsed="false" customFormat="false" customHeight="false" hidden="false" ht="12.1" outlineLevel="0" r="460">
      <c r="A460" s="20" t="n">
        <v>43840.725509259</v>
      </c>
      <c r="B460" s="2" t="s">
        <v>958</v>
      </c>
      <c r="C460" s="2" t="s">
        <v>1207</v>
      </c>
      <c r="D460" s="2" t="s">
        <v>894</v>
      </c>
      <c r="E460" s="2" t="s">
        <v>146</v>
      </c>
      <c r="F460" s="2" t="s">
        <v>27</v>
      </c>
      <c r="G460" s="7" t="n">
        <v>10</v>
      </c>
      <c r="H460" s="6" t="n">
        <v>755.9</v>
      </c>
      <c r="I460" s="6" t="n">
        <v>-7559</v>
      </c>
      <c r="J460" s="6" t="n">
        <v>0</v>
      </c>
      <c r="K460" s="6" t="n">
        <v>-4.53</v>
      </c>
      <c r="L460" s="6" t="n">
        <v>0</v>
      </c>
      <c r="M460" s="6"/>
      <c r="N460" s="6" t="s">
        <f>=I460+J460+K460+L460</f>
      </c>
      <c r="O460" s="6"/>
      <c r="P460" s="2"/>
    </row>
    <row collapsed="false" customFormat="false" customHeight="false" hidden="false" ht="12.1" outlineLevel="0" r="461">
      <c r="A461" s="20" t="n">
        <v>43840.753078704</v>
      </c>
      <c r="B461" s="2" t="s">
        <v>953</v>
      </c>
      <c r="C461" s="2" t="s">
        <v>1195</v>
      </c>
      <c r="D461" s="2" t="s">
        <v>894</v>
      </c>
      <c r="E461" s="2" t="s">
        <v>146</v>
      </c>
      <c r="F461" s="2" t="s">
        <v>27</v>
      </c>
      <c r="G461" s="7" t="n">
        <v>30</v>
      </c>
      <c r="H461" s="6" t="n">
        <v>3157.5</v>
      </c>
      <c r="I461" s="6" t="n">
        <v>-94725</v>
      </c>
      <c r="J461" s="6" t="n">
        <v>0</v>
      </c>
      <c r="K461" s="6" t="n">
        <v>-56.84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43840.754502315</v>
      </c>
      <c r="B462" s="2" t="s">
        <v>959</v>
      </c>
      <c r="C462" s="2" t="s">
        <v>1208</v>
      </c>
      <c r="D462" s="2" t="s">
        <v>894</v>
      </c>
      <c r="E462" s="2" t="s">
        <v>166</v>
      </c>
      <c r="F462" s="2" t="s">
        <v>27</v>
      </c>
      <c r="G462" s="7" t="n">
        <v>20</v>
      </c>
      <c r="H462" s="6" t="n">
        <v>103.1</v>
      </c>
      <c r="I462" s="6" t="n">
        <v>-20620</v>
      </c>
      <c r="J462" s="6" t="n">
        <v>-49.4</v>
      </c>
      <c r="K462" s="6" t="n">
        <v>-12.38</v>
      </c>
      <c r="L462" s="6" t="n">
        <v>0</v>
      </c>
      <c r="M462" s="6"/>
      <c r="N462" s="6" t="s">
        <f>=I462+J462+K462+L462</f>
      </c>
      <c r="O462" s="6"/>
      <c r="P462" s="2"/>
    </row>
    <row collapsed="false" customFormat="false" customHeight="false" hidden="false" ht="12.1" outlineLevel="0" r="463">
      <c r="A463" s="20" t="n">
        <v>43840.803032407</v>
      </c>
      <c r="B463" s="2" t="s">
        <v>29</v>
      </c>
      <c r="C463" s="2" t="s">
        <v>1196</v>
      </c>
      <c r="D463" s="2" t="s">
        <v>894</v>
      </c>
      <c r="E463" s="2" t="s">
        <v>18</v>
      </c>
      <c r="F463" s="2" t="s">
        <v>20</v>
      </c>
      <c r="G463" s="7" t="n">
        <v>5</v>
      </c>
      <c r="H463" s="6" t="n">
        <v>22.86</v>
      </c>
      <c r="I463" s="6" t="n">
        <v>-114.3</v>
      </c>
      <c r="J463" s="6" t="n">
        <v>0</v>
      </c>
      <c r="K463" s="6" t="n">
        <v>-0.07</v>
      </c>
      <c r="L463" s="6" t="n">
        <v>0</v>
      </c>
      <c r="M463" s="6" t="s">
        <f>=I463+J463+K463+L463</f>
      </c>
      <c r="N463" s="6"/>
      <c r="O463" s="6"/>
      <c r="P463" s="2"/>
    </row>
    <row collapsed="false" customFormat="false" customHeight="false" hidden="false" ht="12.1" outlineLevel="0" r="464">
      <c r="A464" s="20" t="n">
        <v>43840.807650463</v>
      </c>
      <c r="B464" s="2" t="s">
        <v>140</v>
      </c>
      <c r="C464" s="2" t="s">
        <v>1209</v>
      </c>
      <c r="D464" s="2" t="s">
        <v>894</v>
      </c>
      <c r="E464" s="2" t="s">
        <v>18</v>
      </c>
      <c r="F464" s="2" t="s">
        <v>20</v>
      </c>
      <c r="G464" s="7" t="n">
        <v>1</v>
      </c>
      <c r="H464" s="6" t="n">
        <v>4.06</v>
      </c>
      <c r="I464" s="6" t="n">
        <v>-4.06</v>
      </c>
      <c r="J464" s="6" t="n">
        <v>0</v>
      </c>
      <c r="K464" s="6" t="n">
        <v>-0.01</v>
      </c>
      <c r="L464" s="6" t="n">
        <v>0</v>
      </c>
      <c r="M464" s="6" t="s">
        <f>=I464+J464+K464+L464</f>
      </c>
      <c r="N464" s="6"/>
      <c r="O464" s="6"/>
      <c r="P464" s="2"/>
    </row>
    <row collapsed="false" customFormat="false" customHeight="false" hidden="false" ht="12.1" outlineLevel="0" r="465">
      <c r="A465" s="20" t="n">
        <v>43840.807650463</v>
      </c>
      <c r="B465" s="2" t="s">
        <v>140</v>
      </c>
      <c r="C465" s="2" t="s">
        <v>1209</v>
      </c>
      <c r="D465" s="2" t="s">
        <v>894</v>
      </c>
      <c r="E465" s="2" t="s">
        <v>18</v>
      </c>
      <c r="F465" s="2" t="s">
        <v>20</v>
      </c>
      <c r="G465" s="7" t="n">
        <v>2</v>
      </c>
      <c r="H465" s="6" t="n">
        <v>4.06</v>
      </c>
      <c r="I465" s="6" t="n">
        <v>-8.12</v>
      </c>
      <c r="J465" s="6" t="n">
        <v>0</v>
      </c>
      <c r="K465" s="6" t="n">
        <v>-0.01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43843</v>
      </c>
      <c r="B466" s="22" t="s">
        <v>1088</v>
      </c>
      <c r="C466" s="22" t="s">
        <v>279</v>
      </c>
      <c r="D466" s="22" t="s">
        <v>1088</v>
      </c>
      <c r="E466" s="22" t="s">
        <v>1088</v>
      </c>
      <c r="F466" s="22" t="s">
        <v>27</v>
      </c>
      <c r="G466" s="23" t="n">
        <v>1</v>
      </c>
      <c r="H466" s="24" t="n">
        <v>1078.3</v>
      </c>
      <c r="I466" s="24" t="n">
        <v>1078.3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9" t="n">
        <v>43844.6871875</v>
      </c>
      <c r="B467" s="30" t="s">
        <v>947</v>
      </c>
      <c r="C467" s="30" t="s">
        <v>1183</v>
      </c>
      <c r="D467" s="30" t="s">
        <v>897</v>
      </c>
      <c r="E467" s="30" t="s">
        <v>166</v>
      </c>
      <c r="F467" s="30" t="s">
        <v>27</v>
      </c>
      <c r="G467" s="31" t="n">
        <v>-2</v>
      </c>
      <c r="H467" s="32" t="n">
        <v>100.42</v>
      </c>
      <c r="I467" s="32" t="n">
        <v>2008.4</v>
      </c>
      <c r="J467" s="32" t="n">
        <v>4.8</v>
      </c>
      <c r="K467" s="32" t="n">
        <v>-1.21</v>
      </c>
      <c r="L467" s="32" t="n">
        <v>0</v>
      </c>
      <c r="M467" s="32"/>
      <c r="N467" s="6" t="s">
        <f>=I467+J467+K467+L467</f>
      </c>
      <c r="O467" s="32"/>
      <c r="P467" s="30"/>
    </row>
    <row collapsed="false" customFormat="false" customHeight="false" hidden="false" ht="12.1" outlineLevel="0" r="468">
      <c r="A468" s="29" t="n">
        <v>43844.707233796</v>
      </c>
      <c r="B468" s="30" t="s">
        <v>947</v>
      </c>
      <c r="C468" s="30" t="s">
        <v>1183</v>
      </c>
      <c r="D468" s="30" t="s">
        <v>897</v>
      </c>
      <c r="E468" s="30" t="s">
        <v>166</v>
      </c>
      <c r="F468" s="30" t="s">
        <v>27</v>
      </c>
      <c r="G468" s="31" t="n">
        <v>-2</v>
      </c>
      <c r="H468" s="32" t="n">
        <v>100.42</v>
      </c>
      <c r="I468" s="32" t="n">
        <v>2008.4</v>
      </c>
      <c r="J468" s="32" t="n">
        <v>4.8</v>
      </c>
      <c r="K468" s="32" t="n">
        <v>-1.21</v>
      </c>
      <c r="L468" s="32" t="n">
        <v>0</v>
      </c>
      <c r="M468" s="32"/>
      <c r="N468" s="6" t="s">
        <f>=I468+J468+K468+L468</f>
      </c>
      <c r="O468" s="32"/>
      <c r="P468" s="30"/>
    </row>
    <row collapsed="false" customFormat="false" customHeight="false" hidden="false" ht="12.1" outlineLevel="0" r="469">
      <c r="A469" s="20" t="n">
        <v>43844.760474537</v>
      </c>
      <c r="B469" s="2" t="s">
        <v>960</v>
      </c>
      <c r="C469" s="2" t="s">
        <v>1210</v>
      </c>
      <c r="D469" s="2" t="s">
        <v>894</v>
      </c>
      <c r="E469" s="2" t="s">
        <v>18</v>
      </c>
      <c r="F469" s="2" t="s">
        <v>27</v>
      </c>
      <c r="G469" s="7" t="n">
        <v>200</v>
      </c>
      <c r="H469" s="6" t="n">
        <v>5.15</v>
      </c>
      <c r="I469" s="6" t="n">
        <v>-1030</v>
      </c>
      <c r="J469" s="6" t="n">
        <v>0</v>
      </c>
      <c r="K469" s="6" t="n">
        <v>-0.62</v>
      </c>
      <c r="L469" s="6" t="n">
        <v>0</v>
      </c>
      <c r="M469" s="6"/>
      <c r="N469" s="6" t="s">
        <f>=I469+J469+K469+L469</f>
      </c>
      <c r="O469" s="6"/>
      <c r="P469" s="2"/>
    </row>
    <row collapsed="false" customFormat="false" customHeight="false" hidden="false" ht="12.1" outlineLevel="0" r="470">
      <c r="A470" s="20" t="n">
        <v>43844.760648148</v>
      </c>
      <c r="B470" s="2" t="s">
        <v>960</v>
      </c>
      <c r="C470" s="2" t="s">
        <v>1210</v>
      </c>
      <c r="D470" s="2" t="s">
        <v>894</v>
      </c>
      <c r="E470" s="2" t="s">
        <v>18</v>
      </c>
      <c r="F470" s="2" t="s">
        <v>27</v>
      </c>
      <c r="G470" s="7" t="n">
        <v>100</v>
      </c>
      <c r="H470" s="6" t="n">
        <v>5.05</v>
      </c>
      <c r="I470" s="6" t="n">
        <v>-505</v>
      </c>
      <c r="J470" s="6" t="n">
        <v>0</v>
      </c>
      <c r="K470" s="6" t="n">
        <v>-0.3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0" t="n">
        <v>43844.773391204</v>
      </c>
      <c r="B471" s="2" t="s">
        <v>102</v>
      </c>
      <c r="C471" s="2" t="s">
        <v>1211</v>
      </c>
      <c r="D471" s="2" t="s">
        <v>894</v>
      </c>
      <c r="E471" s="2" t="s">
        <v>18</v>
      </c>
      <c r="F471" s="2" t="s">
        <v>27</v>
      </c>
      <c r="G471" s="7" t="n">
        <v>1000</v>
      </c>
      <c r="H471" s="6" t="n">
        <v>2.946</v>
      </c>
      <c r="I471" s="6" t="n">
        <v>-2946</v>
      </c>
      <c r="J471" s="6" t="n">
        <v>0</v>
      </c>
      <c r="K471" s="6" t="n">
        <v>-1.77</v>
      </c>
      <c r="L471" s="6" t="n">
        <v>0</v>
      </c>
      <c r="M471" s="6"/>
      <c r="N471" s="6" t="s">
        <f>=I471+J471+K471+L471</f>
      </c>
      <c r="O471" s="6"/>
      <c r="P471" s="2"/>
    </row>
    <row collapsed="false" customFormat="false" customHeight="false" hidden="false" ht="12.1" outlineLevel="0" r="472">
      <c r="A472" s="20" t="n">
        <v>43844.773680556</v>
      </c>
      <c r="B472" s="2" t="s">
        <v>102</v>
      </c>
      <c r="C472" s="2" t="s">
        <v>1211</v>
      </c>
      <c r="D472" s="2" t="s">
        <v>894</v>
      </c>
      <c r="E472" s="2" t="s">
        <v>18</v>
      </c>
      <c r="F472" s="2" t="s">
        <v>27</v>
      </c>
      <c r="G472" s="7" t="n">
        <v>1000</v>
      </c>
      <c r="H472" s="6" t="n">
        <v>2.945</v>
      </c>
      <c r="I472" s="6" t="n">
        <v>-2945</v>
      </c>
      <c r="J472" s="6" t="n">
        <v>0</v>
      </c>
      <c r="K472" s="6" t="n">
        <v>-1.77</v>
      </c>
      <c r="L472" s="6" t="n">
        <v>0</v>
      </c>
      <c r="M472" s="6"/>
      <c r="N472" s="6" t="s">
        <f>=I472+J472+K472+L472</f>
      </c>
      <c r="O472" s="6"/>
      <c r="P472" s="2"/>
    </row>
    <row collapsed="false" customFormat="false" customHeight="false" hidden="false" ht="12.1" outlineLevel="0" r="473">
      <c r="A473" s="20" t="n">
        <v>43846.491666667</v>
      </c>
      <c r="B473" s="2" t="s">
        <v>961</v>
      </c>
      <c r="C473" s="2" t="s">
        <v>1212</v>
      </c>
      <c r="D473" s="2" t="s">
        <v>894</v>
      </c>
      <c r="E473" s="2" t="s">
        <v>146</v>
      </c>
      <c r="F473" s="2" t="s">
        <v>27</v>
      </c>
      <c r="G473" s="7" t="n">
        <v>10000</v>
      </c>
      <c r="H473" s="6" t="n">
        <v>1.2539</v>
      </c>
      <c r="I473" s="6" t="n">
        <v>-12539</v>
      </c>
      <c r="J473" s="6" t="n">
        <v>0</v>
      </c>
      <c r="K473" s="6" t="n">
        <v>-7.52</v>
      </c>
      <c r="L473" s="6" t="n">
        <v>0</v>
      </c>
      <c r="M473" s="6"/>
      <c r="N473" s="6" t="s">
        <f>=I473+J473+K473+L473</f>
      </c>
      <c r="O473" s="6"/>
      <c r="P473" s="2"/>
    </row>
    <row collapsed="false" customFormat="false" customHeight="false" hidden="false" ht="12.1" outlineLevel="0" r="474">
      <c r="A474" s="20" t="n">
        <v>43846.496168981</v>
      </c>
      <c r="B474" s="2" t="s">
        <v>108</v>
      </c>
      <c r="C474" s="2" t="s">
        <v>1119</v>
      </c>
      <c r="D474" s="2" t="s">
        <v>894</v>
      </c>
      <c r="E474" s="2" t="s">
        <v>18</v>
      </c>
      <c r="F474" s="2" t="s">
        <v>27</v>
      </c>
      <c r="G474" s="7" t="n">
        <v>3</v>
      </c>
      <c r="H474" s="6" t="n">
        <v>2763.8</v>
      </c>
      <c r="I474" s="6" t="n">
        <v>-8291.4</v>
      </c>
      <c r="J474" s="6" t="n">
        <v>0</v>
      </c>
      <c r="K474" s="6" t="n">
        <v>-4.98</v>
      </c>
      <c r="L474" s="6" t="n">
        <v>0</v>
      </c>
      <c r="M474" s="6"/>
      <c r="N474" s="6" t="s">
        <f>=I474+J474+K474+L474</f>
      </c>
      <c r="O474" s="6"/>
      <c r="P474" s="2"/>
    </row>
    <row collapsed="false" customFormat="false" customHeight="false" hidden="false" ht="12.1" outlineLevel="0" r="475">
      <c r="A475" s="20" t="n">
        <v>43846.50775463</v>
      </c>
      <c r="B475" s="2" t="s">
        <v>156</v>
      </c>
      <c r="C475" s="2" t="s">
        <v>1213</v>
      </c>
      <c r="D475" s="2" t="s">
        <v>894</v>
      </c>
      <c r="E475" s="2" t="s">
        <v>146</v>
      </c>
      <c r="F475" s="2" t="s">
        <v>27</v>
      </c>
      <c r="G475" s="7" t="n">
        <v>10000</v>
      </c>
      <c r="H475" s="6" t="n">
        <v>1.0181</v>
      </c>
      <c r="I475" s="6" t="n">
        <v>-10181</v>
      </c>
      <c r="J475" s="6" t="n">
        <v>0</v>
      </c>
      <c r="K475" s="6" t="n">
        <v>-6.11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0" t="n">
        <v>43846.526608796</v>
      </c>
      <c r="B476" s="2" t="s">
        <v>962</v>
      </c>
      <c r="C476" s="2" t="s">
        <v>1214</v>
      </c>
      <c r="D476" s="2" t="s">
        <v>894</v>
      </c>
      <c r="E476" s="2" t="s">
        <v>18</v>
      </c>
      <c r="F476" s="2" t="s">
        <v>27</v>
      </c>
      <c r="G476" s="7" t="n">
        <v>10</v>
      </c>
      <c r="H476" s="6" t="n">
        <v>408.3</v>
      </c>
      <c r="I476" s="6" t="n">
        <v>-4083</v>
      </c>
      <c r="J476" s="6" t="n">
        <v>0</v>
      </c>
      <c r="K476" s="6" t="n">
        <v>-2.44</v>
      </c>
      <c r="L476" s="6" t="n">
        <v>0</v>
      </c>
      <c r="M476" s="6"/>
      <c r="N476" s="6" t="s">
        <f>=I476+J476+K476+L476</f>
      </c>
      <c r="O476" s="6"/>
      <c r="P476" s="2"/>
    </row>
    <row collapsed="false" customFormat="false" customHeight="false" hidden="false" ht="12.1" outlineLevel="0" r="477">
      <c r="A477" s="20" t="n">
        <v>43847.749560185</v>
      </c>
      <c r="B477" s="2" t="s">
        <v>962</v>
      </c>
      <c r="C477" s="2" t="s">
        <v>1214</v>
      </c>
      <c r="D477" s="2" t="s">
        <v>894</v>
      </c>
      <c r="E477" s="2" t="s">
        <v>18</v>
      </c>
      <c r="F477" s="2" t="s">
        <v>27</v>
      </c>
      <c r="G477" s="7" t="n">
        <v>10</v>
      </c>
      <c r="H477" s="6" t="n">
        <v>407.5</v>
      </c>
      <c r="I477" s="6" t="n">
        <v>-4075</v>
      </c>
      <c r="J477" s="6" t="n">
        <v>0</v>
      </c>
      <c r="K477" s="6" t="n">
        <v>-2.44</v>
      </c>
      <c r="L477" s="6" t="n">
        <v>0</v>
      </c>
      <c r="M477" s="6"/>
      <c r="N477" s="6" t="s">
        <f>=I477+J477+K477+L477</f>
      </c>
      <c r="O477" s="6"/>
      <c r="P477" s="2"/>
    </row>
    <row collapsed="false" customFormat="false" customHeight="false" hidden="false" ht="12.1" outlineLevel="0" r="478">
      <c r="A478" s="33" t="n">
        <v>43850.595914352</v>
      </c>
      <c r="B478" s="34" t="s">
        <v>1150</v>
      </c>
      <c r="C478" s="34" t="s">
        <v>1151</v>
      </c>
      <c r="D478" s="34" t="s">
        <v>894</v>
      </c>
      <c r="E478" s="34" t="s">
        <v>1148</v>
      </c>
      <c r="F478" s="34" t="s">
        <v>27</v>
      </c>
      <c r="G478" s="35" t="n">
        <v>300</v>
      </c>
      <c r="H478" s="36" t="n">
        <v>61.5768</v>
      </c>
      <c r="I478" s="36" t="n">
        <v>-18473.04</v>
      </c>
      <c r="J478" s="36" t="n">
        <v>0</v>
      </c>
      <c r="K478" s="36" t="n">
        <v>-10.24</v>
      </c>
      <c r="L478" s="36" t="n">
        <v>0</v>
      </c>
      <c r="M478" s="6" t="n">
        <v>300</v>
      </c>
      <c r="N478" s="6" t="s">
        <f>=I478+J478+K478+L478</f>
      </c>
      <c r="O478" s="36"/>
      <c r="P478" s="34"/>
    </row>
    <row collapsed="false" customFormat="false" customHeight="false" hidden="false" ht="12.1" outlineLevel="0" r="479">
      <c r="A479" s="29" t="n">
        <v>43850.636805556</v>
      </c>
      <c r="B479" s="30" t="s">
        <v>136</v>
      </c>
      <c r="C479" s="30" t="s">
        <v>1136</v>
      </c>
      <c r="D479" s="30" t="s">
        <v>897</v>
      </c>
      <c r="E479" s="30" t="s">
        <v>18</v>
      </c>
      <c r="F479" s="30" t="s">
        <v>27</v>
      </c>
      <c r="G479" s="31" t="n">
        <v>-16</v>
      </c>
      <c r="H479" s="32" t="n">
        <v>997</v>
      </c>
      <c r="I479" s="32" t="n">
        <v>15952</v>
      </c>
      <c r="J479" s="32" t="n">
        <v>0</v>
      </c>
      <c r="K479" s="32" t="n">
        <v>-9.58</v>
      </c>
      <c r="L479" s="32" t="n">
        <v>0</v>
      </c>
      <c r="M479" s="32"/>
      <c r="N479" s="6" t="s">
        <f>=I479+J479+K479+L479</f>
      </c>
      <c r="O479" s="32"/>
      <c r="P479" s="30"/>
    </row>
    <row collapsed="false" customFormat="false" customHeight="false" hidden="false" ht="12.1" outlineLevel="0" r="480">
      <c r="A480" s="29" t="n">
        <v>43850.636805556</v>
      </c>
      <c r="B480" s="30" t="s">
        <v>136</v>
      </c>
      <c r="C480" s="30" t="s">
        <v>1136</v>
      </c>
      <c r="D480" s="30" t="s">
        <v>897</v>
      </c>
      <c r="E480" s="30" t="s">
        <v>18</v>
      </c>
      <c r="F480" s="30" t="s">
        <v>27</v>
      </c>
      <c r="G480" s="31" t="n">
        <v>-50</v>
      </c>
      <c r="H480" s="32" t="n">
        <v>997</v>
      </c>
      <c r="I480" s="32" t="n">
        <v>49850</v>
      </c>
      <c r="J480" s="32" t="n">
        <v>0</v>
      </c>
      <c r="K480" s="32" t="n">
        <v>-29.92</v>
      </c>
      <c r="L480" s="32" t="n">
        <v>0</v>
      </c>
      <c r="M480" s="32"/>
      <c r="N480" s="6" t="s">
        <f>=I480+J480+K480+L480</f>
      </c>
      <c r="O480" s="32"/>
      <c r="P480" s="30"/>
    </row>
    <row collapsed="false" customFormat="false" customHeight="false" hidden="false" ht="12.1" outlineLevel="0" r="481">
      <c r="A481" s="21" t="n">
        <v>43851</v>
      </c>
      <c r="B481" s="22" t="s">
        <v>1113</v>
      </c>
      <c r="C481" s="22" t="s">
        <v>1215</v>
      </c>
      <c r="D481" s="22" t="s">
        <v>1113</v>
      </c>
      <c r="E481" s="22" t="s">
        <v>1113</v>
      </c>
      <c r="F481" s="22" t="s">
        <v>20</v>
      </c>
      <c r="G481" s="23" t="n">
        <v>1</v>
      </c>
      <c r="H481" s="24" t="n">
        <v>3.6</v>
      </c>
      <c r="I481" s="24" t="n">
        <v>3.6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1" t="n">
        <v>43851</v>
      </c>
      <c r="B482" s="22" t="s">
        <v>1113</v>
      </c>
      <c r="C482" s="22" t="s">
        <v>1216</v>
      </c>
      <c r="D482" s="22" t="s">
        <v>1113</v>
      </c>
      <c r="E482" s="22" t="s">
        <v>1113</v>
      </c>
      <c r="F482" s="22" t="s">
        <v>27</v>
      </c>
      <c r="G482" s="23" t="n">
        <v>1</v>
      </c>
      <c r="H482" s="24" t="n">
        <v>465.92</v>
      </c>
      <c r="I482" s="24" t="n">
        <v>465.92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4"/>
      <c r="P482" s="22"/>
    </row>
    <row collapsed="false" customFormat="false" customHeight="false" hidden="false" ht="12.1" outlineLevel="0" r="483">
      <c r="A483" s="20" t="n">
        <v>43851.806631944</v>
      </c>
      <c r="B483" s="2" t="s">
        <v>17</v>
      </c>
      <c r="C483" s="2" t="s">
        <v>1167</v>
      </c>
      <c r="D483" s="2" t="s">
        <v>894</v>
      </c>
      <c r="E483" s="2" t="s">
        <v>18</v>
      </c>
      <c r="F483" s="2" t="s">
        <v>20</v>
      </c>
      <c r="G483" s="7" t="n">
        <v>2</v>
      </c>
      <c r="H483" s="6" t="n">
        <v>67.95</v>
      </c>
      <c r="I483" s="6" t="n">
        <v>-135.9</v>
      </c>
      <c r="J483" s="6" t="n">
        <v>0</v>
      </c>
      <c r="K483" s="6" t="n">
        <v>-0.08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0" t="n">
        <v>43851.807592593</v>
      </c>
      <c r="B484" s="2" t="s">
        <v>930</v>
      </c>
      <c r="C484" s="2" t="s">
        <v>1152</v>
      </c>
      <c r="D484" s="2" t="s">
        <v>894</v>
      </c>
      <c r="E484" s="2" t="s">
        <v>18</v>
      </c>
      <c r="F484" s="2" t="s">
        <v>20</v>
      </c>
      <c r="G484" s="7" t="n">
        <v>2</v>
      </c>
      <c r="H484" s="6" t="n">
        <v>20.28</v>
      </c>
      <c r="I484" s="6" t="n">
        <v>-40.56</v>
      </c>
      <c r="J484" s="6" t="n">
        <v>0</v>
      </c>
      <c r="K484" s="6" t="n">
        <v>-0.03</v>
      </c>
      <c r="L484" s="6" t="n">
        <v>0</v>
      </c>
      <c r="M484" s="6" t="s">
        <f>=I484+J484+K484+L484</f>
      </c>
      <c r="N484" s="6"/>
      <c r="O484" s="6"/>
      <c r="P484" s="2"/>
    </row>
    <row collapsed="false" customFormat="false" customHeight="false" hidden="false" ht="12.1" outlineLevel="0" r="485">
      <c r="A485" s="21" t="n">
        <v>43852</v>
      </c>
      <c r="B485" s="22" t="s">
        <v>1113</v>
      </c>
      <c r="C485" s="22" t="s">
        <v>1217</v>
      </c>
      <c r="D485" s="22" t="s">
        <v>1113</v>
      </c>
      <c r="E485" s="22" t="s">
        <v>1113</v>
      </c>
      <c r="F485" s="22" t="s">
        <v>27</v>
      </c>
      <c r="G485" s="23" t="n">
        <v>1</v>
      </c>
      <c r="H485" s="24" t="n">
        <v>2680</v>
      </c>
      <c r="I485" s="24" t="n">
        <v>2680</v>
      </c>
      <c r="J485" s="24" t="n">
        <v>0</v>
      </c>
      <c r="K485" s="24" t="n">
        <v>0</v>
      </c>
      <c r="L485" s="24" t="n">
        <v>0</v>
      </c>
      <c r="M485" s="24"/>
      <c r="N485" s="6" t="s">
        <f>=I485+J485+K485+L485</f>
      </c>
      <c r="O485" s="24"/>
      <c r="P485" s="22"/>
    </row>
    <row collapsed="false" customFormat="false" customHeight="false" hidden="false" ht="12.1" outlineLevel="0" r="486">
      <c r="A486" s="21" t="n">
        <v>43852</v>
      </c>
      <c r="B486" s="22" t="s">
        <v>1113</v>
      </c>
      <c r="C486" s="22" t="s">
        <v>1218</v>
      </c>
      <c r="D486" s="22" t="s">
        <v>1113</v>
      </c>
      <c r="E486" s="22" t="s">
        <v>1113</v>
      </c>
      <c r="F486" s="22" t="s">
        <v>27</v>
      </c>
      <c r="G486" s="23" t="n">
        <v>1</v>
      </c>
      <c r="H486" s="24" t="n">
        <v>113.7</v>
      </c>
      <c r="I486" s="24" t="n">
        <v>113.7</v>
      </c>
      <c r="J486" s="24" t="n">
        <v>0</v>
      </c>
      <c r="K486" s="24" t="n">
        <v>0</v>
      </c>
      <c r="L486" s="24" t="n">
        <v>0</v>
      </c>
      <c r="M486" s="24"/>
      <c r="N486" s="6" t="s">
        <f>=I486+J486+K486+L486</f>
      </c>
      <c r="O486" s="24"/>
      <c r="P486" s="22"/>
    </row>
    <row collapsed="false" customFormat="false" customHeight="false" hidden="false" ht="12.1" outlineLevel="0" r="487">
      <c r="A487" s="29" t="n">
        <v>43852.711527778</v>
      </c>
      <c r="B487" s="30" t="s">
        <v>947</v>
      </c>
      <c r="C487" s="30" t="s">
        <v>1183</v>
      </c>
      <c r="D487" s="30" t="s">
        <v>897</v>
      </c>
      <c r="E487" s="30" t="s">
        <v>166</v>
      </c>
      <c r="F487" s="30" t="s">
        <v>27</v>
      </c>
      <c r="G487" s="31" t="n">
        <v>-4</v>
      </c>
      <c r="H487" s="32" t="n">
        <v>100.45</v>
      </c>
      <c r="I487" s="32" t="n">
        <v>4018</v>
      </c>
      <c r="J487" s="32" t="n">
        <v>20.56</v>
      </c>
      <c r="K487" s="32" t="n">
        <v>-2.41</v>
      </c>
      <c r="L487" s="32" t="n">
        <v>0</v>
      </c>
      <c r="M487" s="32"/>
      <c r="N487" s="6" t="s">
        <f>=I487+J487+K487+L487</f>
      </c>
      <c r="O487" s="32"/>
      <c r="P487" s="30"/>
    </row>
    <row collapsed="false" customFormat="false" customHeight="false" hidden="false" ht="12.1" outlineLevel="0" r="488">
      <c r="A488" s="29" t="n">
        <v>43852.747222222</v>
      </c>
      <c r="B488" s="30" t="s">
        <v>947</v>
      </c>
      <c r="C488" s="30" t="s">
        <v>1183</v>
      </c>
      <c r="D488" s="30" t="s">
        <v>897</v>
      </c>
      <c r="E488" s="30" t="s">
        <v>166</v>
      </c>
      <c r="F488" s="30" t="s">
        <v>27</v>
      </c>
      <c r="G488" s="31" t="n">
        <v>-6</v>
      </c>
      <c r="H488" s="32" t="n">
        <v>100.45</v>
      </c>
      <c r="I488" s="32" t="n">
        <v>6027</v>
      </c>
      <c r="J488" s="32" t="n">
        <v>30.84</v>
      </c>
      <c r="K488" s="32" t="n">
        <v>-3.62</v>
      </c>
      <c r="L488" s="32" t="n">
        <v>0</v>
      </c>
      <c r="M488" s="32"/>
      <c r="N488" s="6" t="s">
        <f>=I488+J488+K488+L488</f>
      </c>
      <c r="O488" s="32"/>
      <c r="P488" s="30"/>
    </row>
    <row collapsed="false" customFormat="false" customHeight="false" hidden="false" ht="12.1" outlineLevel="0" r="489">
      <c r="A489" s="21" t="n">
        <v>43853</v>
      </c>
      <c r="B489" s="22" t="s">
        <v>1113</v>
      </c>
      <c r="C489" s="22" t="s">
        <v>1219</v>
      </c>
      <c r="D489" s="22" t="s">
        <v>1113</v>
      </c>
      <c r="E489" s="22" t="s">
        <v>1113</v>
      </c>
      <c r="F489" s="22" t="s">
        <v>27</v>
      </c>
      <c r="G489" s="23" t="n">
        <v>1</v>
      </c>
      <c r="H489" s="24" t="n">
        <v>72.18</v>
      </c>
      <c r="I489" s="24" t="n">
        <v>72.18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43853.566805556</v>
      </c>
      <c r="B490" s="2" t="s">
        <v>17</v>
      </c>
      <c r="C490" s="2" t="s">
        <v>1167</v>
      </c>
      <c r="D490" s="2" t="s">
        <v>894</v>
      </c>
      <c r="E490" s="2" t="s">
        <v>18</v>
      </c>
      <c r="F490" s="2" t="s">
        <v>20</v>
      </c>
      <c r="G490" s="7" t="n">
        <v>1</v>
      </c>
      <c r="H490" s="6" t="n">
        <v>67</v>
      </c>
      <c r="I490" s="6" t="n">
        <v>-67</v>
      </c>
      <c r="J490" s="6" t="n">
        <v>0</v>
      </c>
      <c r="K490" s="6" t="n">
        <v>-0.04</v>
      </c>
      <c r="L490" s="6" t="n">
        <v>0</v>
      </c>
      <c r="M490" s="6" t="s">
        <f>=I490+J490+K490+L490</f>
      </c>
      <c r="N490" s="6"/>
      <c r="O490" s="6"/>
      <c r="P490" s="2"/>
    </row>
    <row collapsed="false" customFormat="false" customHeight="false" hidden="false" ht="12.1" outlineLevel="0" r="491">
      <c r="A491" s="20" t="n">
        <v>43853.646099537</v>
      </c>
      <c r="B491" s="2" t="s">
        <v>931</v>
      </c>
      <c r="C491" s="2" t="s">
        <v>1163</v>
      </c>
      <c r="D491" s="2" t="s">
        <v>894</v>
      </c>
      <c r="E491" s="2" t="s">
        <v>18</v>
      </c>
      <c r="F491" s="2" t="s">
        <v>20</v>
      </c>
      <c r="G491" s="7" t="n">
        <v>1</v>
      </c>
      <c r="H491" s="6" t="n">
        <v>48.44</v>
      </c>
      <c r="I491" s="6" t="n">
        <v>-48.44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0" t="n">
        <v>43853.680694444</v>
      </c>
      <c r="B492" s="2" t="s">
        <v>70</v>
      </c>
      <c r="C492" s="2" t="s">
        <v>1101</v>
      </c>
      <c r="D492" s="2" t="s">
        <v>894</v>
      </c>
      <c r="E492" s="2" t="s">
        <v>18</v>
      </c>
      <c r="F492" s="2" t="s">
        <v>27</v>
      </c>
      <c r="G492" s="7" t="n">
        <v>50000</v>
      </c>
      <c r="H492" s="6" t="n">
        <v>0.04919</v>
      </c>
      <c r="I492" s="6" t="n">
        <v>-2459.5</v>
      </c>
      <c r="J492" s="6" t="n">
        <v>0</v>
      </c>
      <c r="K492" s="6" t="n">
        <v>-1.47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1" t="n">
        <v>43854</v>
      </c>
      <c r="B493" s="22" t="s">
        <v>1113</v>
      </c>
      <c r="C493" s="22" t="s">
        <v>1220</v>
      </c>
      <c r="D493" s="22" t="s">
        <v>1113</v>
      </c>
      <c r="E493" s="22" t="s">
        <v>1113</v>
      </c>
      <c r="F493" s="22" t="s">
        <v>20</v>
      </c>
      <c r="G493" s="23" t="n">
        <v>1</v>
      </c>
      <c r="H493" s="24" t="n">
        <v>1.57</v>
      </c>
      <c r="I493" s="24" t="n">
        <v>1.57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4"/>
      <c r="P493" s="22"/>
    </row>
    <row collapsed="false" customFormat="false" customHeight="false" hidden="false" ht="12.1" outlineLevel="0" r="494">
      <c r="A494" s="29" t="n">
        <v>43854.500324074</v>
      </c>
      <c r="B494" s="30" t="s">
        <v>900</v>
      </c>
      <c r="C494" s="30" t="s">
        <v>1091</v>
      </c>
      <c r="D494" s="30" t="s">
        <v>897</v>
      </c>
      <c r="E494" s="30" t="s">
        <v>166</v>
      </c>
      <c r="F494" s="30" t="s">
        <v>27</v>
      </c>
      <c r="G494" s="31" t="n">
        <v>-1</v>
      </c>
      <c r="H494" s="32" t="n">
        <v>103.19</v>
      </c>
      <c r="I494" s="32" t="n">
        <v>1031.9</v>
      </c>
      <c r="J494" s="32" t="n">
        <v>0.53</v>
      </c>
      <c r="K494" s="32" t="n">
        <v>-0.62</v>
      </c>
      <c r="L494" s="32" t="n">
        <v>0</v>
      </c>
      <c r="M494" s="32"/>
      <c r="N494" s="6" t="s">
        <f>=I494+J494+K494+L494</f>
      </c>
      <c r="O494" s="32"/>
      <c r="P494" s="30"/>
    </row>
    <row collapsed="false" customFormat="false" customHeight="false" hidden="false" ht="12.1" outlineLevel="0" r="495">
      <c r="A495" s="29" t="n">
        <v>43854.50150463</v>
      </c>
      <c r="B495" s="30" t="s">
        <v>900</v>
      </c>
      <c r="C495" s="30" t="s">
        <v>1091</v>
      </c>
      <c r="D495" s="30" t="s">
        <v>897</v>
      </c>
      <c r="E495" s="30" t="s">
        <v>166</v>
      </c>
      <c r="F495" s="30" t="s">
        <v>27</v>
      </c>
      <c r="G495" s="31" t="n">
        <v>-2</v>
      </c>
      <c r="H495" s="32" t="n">
        <v>103.16</v>
      </c>
      <c r="I495" s="32" t="n">
        <v>2063.2</v>
      </c>
      <c r="J495" s="32" t="n">
        <v>1.06</v>
      </c>
      <c r="K495" s="32" t="n">
        <v>-1.24</v>
      </c>
      <c r="L495" s="32" t="n">
        <v>0</v>
      </c>
      <c r="M495" s="32"/>
      <c r="N495" s="6" t="s">
        <f>=I495+J495+K495+L495</f>
      </c>
      <c r="O495" s="32"/>
      <c r="P495" s="30"/>
    </row>
    <row collapsed="false" customFormat="false" customHeight="false" hidden="false" ht="12.1" outlineLevel="0" r="496">
      <c r="A496" s="20" t="n">
        <v>43854.5075</v>
      </c>
      <c r="B496" s="2" t="s">
        <v>963</v>
      </c>
      <c r="C496" s="2" t="s">
        <v>1221</v>
      </c>
      <c r="D496" s="2" t="s">
        <v>894</v>
      </c>
      <c r="E496" s="2" t="s">
        <v>166</v>
      </c>
      <c r="F496" s="2" t="s">
        <v>27</v>
      </c>
      <c r="G496" s="7" t="n">
        <v>10</v>
      </c>
      <c r="H496" s="6" t="n">
        <v>101.4</v>
      </c>
      <c r="I496" s="6" t="n">
        <v>-10140</v>
      </c>
      <c r="J496" s="6" t="n">
        <v>-3.4</v>
      </c>
      <c r="K496" s="6" t="n">
        <v>-6.08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43854.638865741</v>
      </c>
      <c r="B497" s="2" t="s">
        <v>964</v>
      </c>
      <c r="C497" s="2" t="s">
        <v>1222</v>
      </c>
      <c r="D497" s="2" t="s">
        <v>894</v>
      </c>
      <c r="E497" s="2" t="s">
        <v>146</v>
      </c>
      <c r="F497" s="2" t="s">
        <v>27</v>
      </c>
      <c r="G497" s="7" t="n">
        <v>4</v>
      </c>
      <c r="H497" s="6" t="n">
        <v>1465</v>
      </c>
      <c r="I497" s="6" t="n">
        <v>-5860</v>
      </c>
      <c r="J497" s="6" t="n">
        <v>0</v>
      </c>
      <c r="K497" s="6" t="n">
        <v>-3.52</v>
      </c>
      <c r="L497" s="6" t="n">
        <v>0</v>
      </c>
      <c r="M497" s="6"/>
      <c r="N497" s="6" t="s">
        <f>=I497+J497+K497+L497</f>
      </c>
      <c r="O497" s="6"/>
      <c r="P497" s="2"/>
    </row>
    <row collapsed="false" customFormat="false" customHeight="false" hidden="false" ht="12.1" outlineLevel="0" r="498">
      <c r="A498" s="20" t="n">
        <v>43854.639548611</v>
      </c>
      <c r="B498" s="2" t="s">
        <v>965</v>
      </c>
      <c r="C498" s="2" t="s">
        <v>1223</v>
      </c>
      <c r="D498" s="2" t="s">
        <v>894</v>
      </c>
      <c r="E498" s="2" t="s">
        <v>146</v>
      </c>
      <c r="F498" s="2" t="s">
        <v>27</v>
      </c>
      <c r="G498" s="7" t="n">
        <v>5</v>
      </c>
      <c r="H498" s="6" t="n">
        <v>1185</v>
      </c>
      <c r="I498" s="6" t="n">
        <v>-5925</v>
      </c>
      <c r="J498" s="6" t="n">
        <v>0</v>
      </c>
      <c r="K498" s="6" t="n">
        <v>-3.55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0" t="n">
        <v>43854.661412037</v>
      </c>
      <c r="B499" s="2" t="s">
        <v>61</v>
      </c>
      <c r="C499" s="2" t="s">
        <v>1224</v>
      </c>
      <c r="D499" s="2" t="s">
        <v>894</v>
      </c>
      <c r="E499" s="2" t="s">
        <v>18</v>
      </c>
      <c r="F499" s="2" t="s">
        <v>27</v>
      </c>
      <c r="G499" s="7" t="n">
        <v>20</v>
      </c>
      <c r="H499" s="6" t="n">
        <v>114.7</v>
      </c>
      <c r="I499" s="6" t="n">
        <v>-2294</v>
      </c>
      <c r="J499" s="6" t="n">
        <v>0</v>
      </c>
      <c r="K499" s="6" t="n">
        <v>-1.38</v>
      </c>
      <c r="L499" s="6" t="n">
        <v>0</v>
      </c>
      <c r="M499" s="6"/>
      <c r="N499" s="6" t="s">
        <f>=I499+J499+K499+L499</f>
      </c>
      <c r="O499" s="6"/>
      <c r="P499" s="2"/>
    </row>
    <row collapsed="false" customFormat="false" customHeight="false" hidden="false" ht="12.1" outlineLevel="0" r="500">
      <c r="A500" s="20" t="n">
        <v>43854.661412037</v>
      </c>
      <c r="B500" s="2" t="s">
        <v>61</v>
      </c>
      <c r="C500" s="2" t="s">
        <v>1224</v>
      </c>
      <c r="D500" s="2" t="s">
        <v>894</v>
      </c>
      <c r="E500" s="2" t="s">
        <v>18</v>
      </c>
      <c r="F500" s="2" t="s">
        <v>27</v>
      </c>
      <c r="G500" s="7" t="n">
        <v>20</v>
      </c>
      <c r="H500" s="6" t="n">
        <v>114.4</v>
      </c>
      <c r="I500" s="6" t="n">
        <v>-2288</v>
      </c>
      <c r="J500" s="6" t="n">
        <v>0</v>
      </c>
      <c r="K500" s="6" t="n">
        <v>-1.37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43854.676481481</v>
      </c>
      <c r="B501" s="2" t="s">
        <v>94</v>
      </c>
      <c r="C501" s="2" t="s">
        <v>1225</v>
      </c>
      <c r="D501" s="2" t="s">
        <v>894</v>
      </c>
      <c r="E501" s="2" t="s">
        <v>18</v>
      </c>
      <c r="F501" s="2" t="s">
        <v>27</v>
      </c>
      <c r="G501" s="7" t="n">
        <v>100</v>
      </c>
      <c r="H501" s="6" t="n">
        <v>89.66</v>
      </c>
      <c r="I501" s="6" t="n">
        <v>-8966</v>
      </c>
      <c r="J501" s="6" t="n">
        <v>0</v>
      </c>
      <c r="K501" s="6" t="n">
        <v>-5.38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43854.677731481</v>
      </c>
      <c r="B502" s="2" t="s">
        <v>94</v>
      </c>
      <c r="C502" s="2" t="s">
        <v>1225</v>
      </c>
      <c r="D502" s="2" t="s">
        <v>894</v>
      </c>
      <c r="E502" s="2" t="s">
        <v>18</v>
      </c>
      <c r="F502" s="2" t="s">
        <v>27</v>
      </c>
      <c r="G502" s="7" t="n">
        <v>100</v>
      </c>
      <c r="H502" s="6" t="n">
        <v>89.6</v>
      </c>
      <c r="I502" s="6" t="n">
        <v>-8960</v>
      </c>
      <c r="J502" s="6" t="n">
        <v>0</v>
      </c>
      <c r="K502" s="6" t="n">
        <v>-5.38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43857.443622685</v>
      </c>
      <c r="B503" s="2" t="s">
        <v>949</v>
      </c>
      <c r="C503" s="2" t="s">
        <v>1190</v>
      </c>
      <c r="D503" s="2" t="s">
        <v>894</v>
      </c>
      <c r="E503" s="2" t="s">
        <v>146</v>
      </c>
      <c r="F503" s="2" t="s">
        <v>37</v>
      </c>
      <c r="G503" s="7" t="n">
        <v>4</v>
      </c>
      <c r="H503" s="6" t="n">
        <v>11.22</v>
      </c>
      <c r="I503" s="6" t="n">
        <v>-44.88</v>
      </c>
      <c r="J503" s="6" t="n">
        <v>0</v>
      </c>
      <c r="K503" s="6" t="n">
        <v>-0.04</v>
      </c>
      <c r="L503" s="6" t="n">
        <v>0</v>
      </c>
      <c r="M503" s="6"/>
      <c r="N503" s="6"/>
      <c r="O503" s="6" t="s">
        <f>=I503+J503+K503+L503</f>
      </c>
      <c r="P503" s="2"/>
    </row>
    <row collapsed="false" customFormat="false" customHeight="false" hidden="false" ht="12.1" outlineLevel="0" r="504">
      <c r="A504" s="20" t="n">
        <v>43857.675787037</v>
      </c>
      <c r="B504" s="2" t="s">
        <v>32</v>
      </c>
      <c r="C504" s="2" t="s">
        <v>1185</v>
      </c>
      <c r="D504" s="2" t="s">
        <v>894</v>
      </c>
      <c r="E504" s="2" t="s">
        <v>18</v>
      </c>
      <c r="F504" s="2" t="s">
        <v>27</v>
      </c>
      <c r="G504" s="7" t="n">
        <v>5</v>
      </c>
      <c r="H504" s="6" t="n">
        <v>718.1</v>
      </c>
      <c r="I504" s="6" t="n">
        <v>-3590.5</v>
      </c>
      <c r="J504" s="6" t="n">
        <v>0</v>
      </c>
      <c r="K504" s="6" t="n">
        <v>-2.16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43859.520520833</v>
      </c>
      <c r="B505" s="2" t="s">
        <v>907</v>
      </c>
      <c r="C505" s="2" t="s">
        <v>1098</v>
      </c>
      <c r="D505" s="2" t="s">
        <v>894</v>
      </c>
      <c r="E505" s="2" t="s">
        <v>18</v>
      </c>
      <c r="F505" s="2" t="s">
        <v>27</v>
      </c>
      <c r="G505" s="7" t="n">
        <v>3</v>
      </c>
      <c r="H505" s="6" t="n">
        <v>2439</v>
      </c>
      <c r="I505" s="6" t="n">
        <v>-7317</v>
      </c>
      <c r="J505" s="6" t="n">
        <v>0</v>
      </c>
      <c r="K505" s="6" t="n">
        <v>-4.39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9" t="n">
        <v>43859.669363426</v>
      </c>
      <c r="B506" s="30" t="s">
        <v>933</v>
      </c>
      <c r="C506" s="30" t="s">
        <v>1165</v>
      </c>
      <c r="D506" s="30" t="s">
        <v>897</v>
      </c>
      <c r="E506" s="30" t="s">
        <v>18</v>
      </c>
      <c r="F506" s="30" t="s">
        <v>20</v>
      </c>
      <c r="G506" s="31" t="n">
        <v>-2</v>
      </c>
      <c r="H506" s="32" t="n">
        <v>70.2</v>
      </c>
      <c r="I506" s="32" t="n">
        <v>140.4</v>
      </c>
      <c r="J506" s="32" t="n">
        <v>0</v>
      </c>
      <c r="K506" s="32" t="n">
        <v>-0.08</v>
      </c>
      <c r="L506" s="32" t="n">
        <v>0</v>
      </c>
      <c r="M506" s="6" t="s">
        <f>=I506+J506+K506+L506</f>
      </c>
      <c r="N506" s="32"/>
      <c r="O506" s="32"/>
      <c r="P506" s="30"/>
    </row>
    <row collapsed="false" customFormat="false" customHeight="false" hidden="false" ht="12.1" outlineLevel="0" r="507">
      <c r="A507" s="29" t="n">
        <v>43859.685960648</v>
      </c>
      <c r="B507" s="30" t="s">
        <v>933</v>
      </c>
      <c r="C507" s="30" t="s">
        <v>1165</v>
      </c>
      <c r="D507" s="30" t="s">
        <v>897</v>
      </c>
      <c r="E507" s="30" t="s">
        <v>18</v>
      </c>
      <c r="F507" s="30" t="s">
        <v>20</v>
      </c>
      <c r="G507" s="31" t="n">
        <v>-2</v>
      </c>
      <c r="H507" s="32" t="n">
        <v>70.2</v>
      </c>
      <c r="I507" s="32" t="n">
        <v>140.4</v>
      </c>
      <c r="J507" s="32" t="n">
        <v>0</v>
      </c>
      <c r="K507" s="32" t="n">
        <v>-0.08</v>
      </c>
      <c r="L507" s="32" t="n">
        <v>0</v>
      </c>
      <c r="M507" s="6" t="s">
        <f>=I507+J507+K507+L507</f>
      </c>
      <c r="N507" s="32"/>
      <c r="O507" s="32"/>
      <c r="P507" s="30"/>
    </row>
    <row collapsed="false" customFormat="false" customHeight="false" hidden="false" ht="12.1" outlineLevel="0" r="508">
      <c r="A508" s="20" t="n">
        <v>43859.694490741</v>
      </c>
      <c r="B508" s="2" t="s">
        <v>17</v>
      </c>
      <c r="C508" s="2" t="s">
        <v>1167</v>
      </c>
      <c r="D508" s="2" t="s">
        <v>894</v>
      </c>
      <c r="E508" s="2" t="s">
        <v>18</v>
      </c>
      <c r="F508" s="2" t="s">
        <v>20</v>
      </c>
      <c r="G508" s="7" t="n">
        <v>2</v>
      </c>
      <c r="H508" s="6" t="n">
        <v>65.1</v>
      </c>
      <c r="I508" s="6" t="n">
        <v>-130.2</v>
      </c>
      <c r="J508" s="6" t="n">
        <v>0</v>
      </c>
      <c r="K508" s="6" t="n">
        <v>-0.08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0" t="n">
        <v>43859.712430556</v>
      </c>
      <c r="B509" s="2" t="s">
        <v>931</v>
      </c>
      <c r="C509" s="2" t="s">
        <v>1163</v>
      </c>
      <c r="D509" s="2" t="s">
        <v>894</v>
      </c>
      <c r="E509" s="2" t="s">
        <v>18</v>
      </c>
      <c r="F509" s="2" t="s">
        <v>20</v>
      </c>
      <c r="G509" s="7" t="n">
        <v>2</v>
      </c>
      <c r="H509" s="6" t="n">
        <v>44.15</v>
      </c>
      <c r="I509" s="6" t="n">
        <v>-88.3</v>
      </c>
      <c r="J509" s="6" t="n">
        <v>0</v>
      </c>
      <c r="K509" s="6" t="n">
        <v>-0.05</v>
      </c>
      <c r="L509" s="6" t="n">
        <v>0</v>
      </c>
      <c r="M509" s="6" t="s">
        <f>=I509+J509+K509+L509</f>
      </c>
      <c r="N509" s="6"/>
      <c r="O509" s="6"/>
      <c r="P509" s="2"/>
    </row>
    <row collapsed="false" customFormat="false" customHeight="false" hidden="false" ht="12.1" outlineLevel="0" r="510">
      <c r="A510" s="20" t="n">
        <v>43860.7484375</v>
      </c>
      <c r="B510" s="2" t="s">
        <v>948</v>
      </c>
      <c r="C510" s="2" t="s">
        <v>1187</v>
      </c>
      <c r="D510" s="2" t="s">
        <v>894</v>
      </c>
      <c r="E510" s="2" t="s">
        <v>18</v>
      </c>
      <c r="F510" s="2" t="s">
        <v>27</v>
      </c>
      <c r="G510" s="7" t="n">
        <v>200000</v>
      </c>
      <c r="H510" s="6" t="n">
        <v>0.01361</v>
      </c>
      <c r="I510" s="6" t="n">
        <v>-2722</v>
      </c>
      <c r="J510" s="6" t="n">
        <v>0</v>
      </c>
      <c r="K510" s="6" t="n">
        <v>-1.64</v>
      </c>
      <c r="L510" s="6" t="n">
        <v>0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0" t="n">
        <v>43861.418344907</v>
      </c>
      <c r="B511" s="2" t="s">
        <v>70</v>
      </c>
      <c r="C511" s="2" t="s">
        <v>1101</v>
      </c>
      <c r="D511" s="2" t="s">
        <v>894</v>
      </c>
      <c r="E511" s="2" t="s">
        <v>18</v>
      </c>
      <c r="F511" s="2" t="s">
        <v>27</v>
      </c>
      <c r="G511" s="7" t="n">
        <v>20000</v>
      </c>
      <c r="H511" s="6" t="n">
        <v>0.04742</v>
      </c>
      <c r="I511" s="6" t="n">
        <v>-948.4</v>
      </c>
      <c r="J511" s="6" t="n">
        <v>0</v>
      </c>
      <c r="K511" s="6" t="n">
        <v>-0.56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43861.419270833</v>
      </c>
      <c r="B512" s="2" t="s">
        <v>58</v>
      </c>
      <c r="C512" s="2" t="s">
        <v>1133</v>
      </c>
      <c r="D512" s="2" t="s">
        <v>894</v>
      </c>
      <c r="E512" s="2" t="s">
        <v>18</v>
      </c>
      <c r="F512" s="2" t="s">
        <v>27</v>
      </c>
      <c r="G512" s="7" t="n">
        <v>10</v>
      </c>
      <c r="H512" s="6" t="n">
        <v>232.35</v>
      </c>
      <c r="I512" s="6" t="n">
        <v>-2323.5</v>
      </c>
      <c r="J512" s="6" t="n">
        <v>0</v>
      </c>
      <c r="K512" s="6" t="n">
        <v>-1.39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43861.422592593</v>
      </c>
      <c r="B513" s="2" t="s">
        <v>53</v>
      </c>
      <c r="C513" s="2" t="s">
        <v>1117</v>
      </c>
      <c r="D513" s="2" t="s">
        <v>894</v>
      </c>
      <c r="E513" s="2" t="s">
        <v>18</v>
      </c>
      <c r="F513" s="2" t="s">
        <v>27</v>
      </c>
      <c r="G513" s="7" t="n">
        <v>100</v>
      </c>
      <c r="H513" s="6" t="n">
        <v>35.895</v>
      </c>
      <c r="I513" s="6" t="n">
        <v>-3589.5</v>
      </c>
      <c r="J513" s="6" t="n">
        <v>0</v>
      </c>
      <c r="K513" s="6" t="n">
        <v>-2.15</v>
      </c>
      <c r="L513" s="6" t="n">
        <v>0</v>
      </c>
      <c r="M513" s="6"/>
      <c r="N513" s="6" t="s">
        <f>=I513+J513+K513+L513</f>
      </c>
      <c r="O513" s="6"/>
      <c r="P513" s="2"/>
    </row>
    <row collapsed="false" customFormat="false" customHeight="false" hidden="false" ht="12.1" outlineLevel="0" r="514">
      <c r="A514" s="29" t="n">
        <v>43864.509641204</v>
      </c>
      <c r="B514" s="30" t="s">
        <v>935</v>
      </c>
      <c r="C514" s="30" t="s">
        <v>1169</v>
      </c>
      <c r="D514" s="30" t="s">
        <v>897</v>
      </c>
      <c r="E514" s="30" t="s">
        <v>18</v>
      </c>
      <c r="F514" s="30" t="s">
        <v>20</v>
      </c>
      <c r="G514" s="31" t="n">
        <v>-5</v>
      </c>
      <c r="H514" s="32" t="n">
        <v>105.7</v>
      </c>
      <c r="I514" s="32" t="n">
        <v>528.5</v>
      </c>
      <c r="J514" s="32" t="n">
        <v>0</v>
      </c>
      <c r="K514" s="32" t="n">
        <v>-0.31</v>
      </c>
      <c r="L514" s="32" t="n">
        <v>0</v>
      </c>
      <c r="M514" s="6" t="s">
        <f>=I514+J514+K514+L514</f>
      </c>
      <c r="N514" s="32"/>
      <c r="O514" s="32"/>
      <c r="P514" s="30"/>
    </row>
    <row collapsed="false" customFormat="false" customHeight="false" hidden="false" ht="12.1" outlineLevel="0" r="515">
      <c r="A515" s="21" t="n">
        <v>43865</v>
      </c>
      <c r="B515" s="22" t="s">
        <v>1113</v>
      </c>
      <c r="C515" s="22" t="s">
        <v>1226</v>
      </c>
      <c r="D515" s="22" t="s">
        <v>1113</v>
      </c>
      <c r="E515" s="22" t="s">
        <v>1113</v>
      </c>
      <c r="F515" s="22" t="s">
        <v>27</v>
      </c>
      <c r="G515" s="23" t="n">
        <v>1</v>
      </c>
      <c r="H515" s="24" t="n">
        <v>232.8</v>
      </c>
      <c r="I515" s="24" t="n">
        <v>232.8</v>
      </c>
      <c r="J515" s="24" t="n">
        <v>0</v>
      </c>
      <c r="K515" s="24" t="n">
        <v>0</v>
      </c>
      <c r="L515" s="24" t="n">
        <v>0</v>
      </c>
      <c r="M515" s="24"/>
      <c r="N515" s="6" t="s">
        <f>=I515+J515+K515+L515</f>
      </c>
      <c r="O515" s="24"/>
      <c r="P515" s="22"/>
    </row>
    <row collapsed="false" customFormat="false" customHeight="false" hidden="false" ht="12.1" outlineLevel="0" r="516">
      <c r="A516" s="20" t="n">
        <v>43865.447002315</v>
      </c>
      <c r="B516" s="2" t="s">
        <v>17</v>
      </c>
      <c r="C516" s="2" t="s">
        <v>1167</v>
      </c>
      <c r="D516" s="2" t="s">
        <v>894</v>
      </c>
      <c r="E516" s="2" t="s">
        <v>18</v>
      </c>
      <c r="F516" s="2" t="s">
        <v>20</v>
      </c>
      <c r="G516" s="7" t="n">
        <v>4</v>
      </c>
      <c r="H516" s="6" t="n">
        <v>61.17</v>
      </c>
      <c r="I516" s="6" t="n">
        <v>-244.68</v>
      </c>
      <c r="J516" s="6" t="n">
        <v>0</v>
      </c>
      <c r="K516" s="6" t="n">
        <v>-0.14</v>
      </c>
      <c r="L516" s="6" t="n">
        <v>0</v>
      </c>
      <c r="M516" s="6" t="s">
        <f>=I516+J516+K516+L516</f>
      </c>
      <c r="N516" s="6"/>
      <c r="O516" s="6"/>
      <c r="P516" s="2"/>
    </row>
    <row collapsed="false" customFormat="false" customHeight="false" hidden="false" ht="12.1" outlineLevel="0" r="517">
      <c r="A517" s="20" t="n">
        <v>43865.449201389</v>
      </c>
      <c r="B517" s="2" t="s">
        <v>931</v>
      </c>
      <c r="C517" s="2" t="s">
        <v>1163</v>
      </c>
      <c r="D517" s="2" t="s">
        <v>894</v>
      </c>
      <c r="E517" s="2" t="s">
        <v>18</v>
      </c>
      <c r="F517" s="2" t="s">
        <v>20</v>
      </c>
      <c r="G517" s="7" t="n">
        <v>2</v>
      </c>
      <c r="H517" s="6" t="n">
        <v>42.9</v>
      </c>
      <c r="I517" s="6" t="n">
        <v>-85.8</v>
      </c>
      <c r="J517" s="6" t="n">
        <v>0</v>
      </c>
      <c r="K517" s="6" t="n">
        <v>-0.05</v>
      </c>
      <c r="L517" s="6" t="n">
        <v>0</v>
      </c>
      <c r="M517" s="6" t="s">
        <f>=I517+J517+K517+L517</f>
      </c>
      <c r="N517" s="6"/>
      <c r="O517" s="6"/>
      <c r="P517" s="2"/>
    </row>
    <row collapsed="false" customFormat="false" customHeight="false" hidden="false" ht="12.1" outlineLevel="0" r="518">
      <c r="A518" s="20" t="n">
        <v>43865.4521875</v>
      </c>
      <c r="B518" s="2" t="s">
        <v>140</v>
      </c>
      <c r="C518" s="2" t="s">
        <v>1209</v>
      </c>
      <c r="D518" s="2" t="s">
        <v>894</v>
      </c>
      <c r="E518" s="2" t="s">
        <v>18</v>
      </c>
      <c r="F518" s="2" t="s">
        <v>20</v>
      </c>
      <c r="G518" s="7" t="n">
        <v>3</v>
      </c>
      <c r="H518" s="6" t="n">
        <v>3.88</v>
      </c>
      <c r="I518" s="6" t="n">
        <v>-11.64</v>
      </c>
      <c r="J518" s="6" t="n">
        <v>0</v>
      </c>
      <c r="K518" s="6" t="n">
        <v>-0.02</v>
      </c>
      <c r="L518" s="6" t="n">
        <v>0</v>
      </c>
      <c r="M518" s="6" t="s">
        <f>=I518+J518+K518+L518</f>
      </c>
      <c r="N518" s="6"/>
      <c r="O518" s="6"/>
      <c r="P518" s="2"/>
    </row>
    <row collapsed="false" customFormat="false" customHeight="false" hidden="false" ht="12.1" outlineLevel="0" r="519">
      <c r="A519" s="20" t="n">
        <v>43865.461759259</v>
      </c>
      <c r="B519" s="2" t="s">
        <v>58</v>
      </c>
      <c r="C519" s="2" t="s">
        <v>1133</v>
      </c>
      <c r="D519" s="2" t="s">
        <v>894</v>
      </c>
      <c r="E519" s="2" t="s">
        <v>18</v>
      </c>
      <c r="F519" s="2" t="s">
        <v>27</v>
      </c>
      <c r="G519" s="7" t="n">
        <v>10</v>
      </c>
      <c r="H519" s="6" t="n">
        <v>227.71</v>
      </c>
      <c r="I519" s="6" t="n">
        <v>-2277.1</v>
      </c>
      <c r="J519" s="6" t="n">
        <v>0</v>
      </c>
      <c r="K519" s="6" t="n">
        <v>-1.37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0" t="n">
        <v>43865.463657407</v>
      </c>
      <c r="B520" s="2" t="s">
        <v>53</v>
      </c>
      <c r="C520" s="2" t="s">
        <v>1117</v>
      </c>
      <c r="D520" s="2" t="s">
        <v>894</v>
      </c>
      <c r="E520" s="2" t="s">
        <v>18</v>
      </c>
      <c r="F520" s="2" t="s">
        <v>27</v>
      </c>
      <c r="G520" s="7" t="n">
        <v>100</v>
      </c>
      <c r="H520" s="6" t="n">
        <v>34.88</v>
      </c>
      <c r="I520" s="6" t="n">
        <v>-3488</v>
      </c>
      <c r="J520" s="6" t="n">
        <v>0</v>
      </c>
      <c r="K520" s="6" t="n">
        <v>-2.09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0" t="n">
        <v>43865.470671296</v>
      </c>
      <c r="B521" s="2" t="s">
        <v>930</v>
      </c>
      <c r="C521" s="2" t="s">
        <v>1152</v>
      </c>
      <c r="D521" s="2" t="s">
        <v>894</v>
      </c>
      <c r="E521" s="2" t="s">
        <v>18</v>
      </c>
      <c r="F521" s="2" t="s">
        <v>20</v>
      </c>
      <c r="G521" s="7" t="n">
        <v>2</v>
      </c>
      <c r="H521" s="6" t="n">
        <v>19.57</v>
      </c>
      <c r="I521" s="6" t="n">
        <v>-39.14</v>
      </c>
      <c r="J521" s="6" t="n">
        <v>0</v>
      </c>
      <c r="K521" s="6" t="n">
        <v>-0.03</v>
      </c>
      <c r="L521" s="6" t="n">
        <v>0</v>
      </c>
      <c r="M521" s="6" t="s">
        <f>=I521+J521+K521+L521</f>
      </c>
      <c r="N521" s="6"/>
      <c r="O521" s="6"/>
      <c r="P521" s="2"/>
    </row>
    <row collapsed="false" customFormat="false" customHeight="false" hidden="false" ht="12.1" outlineLevel="0" r="522">
      <c r="A522" s="20" t="n">
        <v>43865.816550926</v>
      </c>
      <c r="B522" s="2" t="s">
        <v>41</v>
      </c>
      <c r="C522" s="2" t="s">
        <v>42</v>
      </c>
      <c r="D522" s="2" t="s">
        <v>894</v>
      </c>
      <c r="E522" s="2" t="s">
        <v>18</v>
      </c>
      <c r="F522" s="2" t="s">
        <v>20</v>
      </c>
      <c r="G522" s="7" t="n">
        <v>1</v>
      </c>
      <c r="H522" s="6" t="n">
        <v>180.27</v>
      </c>
      <c r="I522" s="6" t="n">
        <v>-180.27</v>
      </c>
      <c r="J522" s="6" t="n">
        <v>0</v>
      </c>
      <c r="K522" s="6" t="n">
        <v>-0.11</v>
      </c>
      <c r="L522" s="6" t="n">
        <v>0</v>
      </c>
      <c r="M522" s="6" t="s">
        <f>=I522+J522+K522+L522</f>
      </c>
      <c r="N522" s="6"/>
      <c r="O522" s="6"/>
      <c r="P522" s="2"/>
    </row>
    <row collapsed="false" customFormat="false" customHeight="false" hidden="false" ht="12.1" outlineLevel="0" r="523">
      <c r="A523" s="20" t="n">
        <v>43865.885960648</v>
      </c>
      <c r="B523" s="2" t="s">
        <v>966</v>
      </c>
      <c r="C523" s="2" t="s">
        <v>1227</v>
      </c>
      <c r="D523" s="2" t="s">
        <v>894</v>
      </c>
      <c r="E523" s="2" t="s">
        <v>18</v>
      </c>
      <c r="F523" s="2" t="s">
        <v>20</v>
      </c>
      <c r="G523" s="7" t="n">
        <v>2</v>
      </c>
      <c r="H523" s="6" t="n">
        <v>15.92</v>
      </c>
      <c r="I523" s="6" t="n">
        <v>-31.84</v>
      </c>
      <c r="J523" s="6" t="n">
        <v>0</v>
      </c>
      <c r="K523" s="6" t="n">
        <v>-0.03</v>
      </c>
      <c r="L523" s="6" t="n">
        <v>0</v>
      </c>
      <c r="M523" s="6" t="s">
        <f>=I523+J523+K523+L523</f>
      </c>
      <c r="N523" s="6"/>
      <c r="O523" s="6"/>
      <c r="P523" s="2"/>
    </row>
    <row collapsed="false" customFormat="false" customHeight="false" hidden="false" ht="12.1" outlineLevel="0" r="524">
      <c r="A524" s="29" t="n">
        <v>43866.702881944</v>
      </c>
      <c r="B524" s="30" t="s">
        <v>114</v>
      </c>
      <c r="C524" s="30" t="s">
        <v>1204</v>
      </c>
      <c r="D524" s="30" t="s">
        <v>897</v>
      </c>
      <c r="E524" s="30" t="s">
        <v>18</v>
      </c>
      <c r="F524" s="30" t="s">
        <v>27</v>
      </c>
      <c r="G524" s="31" t="n">
        <v>-16000</v>
      </c>
      <c r="H524" s="32" t="n">
        <v>0.71</v>
      </c>
      <c r="I524" s="32" t="n">
        <v>11360</v>
      </c>
      <c r="J524" s="32" t="n">
        <v>0</v>
      </c>
      <c r="K524" s="32" t="n">
        <v>-6.81</v>
      </c>
      <c r="L524" s="32" t="n">
        <v>0</v>
      </c>
      <c r="M524" s="32"/>
      <c r="N524" s="6" t="s">
        <f>=I524+J524+K524+L524</f>
      </c>
      <c r="O524" s="32"/>
      <c r="P524" s="30"/>
    </row>
    <row collapsed="false" customFormat="false" customHeight="false" hidden="false" ht="12.1" outlineLevel="0" r="525">
      <c r="A525" s="21" t="n">
        <v>43867</v>
      </c>
      <c r="B525" s="22" t="s">
        <v>1113</v>
      </c>
      <c r="C525" s="22" t="s">
        <v>1228</v>
      </c>
      <c r="D525" s="22" t="s">
        <v>1113</v>
      </c>
      <c r="E525" s="22" t="s">
        <v>1113</v>
      </c>
      <c r="F525" s="22" t="s">
        <v>27</v>
      </c>
      <c r="G525" s="23" t="n">
        <v>1</v>
      </c>
      <c r="H525" s="24" t="n">
        <v>713.44</v>
      </c>
      <c r="I525" s="24" t="n">
        <v>713.44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0" t="n">
        <v>43867.61525463</v>
      </c>
      <c r="B526" s="2" t="s">
        <v>32</v>
      </c>
      <c r="C526" s="2" t="s">
        <v>1185</v>
      </c>
      <c r="D526" s="2" t="s">
        <v>894</v>
      </c>
      <c r="E526" s="2" t="s">
        <v>18</v>
      </c>
      <c r="F526" s="2" t="s">
        <v>27</v>
      </c>
      <c r="G526" s="7" t="n">
        <v>5</v>
      </c>
      <c r="H526" s="6" t="n">
        <v>731.7</v>
      </c>
      <c r="I526" s="6" t="n">
        <v>-3658.5</v>
      </c>
      <c r="J526" s="6" t="n">
        <v>0</v>
      </c>
      <c r="K526" s="6" t="n">
        <v>-2.2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43867.616967593</v>
      </c>
      <c r="B527" s="2" t="s">
        <v>32</v>
      </c>
      <c r="C527" s="2" t="s">
        <v>1185</v>
      </c>
      <c r="D527" s="2" t="s">
        <v>894</v>
      </c>
      <c r="E527" s="2" t="s">
        <v>18</v>
      </c>
      <c r="F527" s="2" t="s">
        <v>27</v>
      </c>
      <c r="G527" s="7" t="n">
        <v>1</v>
      </c>
      <c r="H527" s="6" t="n">
        <v>731</v>
      </c>
      <c r="I527" s="6" t="n">
        <v>-731</v>
      </c>
      <c r="J527" s="6" t="n">
        <v>0</v>
      </c>
      <c r="K527" s="6" t="n">
        <v>-0.44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43867.617361111</v>
      </c>
      <c r="B528" s="2" t="s">
        <v>32</v>
      </c>
      <c r="C528" s="2" t="s">
        <v>1185</v>
      </c>
      <c r="D528" s="2" t="s">
        <v>894</v>
      </c>
      <c r="E528" s="2" t="s">
        <v>18</v>
      </c>
      <c r="F528" s="2" t="s">
        <v>27</v>
      </c>
      <c r="G528" s="7" t="n">
        <v>4</v>
      </c>
      <c r="H528" s="6" t="n">
        <v>731</v>
      </c>
      <c r="I528" s="6" t="n">
        <v>-2924</v>
      </c>
      <c r="J528" s="6" t="n">
        <v>0</v>
      </c>
      <c r="K528" s="6" t="n">
        <v>-1.75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43867.617407407</v>
      </c>
      <c r="B529" s="2" t="s">
        <v>32</v>
      </c>
      <c r="C529" s="2" t="s">
        <v>1185</v>
      </c>
      <c r="D529" s="2" t="s">
        <v>894</v>
      </c>
      <c r="E529" s="2" t="s">
        <v>18</v>
      </c>
      <c r="F529" s="2" t="s">
        <v>27</v>
      </c>
      <c r="G529" s="7" t="n">
        <v>5</v>
      </c>
      <c r="H529" s="6" t="n">
        <v>730.2</v>
      </c>
      <c r="I529" s="6" t="n">
        <v>-3651</v>
      </c>
      <c r="J529" s="6" t="n">
        <v>0</v>
      </c>
      <c r="K529" s="6" t="n">
        <v>-2.2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0" t="n">
        <v>43867.621724537</v>
      </c>
      <c r="B530" s="2" t="s">
        <v>128</v>
      </c>
      <c r="C530" s="2" t="s">
        <v>1229</v>
      </c>
      <c r="D530" s="2" t="s">
        <v>894</v>
      </c>
      <c r="E530" s="2" t="s">
        <v>18</v>
      </c>
      <c r="F530" s="2" t="s">
        <v>27</v>
      </c>
      <c r="G530" s="7" t="n">
        <v>10000</v>
      </c>
      <c r="H530" s="6" t="n">
        <v>0.233</v>
      </c>
      <c r="I530" s="6" t="n">
        <v>-2330</v>
      </c>
      <c r="J530" s="6" t="n">
        <v>0</v>
      </c>
      <c r="K530" s="6" t="n">
        <v>-1.4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0" t="n">
        <v>43867.637094907</v>
      </c>
      <c r="B531" s="2" t="s">
        <v>136</v>
      </c>
      <c r="C531" s="2" t="s">
        <v>1136</v>
      </c>
      <c r="D531" s="2" t="s">
        <v>894</v>
      </c>
      <c r="E531" s="2" t="s">
        <v>18</v>
      </c>
      <c r="F531" s="2" t="s">
        <v>27</v>
      </c>
      <c r="G531" s="7" t="n">
        <v>5</v>
      </c>
      <c r="H531" s="6" t="n">
        <v>921</v>
      </c>
      <c r="I531" s="6" t="n">
        <v>-4605</v>
      </c>
      <c r="J531" s="6" t="n">
        <v>0</v>
      </c>
      <c r="K531" s="6" t="n">
        <v>-2.76</v>
      </c>
      <c r="L531" s="6" t="n">
        <v>0</v>
      </c>
      <c r="M531" s="6"/>
      <c r="N531" s="6" t="s">
        <f>=I531+J531+K531+L531</f>
      </c>
      <c r="O531" s="6"/>
      <c r="P531" s="2"/>
    </row>
    <row collapsed="false" customFormat="false" customHeight="false" hidden="false" ht="12.1" outlineLevel="0" r="532">
      <c r="A532" s="20" t="n">
        <v>43867.657777778</v>
      </c>
      <c r="B532" s="2" t="s">
        <v>967</v>
      </c>
      <c r="C532" s="2" t="s">
        <v>1230</v>
      </c>
      <c r="D532" s="2" t="s">
        <v>894</v>
      </c>
      <c r="E532" s="2" t="s">
        <v>18</v>
      </c>
      <c r="F532" s="2" t="s">
        <v>27</v>
      </c>
      <c r="G532" s="7" t="n">
        <v>40000</v>
      </c>
      <c r="H532" s="6" t="n">
        <v>0.06</v>
      </c>
      <c r="I532" s="6" t="n">
        <v>-2400</v>
      </c>
      <c r="J532" s="6" t="n">
        <v>0</v>
      </c>
      <c r="K532" s="6" t="n">
        <v>-1.44</v>
      </c>
      <c r="L532" s="6" t="n">
        <v>0</v>
      </c>
      <c r="M532" s="6"/>
      <c r="N532" s="6" t="s">
        <f>=I532+J532+K532+L532</f>
      </c>
      <c r="O532" s="6"/>
      <c r="P532" s="2"/>
    </row>
    <row collapsed="false" customFormat="false" customHeight="false" hidden="false" ht="12.1" outlineLevel="0" r="533">
      <c r="A533" s="20" t="n">
        <v>43868.701203704</v>
      </c>
      <c r="B533" s="2" t="s">
        <v>946</v>
      </c>
      <c r="C533" s="2" t="s">
        <v>1182</v>
      </c>
      <c r="D533" s="2" t="s">
        <v>894</v>
      </c>
      <c r="E533" s="2" t="s">
        <v>18</v>
      </c>
      <c r="F533" s="2" t="s">
        <v>20</v>
      </c>
      <c r="G533" s="7" t="n">
        <v>1</v>
      </c>
      <c r="H533" s="6" t="n">
        <v>8.25</v>
      </c>
      <c r="I533" s="6" t="n">
        <v>-8.25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6"/>
      <c r="P533" s="2"/>
    </row>
    <row collapsed="false" customFormat="false" customHeight="false" hidden="false" ht="12.1" outlineLevel="0" r="534">
      <c r="A534" s="20" t="n">
        <v>43868.736493056</v>
      </c>
      <c r="B534" s="2" t="s">
        <v>114</v>
      </c>
      <c r="C534" s="2" t="s">
        <v>1204</v>
      </c>
      <c r="D534" s="2" t="s">
        <v>894</v>
      </c>
      <c r="E534" s="2" t="s">
        <v>18</v>
      </c>
      <c r="F534" s="2" t="s">
        <v>27</v>
      </c>
      <c r="G534" s="7" t="n">
        <v>1000</v>
      </c>
      <c r="H534" s="6" t="n">
        <v>0.7165</v>
      </c>
      <c r="I534" s="6" t="n">
        <v>-716.5</v>
      </c>
      <c r="J534" s="6" t="n">
        <v>0</v>
      </c>
      <c r="K534" s="6" t="n">
        <v>-0.43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9" t="n">
        <v>43874.576631944</v>
      </c>
      <c r="B535" s="30" t="s">
        <v>948</v>
      </c>
      <c r="C535" s="30" t="s">
        <v>1187</v>
      </c>
      <c r="D535" s="30" t="s">
        <v>897</v>
      </c>
      <c r="E535" s="30" t="s">
        <v>18</v>
      </c>
      <c r="F535" s="30" t="s">
        <v>27</v>
      </c>
      <c r="G535" s="31" t="n">
        <v>-200000</v>
      </c>
      <c r="H535" s="32" t="n">
        <v>0.016288</v>
      </c>
      <c r="I535" s="32" t="n">
        <v>3257.6</v>
      </c>
      <c r="J535" s="32" t="n">
        <v>0</v>
      </c>
      <c r="K535" s="32" t="n">
        <v>-1.96</v>
      </c>
      <c r="L535" s="32" t="n">
        <v>0</v>
      </c>
      <c r="M535" s="32"/>
      <c r="N535" s="6" t="s">
        <f>=I535+J535+K535+L535</f>
      </c>
      <c r="O535" s="32"/>
      <c r="P535" s="30"/>
    </row>
    <row collapsed="false" customFormat="false" customHeight="false" hidden="false" ht="12.1" outlineLevel="0" r="536">
      <c r="A536" s="20" t="n">
        <v>43874.682951389</v>
      </c>
      <c r="B536" s="2" t="s">
        <v>61</v>
      </c>
      <c r="C536" s="2" t="s">
        <v>1224</v>
      </c>
      <c r="D536" s="2" t="s">
        <v>894</v>
      </c>
      <c r="E536" s="2" t="s">
        <v>18</v>
      </c>
      <c r="F536" s="2" t="s">
        <v>27</v>
      </c>
      <c r="G536" s="7" t="n">
        <v>20</v>
      </c>
      <c r="H536" s="6" t="n">
        <v>107</v>
      </c>
      <c r="I536" s="6" t="n">
        <v>-2140</v>
      </c>
      <c r="J536" s="6" t="n">
        <v>0</v>
      </c>
      <c r="K536" s="6" t="n">
        <v>-1.28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0" t="n">
        <v>43874.760324074</v>
      </c>
      <c r="B537" s="2" t="s">
        <v>80</v>
      </c>
      <c r="C537" s="2" t="s">
        <v>1192</v>
      </c>
      <c r="D537" s="2" t="s">
        <v>894</v>
      </c>
      <c r="E537" s="2" t="s">
        <v>18</v>
      </c>
      <c r="F537" s="2" t="s">
        <v>27</v>
      </c>
      <c r="G537" s="7" t="n">
        <v>100</v>
      </c>
      <c r="H537" s="6" t="n">
        <v>9.6</v>
      </c>
      <c r="I537" s="6" t="n">
        <v>-960</v>
      </c>
      <c r="J537" s="6" t="n">
        <v>0</v>
      </c>
      <c r="K537" s="6" t="n">
        <v>-0.58</v>
      </c>
      <c r="L537" s="6" t="n">
        <v>0</v>
      </c>
      <c r="M537" s="6"/>
      <c r="N537" s="6" t="s">
        <f>=I537+J537+K537+L537</f>
      </c>
      <c r="O537" s="6"/>
      <c r="P537" s="2"/>
    </row>
    <row collapsed="false" customFormat="false" customHeight="false" hidden="false" ht="12.1" outlineLevel="0" r="538">
      <c r="A538" s="21" t="n">
        <v>43875</v>
      </c>
      <c r="B538" s="22" t="s">
        <v>1113</v>
      </c>
      <c r="C538" s="22" t="s">
        <v>1231</v>
      </c>
      <c r="D538" s="22" t="s">
        <v>1113</v>
      </c>
      <c r="E538" s="22" t="s">
        <v>1113</v>
      </c>
      <c r="F538" s="22" t="s">
        <v>27</v>
      </c>
      <c r="G538" s="23" t="n">
        <v>1</v>
      </c>
      <c r="H538" s="24" t="n">
        <v>501</v>
      </c>
      <c r="I538" s="24" t="n">
        <v>501</v>
      </c>
      <c r="J538" s="24" t="n">
        <v>0</v>
      </c>
      <c r="K538" s="24" t="n">
        <v>0</v>
      </c>
      <c r="L538" s="24" t="n">
        <v>0</v>
      </c>
      <c r="M538" s="24"/>
      <c r="N538" s="6" t="s">
        <f>=I538+J538+K538+L538</f>
      </c>
      <c r="O538" s="24"/>
      <c r="P538" s="22"/>
    </row>
    <row collapsed="false" customFormat="false" customHeight="false" hidden="false" ht="12.1" outlineLevel="0" r="539">
      <c r="A539" s="29" t="n">
        <v>43875.427638889</v>
      </c>
      <c r="B539" s="30" t="s">
        <v>947</v>
      </c>
      <c r="C539" s="30" t="s">
        <v>1183</v>
      </c>
      <c r="D539" s="30" t="s">
        <v>897</v>
      </c>
      <c r="E539" s="30" t="s">
        <v>166</v>
      </c>
      <c r="F539" s="30" t="s">
        <v>27</v>
      </c>
      <c r="G539" s="31" t="n">
        <v>-7</v>
      </c>
      <c r="H539" s="32" t="n">
        <v>101.28</v>
      </c>
      <c r="I539" s="32" t="n">
        <v>7089.6</v>
      </c>
      <c r="J539" s="32" t="n">
        <v>19.18</v>
      </c>
      <c r="K539" s="32" t="n">
        <v>-4.25</v>
      </c>
      <c r="L539" s="32" t="n">
        <v>0</v>
      </c>
      <c r="M539" s="32"/>
      <c r="N539" s="6" t="s">
        <f>=I539+J539+K539+L539</f>
      </c>
      <c r="O539" s="32"/>
      <c r="P539" s="30"/>
    </row>
    <row collapsed="false" customFormat="false" customHeight="false" hidden="false" ht="12.1" outlineLevel="0" r="540">
      <c r="A540" s="29" t="n">
        <v>43875.454363426</v>
      </c>
      <c r="B540" s="30" t="s">
        <v>124</v>
      </c>
      <c r="C540" s="30" t="s">
        <v>1203</v>
      </c>
      <c r="D540" s="30" t="s">
        <v>897</v>
      </c>
      <c r="E540" s="30" t="s">
        <v>18</v>
      </c>
      <c r="F540" s="30" t="s">
        <v>27</v>
      </c>
      <c r="G540" s="31" t="n">
        <v>-21000</v>
      </c>
      <c r="H540" s="32" t="n">
        <v>0.7239</v>
      </c>
      <c r="I540" s="32" t="n">
        <v>15201.9</v>
      </c>
      <c r="J540" s="32" t="n">
        <v>0</v>
      </c>
      <c r="K540" s="32" t="n">
        <v>-9.12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43875.454363426</v>
      </c>
      <c r="B541" s="30" t="s">
        <v>124</v>
      </c>
      <c r="C541" s="30" t="s">
        <v>1203</v>
      </c>
      <c r="D541" s="30" t="s">
        <v>897</v>
      </c>
      <c r="E541" s="30" t="s">
        <v>18</v>
      </c>
      <c r="F541" s="30" t="s">
        <v>27</v>
      </c>
      <c r="G541" s="31" t="n">
        <v>-2000</v>
      </c>
      <c r="H541" s="32" t="n">
        <v>0.7239</v>
      </c>
      <c r="I541" s="32" t="n">
        <v>1447.8</v>
      </c>
      <c r="J541" s="32" t="n">
        <v>0</v>
      </c>
      <c r="K541" s="32" t="n">
        <v>-0.86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0" t="n">
        <v>43875.486527778</v>
      </c>
      <c r="B542" s="2" t="s">
        <v>102</v>
      </c>
      <c r="C542" s="2" t="s">
        <v>1211</v>
      </c>
      <c r="D542" s="2" t="s">
        <v>894</v>
      </c>
      <c r="E542" s="2" t="s">
        <v>18</v>
      </c>
      <c r="F542" s="2" t="s">
        <v>27</v>
      </c>
      <c r="G542" s="7" t="n">
        <v>1000</v>
      </c>
      <c r="H542" s="6" t="n">
        <v>3.127</v>
      </c>
      <c r="I542" s="6" t="n">
        <v>-3127</v>
      </c>
      <c r="J542" s="6" t="n">
        <v>0</v>
      </c>
      <c r="K542" s="6" t="n">
        <v>-1.87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0" t="n">
        <v>43875.487569444</v>
      </c>
      <c r="B543" s="2" t="s">
        <v>61</v>
      </c>
      <c r="C543" s="2" t="s">
        <v>1224</v>
      </c>
      <c r="D543" s="2" t="s">
        <v>894</v>
      </c>
      <c r="E543" s="2" t="s">
        <v>18</v>
      </c>
      <c r="F543" s="2" t="s">
        <v>27</v>
      </c>
      <c r="G543" s="7" t="n">
        <v>20</v>
      </c>
      <c r="H543" s="6" t="n">
        <v>107</v>
      </c>
      <c r="I543" s="6" t="n">
        <v>-2140</v>
      </c>
      <c r="J543" s="6" t="n">
        <v>0</v>
      </c>
      <c r="K543" s="6" t="n">
        <v>-1.28</v>
      </c>
      <c r="L543" s="6" t="n">
        <v>0</v>
      </c>
      <c r="M543" s="6"/>
      <c r="N543" s="6" t="s">
        <f>=I543+J543+K543+L543</f>
      </c>
      <c r="O543" s="6"/>
      <c r="P543" s="2"/>
    </row>
    <row collapsed="false" customFormat="false" customHeight="false" hidden="false" ht="12.1" outlineLevel="0" r="544">
      <c r="A544" s="20" t="n">
        <v>43875.574513889</v>
      </c>
      <c r="B544" s="2" t="s">
        <v>968</v>
      </c>
      <c r="C544" s="2" t="s">
        <v>1232</v>
      </c>
      <c r="D544" s="2" t="s">
        <v>894</v>
      </c>
      <c r="E544" s="2" t="s">
        <v>18</v>
      </c>
      <c r="F544" s="2" t="s">
        <v>27</v>
      </c>
      <c r="G544" s="7" t="n">
        <v>5</v>
      </c>
      <c r="H544" s="6" t="n">
        <v>844</v>
      </c>
      <c r="I544" s="6" t="n">
        <v>-4220</v>
      </c>
      <c r="J544" s="6" t="n">
        <v>0</v>
      </c>
      <c r="K544" s="6" t="n">
        <v>-2.53</v>
      </c>
      <c r="L544" s="6" t="n">
        <v>0</v>
      </c>
      <c r="M544" s="6"/>
      <c r="N544" s="6" t="s">
        <f>=I544+J544+K544+L544</f>
      </c>
      <c r="O544" s="6"/>
      <c r="P544" s="2"/>
    </row>
    <row collapsed="false" customFormat="false" customHeight="false" hidden="false" ht="12.1" outlineLevel="0" r="545">
      <c r="A545" s="29" t="n">
        <v>43875.590625</v>
      </c>
      <c r="B545" s="30" t="s">
        <v>929</v>
      </c>
      <c r="C545" s="30" t="s">
        <v>1145</v>
      </c>
      <c r="D545" s="30" t="s">
        <v>897</v>
      </c>
      <c r="E545" s="30" t="s">
        <v>18</v>
      </c>
      <c r="F545" s="30" t="s">
        <v>20</v>
      </c>
      <c r="G545" s="31" t="n">
        <v>-1</v>
      </c>
      <c r="H545" s="32" t="n">
        <v>2.7</v>
      </c>
      <c r="I545" s="32" t="n">
        <v>2.7</v>
      </c>
      <c r="J545" s="32" t="n">
        <v>0</v>
      </c>
      <c r="K545" s="32" t="n">
        <v>-0.01</v>
      </c>
      <c r="L545" s="32" t="n">
        <v>0</v>
      </c>
      <c r="M545" s="6" t="s">
        <f>=I545+J545+K545+L545</f>
      </c>
      <c r="N545" s="32"/>
      <c r="O545" s="32"/>
      <c r="P545" s="30"/>
    </row>
    <row collapsed="false" customFormat="false" customHeight="false" hidden="false" ht="12.1" outlineLevel="0" r="546">
      <c r="A546" s="29" t="n">
        <v>43875.590625</v>
      </c>
      <c r="B546" s="30" t="s">
        <v>929</v>
      </c>
      <c r="C546" s="30" t="s">
        <v>1145</v>
      </c>
      <c r="D546" s="30" t="s">
        <v>897</v>
      </c>
      <c r="E546" s="30" t="s">
        <v>18</v>
      </c>
      <c r="F546" s="30" t="s">
        <v>20</v>
      </c>
      <c r="G546" s="31" t="n">
        <v>-1</v>
      </c>
      <c r="H546" s="32" t="n">
        <v>2.7</v>
      </c>
      <c r="I546" s="32" t="n">
        <v>2.7</v>
      </c>
      <c r="J546" s="32" t="n">
        <v>0</v>
      </c>
      <c r="K546" s="32" t="n">
        <v>-0.01</v>
      </c>
      <c r="L546" s="32" t="n">
        <v>0</v>
      </c>
      <c r="M546" s="6" t="s">
        <f>=I546+J546+K546+L546</f>
      </c>
      <c r="N546" s="32"/>
      <c r="O546" s="32"/>
      <c r="P546" s="30"/>
    </row>
    <row collapsed="false" customFormat="false" customHeight="false" hidden="false" ht="12.1" outlineLevel="0" r="547">
      <c r="A547" s="29" t="n">
        <v>43875.590625</v>
      </c>
      <c r="B547" s="30" t="s">
        <v>929</v>
      </c>
      <c r="C547" s="30" t="s">
        <v>1145</v>
      </c>
      <c r="D547" s="30" t="s">
        <v>897</v>
      </c>
      <c r="E547" s="30" t="s">
        <v>18</v>
      </c>
      <c r="F547" s="30" t="s">
        <v>20</v>
      </c>
      <c r="G547" s="31" t="n">
        <v>-1</v>
      </c>
      <c r="H547" s="32" t="n">
        <v>2.7</v>
      </c>
      <c r="I547" s="32" t="n">
        <v>2.7</v>
      </c>
      <c r="J547" s="32" t="n">
        <v>0</v>
      </c>
      <c r="K547" s="32" t="n">
        <v>-0.01</v>
      </c>
      <c r="L547" s="32" t="n">
        <v>0</v>
      </c>
      <c r="M547" s="6" t="s">
        <f>=I547+J547+K547+L547</f>
      </c>
      <c r="N547" s="32"/>
      <c r="O547" s="32"/>
      <c r="P547" s="30"/>
    </row>
    <row collapsed="false" customFormat="false" customHeight="false" hidden="false" ht="12.1" outlineLevel="0" r="548">
      <c r="A548" s="29" t="n">
        <v>43875.590625</v>
      </c>
      <c r="B548" s="30" t="s">
        <v>929</v>
      </c>
      <c r="C548" s="30" t="s">
        <v>1145</v>
      </c>
      <c r="D548" s="30" t="s">
        <v>897</v>
      </c>
      <c r="E548" s="30" t="s">
        <v>18</v>
      </c>
      <c r="F548" s="30" t="s">
        <v>20</v>
      </c>
      <c r="G548" s="31" t="n">
        <v>-4</v>
      </c>
      <c r="H548" s="32" t="n">
        <v>2.7</v>
      </c>
      <c r="I548" s="32" t="n">
        <v>10.8</v>
      </c>
      <c r="J548" s="32" t="n">
        <v>0</v>
      </c>
      <c r="K548" s="32" t="n">
        <v>-0.02</v>
      </c>
      <c r="L548" s="32" t="n">
        <v>0</v>
      </c>
      <c r="M548" s="6" t="s">
        <f>=I548+J548+K548+L548</f>
      </c>
      <c r="N548" s="32"/>
      <c r="O548" s="32"/>
      <c r="P548" s="30"/>
    </row>
    <row collapsed="false" customFormat="false" customHeight="false" hidden="false" ht="12.1" outlineLevel="0" r="549">
      <c r="A549" s="29" t="n">
        <v>43875.590625</v>
      </c>
      <c r="B549" s="30" t="s">
        <v>929</v>
      </c>
      <c r="C549" s="30" t="s">
        <v>1145</v>
      </c>
      <c r="D549" s="30" t="s">
        <v>897</v>
      </c>
      <c r="E549" s="30" t="s">
        <v>18</v>
      </c>
      <c r="F549" s="30" t="s">
        <v>20</v>
      </c>
      <c r="G549" s="31" t="n">
        <v>-4</v>
      </c>
      <c r="H549" s="32" t="n">
        <v>2.7</v>
      </c>
      <c r="I549" s="32" t="n">
        <v>10.8</v>
      </c>
      <c r="J549" s="32" t="n">
        <v>0</v>
      </c>
      <c r="K549" s="32" t="n">
        <v>-0.02</v>
      </c>
      <c r="L549" s="32" t="n">
        <v>0</v>
      </c>
      <c r="M549" s="6" t="s">
        <f>=I549+J549+K549+L549</f>
      </c>
      <c r="N549" s="32"/>
      <c r="O549" s="32"/>
      <c r="P549" s="30"/>
    </row>
    <row collapsed="false" customFormat="false" customHeight="false" hidden="false" ht="12.1" outlineLevel="0" r="550">
      <c r="A550" s="29" t="n">
        <v>43875.590625</v>
      </c>
      <c r="B550" s="30" t="s">
        <v>929</v>
      </c>
      <c r="C550" s="30" t="s">
        <v>1145</v>
      </c>
      <c r="D550" s="30" t="s">
        <v>897</v>
      </c>
      <c r="E550" s="30" t="s">
        <v>18</v>
      </c>
      <c r="F550" s="30" t="s">
        <v>20</v>
      </c>
      <c r="G550" s="31" t="n">
        <v>-4</v>
      </c>
      <c r="H550" s="32" t="n">
        <v>2.7</v>
      </c>
      <c r="I550" s="32" t="n">
        <v>10.8</v>
      </c>
      <c r="J550" s="32" t="n">
        <v>0</v>
      </c>
      <c r="K550" s="32" t="n">
        <v>-0.02</v>
      </c>
      <c r="L550" s="32" t="n">
        <v>0</v>
      </c>
      <c r="M550" s="6" t="s">
        <f>=I550+J550+K550+L550</f>
      </c>
      <c r="N550" s="32"/>
      <c r="O550" s="32"/>
      <c r="P550" s="30"/>
    </row>
    <row collapsed="false" customFormat="false" customHeight="false" hidden="false" ht="12.1" outlineLevel="0" r="551">
      <c r="A551" s="29" t="n">
        <v>43875.590625</v>
      </c>
      <c r="B551" s="30" t="s">
        <v>929</v>
      </c>
      <c r="C551" s="30" t="s">
        <v>1145</v>
      </c>
      <c r="D551" s="30" t="s">
        <v>897</v>
      </c>
      <c r="E551" s="30" t="s">
        <v>18</v>
      </c>
      <c r="F551" s="30" t="s">
        <v>20</v>
      </c>
      <c r="G551" s="31" t="n">
        <v>-4</v>
      </c>
      <c r="H551" s="32" t="n">
        <v>2.7</v>
      </c>
      <c r="I551" s="32" t="n">
        <v>10.8</v>
      </c>
      <c r="J551" s="32" t="n">
        <v>0</v>
      </c>
      <c r="K551" s="32" t="n">
        <v>-0.02</v>
      </c>
      <c r="L551" s="32" t="n">
        <v>0</v>
      </c>
      <c r="M551" s="6" t="s">
        <f>=I551+J551+K551+L551</f>
      </c>
      <c r="N551" s="32"/>
      <c r="O551" s="32"/>
      <c r="P551" s="30"/>
    </row>
    <row collapsed="false" customFormat="false" customHeight="false" hidden="false" ht="12.1" outlineLevel="0" r="552">
      <c r="A552" s="29" t="n">
        <v>43875.590625</v>
      </c>
      <c r="B552" s="30" t="s">
        <v>929</v>
      </c>
      <c r="C552" s="30" t="s">
        <v>1145</v>
      </c>
      <c r="D552" s="30" t="s">
        <v>897</v>
      </c>
      <c r="E552" s="30" t="s">
        <v>18</v>
      </c>
      <c r="F552" s="30" t="s">
        <v>20</v>
      </c>
      <c r="G552" s="31" t="n">
        <v>-1</v>
      </c>
      <c r="H552" s="32" t="n">
        <v>2.7</v>
      </c>
      <c r="I552" s="32" t="n">
        <v>2.7</v>
      </c>
      <c r="J552" s="32" t="n">
        <v>0</v>
      </c>
      <c r="K552" s="32" t="n">
        <v>-0.01</v>
      </c>
      <c r="L552" s="32" t="n">
        <v>0</v>
      </c>
      <c r="M552" s="6" t="s">
        <f>=I552+J552+K552+L552</f>
      </c>
      <c r="N552" s="32"/>
      <c r="O552" s="32"/>
      <c r="P552" s="30"/>
    </row>
    <row collapsed="false" customFormat="false" customHeight="false" hidden="false" ht="12.1" outlineLevel="0" r="553">
      <c r="A553" s="29" t="n">
        <v>43875.590625</v>
      </c>
      <c r="B553" s="30" t="s">
        <v>929</v>
      </c>
      <c r="C553" s="30" t="s">
        <v>1145</v>
      </c>
      <c r="D553" s="30" t="s">
        <v>897</v>
      </c>
      <c r="E553" s="30" t="s">
        <v>18</v>
      </c>
      <c r="F553" s="30" t="s">
        <v>20</v>
      </c>
      <c r="G553" s="31" t="n">
        <v>-1</v>
      </c>
      <c r="H553" s="32" t="n">
        <v>2.7</v>
      </c>
      <c r="I553" s="32" t="n">
        <v>2.7</v>
      </c>
      <c r="J553" s="32" t="n">
        <v>0</v>
      </c>
      <c r="K553" s="32" t="n">
        <v>-0.01</v>
      </c>
      <c r="L553" s="32" t="n">
        <v>0</v>
      </c>
      <c r="M553" s="6" t="s">
        <f>=I553+J553+K553+L553</f>
      </c>
      <c r="N553" s="32"/>
      <c r="O553" s="32"/>
      <c r="P553" s="30"/>
    </row>
    <row collapsed="false" customFormat="false" customHeight="false" hidden="false" ht="12.1" outlineLevel="0" r="554">
      <c r="A554" s="29" t="n">
        <v>43875.590625</v>
      </c>
      <c r="B554" s="30" t="s">
        <v>929</v>
      </c>
      <c r="C554" s="30" t="s">
        <v>1145</v>
      </c>
      <c r="D554" s="30" t="s">
        <v>897</v>
      </c>
      <c r="E554" s="30" t="s">
        <v>18</v>
      </c>
      <c r="F554" s="30" t="s">
        <v>20</v>
      </c>
      <c r="G554" s="31" t="n">
        <v>-1</v>
      </c>
      <c r="H554" s="32" t="n">
        <v>2.7</v>
      </c>
      <c r="I554" s="32" t="n">
        <v>2.7</v>
      </c>
      <c r="J554" s="32" t="n">
        <v>0</v>
      </c>
      <c r="K554" s="32" t="n">
        <v>-0.01</v>
      </c>
      <c r="L554" s="32" t="n">
        <v>0</v>
      </c>
      <c r="M554" s="6" t="s">
        <f>=I554+J554+K554+L554</f>
      </c>
      <c r="N554" s="32"/>
      <c r="O554" s="32"/>
      <c r="P554" s="30"/>
    </row>
    <row collapsed="false" customFormat="false" customHeight="false" hidden="false" ht="12.1" outlineLevel="0" r="555">
      <c r="A555" s="29" t="n">
        <v>43875.590625</v>
      </c>
      <c r="B555" s="30" t="s">
        <v>929</v>
      </c>
      <c r="C555" s="30" t="s">
        <v>1145</v>
      </c>
      <c r="D555" s="30" t="s">
        <v>897</v>
      </c>
      <c r="E555" s="30" t="s">
        <v>18</v>
      </c>
      <c r="F555" s="30" t="s">
        <v>20</v>
      </c>
      <c r="G555" s="31" t="n">
        <v>-2</v>
      </c>
      <c r="H555" s="32" t="n">
        <v>2.7</v>
      </c>
      <c r="I555" s="32" t="n">
        <v>5.4</v>
      </c>
      <c r="J555" s="32" t="n">
        <v>0</v>
      </c>
      <c r="K555" s="32" t="n">
        <v>-0.01</v>
      </c>
      <c r="L555" s="32" t="n">
        <v>0</v>
      </c>
      <c r="M555" s="6" t="s">
        <f>=I555+J555+K555+L555</f>
      </c>
      <c r="N555" s="32"/>
      <c r="O555" s="32"/>
      <c r="P555" s="30"/>
    </row>
    <row collapsed="false" customFormat="false" customHeight="false" hidden="false" ht="12.1" outlineLevel="0" r="556">
      <c r="A556" s="29" t="n">
        <v>43875.590625</v>
      </c>
      <c r="B556" s="30" t="s">
        <v>929</v>
      </c>
      <c r="C556" s="30" t="s">
        <v>1145</v>
      </c>
      <c r="D556" s="30" t="s">
        <v>897</v>
      </c>
      <c r="E556" s="30" t="s">
        <v>18</v>
      </c>
      <c r="F556" s="30" t="s">
        <v>20</v>
      </c>
      <c r="G556" s="31" t="n">
        <v>-3</v>
      </c>
      <c r="H556" s="32" t="n">
        <v>2.7</v>
      </c>
      <c r="I556" s="32" t="n">
        <v>8.1</v>
      </c>
      <c r="J556" s="32" t="n">
        <v>0</v>
      </c>
      <c r="K556" s="32" t="n">
        <v>-0.01</v>
      </c>
      <c r="L556" s="32" t="n">
        <v>0</v>
      </c>
      <c r="M556" s="6" t="s">
        <f>=I556+J556+K556+L556</f>
      </c>
      <c r="N556" s="32"/>
      <c r="O556" s="32"/>
      <c r="P556" s="30"/>
    </row>
    <row collapsed="false" customFormat="false" customHeight="false" hidden="false" ht="12.1" outlineLevel="0" r="557">
      <c r="A557" s="29" t="n">
        <v>43875.590625</v>
      </c>
      <c r="B557" s="30" t="s">
        <v>929</v>
      </c>
      <c r="C557" s="30" t="s">
        <v>1145</v>
      </c>
      <c r="D557" s="30" t="s">
        <v>897</v>
      </c>
      <c r="E557" s="30" t="s">
        <v>18</v>
      </c>
      <c r="F557" s="30" t="s">
        <v>20</v>
      </c>
      <c r="G557" s="31" t="n">
        <v>-3</v>
      </c>
      <c r="H557" s="32" t="n">
        <v>2.7</v>
      </c>
      <c r="I557" s="32" t="n">
        <v>8.1</v>
      </c>
      <c r="J557" s="32" t="n">
        <v>0</v>
      </c>
      <c r="K557" s="32" t="n">
        <v>-0.01</v>
      </c>
      <c r="L557" s="32" t="n">
        <v>0</v>
      </c>
      <c r="M557" s="6" t="s">
        <f>=I557+J557+K557+L557</f>
      </c>
      <c r="N557" s="32"/>
      <c r="O557" s="32"/>
      <c r="P557" s="30"/>
    </row>
    <row collapsed="false" customFormat="false" customHeight="false" hidden="false" ht="12.1" outlineLevel="0" r="558">
      <c r="A558" s="29" t="n">
        <v>43875.590625</v>
      </c>
      <c r="B558" s="30" t="s">
        <v>929</v>
      </c>
      <c r="C558" s="30" t="s">
        <v>1145</v>
      </c>
      <c r="D558" s="30" t="s">
        <v>897</v>
      </c>
      <c r="E558" s="30" t="s">
        <v>18</v>
      </c>
      <c r="F558" s="30" t="s">
        <v>20</v>
      </c>
      <c r="G558" s="31" t="n">
        <v>-3</v>
      </c>
      <c r="H558" s="32" t="n">
        <v>2.7</v>
      </c>
      <c r="I558" s="32" t="n">
        <v>8.1</v>
      </c>
      <c r="J558" s="32" t="n">
        <v>0</v>
      </c>
      <c r="K558" s="32" t="n">
        <v>-0.01</v>
      </c>
      <c r="L558" s="32" t="n">
        <v>0</v>
      </c>
      <c r="M558" s="6" t="s">
        <f>=I558+J558+K558+L558</f>
      </c>
      <c r="N558" s="32"/>
      <c r="O558" s="32"/>
      <c r="P558" s="30"/>
    </row>
    <row collapsed="false" customFormat="false" customHeight="false" hidden="false" ht="12.1" outlineLevel="0" r="559">
      <c r="A559" s="29" t="n">
        <v>43875.590625</v>
      </c>
      <c r="B559" s="30" t="s">
        <v>929</v>
      </c>
      <c r="C559" s="30" t="s">
        <v>1145</v>
      </c>
      <c r="D559" s="30" t="s">
        <v>897</v>
      </c>
      <c r="E559" s="30" t="s">
        <v>18</v>
      </c>
      <c r="F559" s="30" t="s">
        <v>20</v>
      </c>
      <c r="G559" s="31" t="n">
        <v>-3</v>
      </c>
      <c r="H559" s="32" t="n">
        <v>2.7</v>
      </c>
      <c r="I559" s="32" t="n">
        <v>8.1</v>
      </c>
      <c r="J559" s="32" t="n">
        <v>0</v>
      </c>
      <c r="K559" s="32" t="n">
        <v>-0.01</v>
      </c>
      <c r="L559" s="32" t="n">
        <v>0</v>
      </c>
      <c r="M559" s="6" t="s">
        <f>=I559+J559+K559+L559</f>
      </c>
      <c r="N559" s="32"/>
      <c r="O559" s="32"/>
      <c r="P559" s="30"/>
    </row>
    <row collapsed="false" customFormat="false" customHeight="false" hidden="false" ht="12.1" outlineLevel="0" r="560">
      <c r="A560" s="29" t="n">
        <v>43875.590625</v>
      </c>
      <c r="B560" s="30" t="s">
        <v>929</v>
      </c>
      <c r="C560" s="30" t="s">
        <v>1145</v>
      </c>
      <c r="D560" s="30" t="s">
        <v>897</v>
      </c>
      <c r="E560" s="30" t="s">
        <v>18</v>
      </c>
      <c r="F560" s="30" t="s">
        <v>20</v>
      </c>
      <c r="G560" s="31" t="n">
        <v>-3</v>
      </c>
      <c r="H560" s="32" t="n">
        <v>2.7</v>
      </c>
      <c r="I560" s="32" t="n">
        <v>8.1</v>
      </c>
      <c r="J560" s="32" t="n">
        <v>0</v>
      </c>
      <c r="K560" s="32" t="n">
        <v>-0.01</v>
      </c>
      <c r="L560" s="32" t="n">
        <v>0</v>
      </c>
      <c r="M560" s="6" t="s">
        <f>=I560+J560+K560+L560</f>
      </c>
      <c r="N560" s="32"/>
      <c r="O560" s="32"/>
      <c r="P560" s="30"/>
    </row>
    <row collapsed="false" customFormat="false" customHeight="false" hidden="false" ht="12.1" outlineLevel="0" r="561">
      <c r="A561" s="29" t="n">
        <v>43875.590625</v>
      </c>
      <c r="B561" s="30" t="s">
        <v>929</v>
      </c>
      <c r="C561" s="30" t="s">
        <v>1145</v>
      </c>
      <c r="D561" s="30" t="s">
        <v>897</v>
      </c>
      <c r="E561" s="30" t="s">
        <v>18</v>
      </c>
      <c r="F561" s="30" t="s">
        <v>20</v>
      </c>
      <c r="G561" s="31" t="n">
        <v>-3</v>
      </c>
      <c r="H561" s="32" t="n">
        <v>2.7</v>
      </c>
      <c r="I561" s="32" t="n">
        <v>8.1</v>
      </c>
      <c r="J561" s="32" t="n">
        <v>0</v>
      </c>
      <c r="K561" s="32" t="n">
        <v>-0.01</v>
      </c>
      <c r="L561" s="32" t="n">
        <v>0</v>
      </c>
      <c r="M561" s="6" t="s">
        <f>=I561+J561+K561+L561</f>
      </c>
      <c r="N561" s="32"/>
      <c r="O561" s="32"/>
      <c r="P561" s="30"/>
    </row>
    <row collapsed="false" customFormat="false" customHeight="false" hidden="false" ht="12.1" outlineLevel="0" r="562">
      <c r="A562" s="29" t="n">
        <v>43875.590625</v>
      </c>
      <c r="B562" s="30" t="s">
        <v>929</v>
      </c>
      <c r="C562" s="30" t="s">
        <v>1145</v>
      </c>
      <c r="D562" s="30" t="s">
        <v>897</v>
      </c>
      <c r="E562" s="30" t="s">
        <v>18</v>
      </c>
      <c r="F562" s="30" t="s">
        <v>20</v>
      </c>
      <c r="G562" s="31" t="n">
        <v>-3</v>
      </c>
      <c r="H562" s="32" t="n">
        <v>2.7</v>
      </c>
      <c r="I562" s="32" t="n">
        <v>8.1</v>
      </c>
      <c r="J562" s="32" t="n">
        <v>0</v>
      </c>
      <c r="K562" s="32" t="n">
        <v>-0.01</v>
      </c>
      <c r="L562" s="32" t="n">
        <v>0</v>
      </c>
      <c r="M562" s="6" t="s">
        <f>=I562+J562+K562+L562</f>
      </c>
      <c r="N562" s="32"/>
      <c r="O562" s="32"/>
      <c r="P562" s="30"/>
    </row>
    <row collapsed="false" customFormat="false" customHeight="false" hidden="false" ht="12.1" outlineLevel="0" r="563">
      <c r="A563" s="29" t="n">
        <v>43875.590625</v>
      </c>
      <c r="B563" s="30" t="s">
        <v>929</v>
      </c>
      <c r="C563" s="30" t="s">
        <v>1145</v>
      </c>
      <c r="D563" s="30" t="s">
        <v>897</v>
      </c>
      <c r="E563" s="30" t="s">
        <v>18</v>
      </c>
      <c r="F563" s="30" t="s">
        <v>20</v>
      </c>
      <c r="G563" s="31" t="n">
        <v>-3</v>
      </c>
      <c r="H563" s="32" t="n">
        <v>2.7</v>
      </c>
      <c r="I563" s="32" t="n">
        <v>8.1</v>
      </c>
      <c r="J563" s="32" t="n">
        <v>0</v>
      </c>
      <c r="K563" s="32" t="n">
        <v>-0.01</v>
      </c>
      <c r="L563" s="32" t="n">
        <v>0</v>
      </c>
      <c r="M563" s="6" t="s">
        <f>=I563+J563+K563+L563</f>
      </c>
      <c r="N563" s="32"/>
      <c r="O563" s="32"/>
      <c r="P563" s="30"/>
    </row>
    <row collapsed="false" customFormat="false" customHeight="false" hidden="false" ht="12.1" outlineLevel="0" r="564">
      <c r="A564" s="29" t="n">
        <v>43875.590625</v>
      </c>
      <c r="B564" s="30" t="s">
        <v>929</v>
      </c>
      <c r="C564" s="30" t="s">
        <v>1145</v>
      </c>
      <c r="D564" s="30" t="s">
        <v>897</v>
      </c>
      <c r="E564" s="30" t="s">
        <v>18</v>
      </c>
      <c r="F564" s="30" t="s">
        <v>20</v>
      </c>
      <c r="G564" s="31" t="n">
        <v>-3</v>
      </c>
      <c r="H564" s="32" t="n">
        <v>2.7</v>
      </c>
      <c r="I564" s="32" t="n">
        <v>8.1</v>
      </c>
      <c r="J564" s="32" t="n">
        <v>0</v>
      </c>
      <c r="K564" s="32" t="n">
        <v>-0.01</v>
      </c>
      <c r="L564" s="32" t="n">
        <v>0</v>
      </c>
      <c r="M564" s="6" t="s">
        <f>=I564+J564+K564+L564</f>
      </c>
      <c r="N564" s="32"/>
      <c r="O564" s="32"/>
      <c r="P564" s="30"/>
    </row>
    <row collapsed="false" customFormat="false" customHeight="false" hidden="false" ht="12.1" outlineLevel="0" r="565">
      <c r="A565" s="29" t="n">
        <v>43875.590625</v>
      </c>
      <c r="B565" s="30" t="s">
        <v>929</v>
      </c>
      <c r="C565" s="30" t="s">
        <v>1145</v>
      </c>
      <c r="D565" s="30" t="s">
        <v>897</v>
      </c>
      <c r="E565" s="30" t="s">
        <v>18</v>
      </c>
      <c r="F565" s="30" t="s">
        <v>20</v>
      </c>
      <c r="G565" s="31" t="n">
        <v>-3</v>
      </c>
      <c r="H565" s="32" t="n">
        <v>2.7</v>
      </c>
      <c r="I565" s="32" t="n">
        <v>8.1</v>
      </c>
      <c r="J565" s="32" t="n">
        <v>0</v>
      </c>
      <c r="K565" s="32" t="n">
        <v>-0.01</v>
      </c>
      <c r="L565" s="32" t="n">
        <v>0</v>
      </c>
      <c r="M565" s="6" t="s">
        <f>=I565+J565+K565+L565</f>
      </c>
      <c r="N565" s="32"/>
      <c r="O565" s="32"/>
      <c r="P565" s="30"/>
    </row>
    <row collapsed="false" customFormat="false" customHeight="false" hidden="false" ht="12.1" outlineLevel="0" r="566">
      <c r="A566" s="29" t="n">
        <v>43875.590625</v>
      </c>
      <c r="B566" s="30" t="s">
        <v>929</v>
      </c>
      <c r="C566" s="30" t="s">
        <v>1145</v>
      </c>
      <c r="D566" s="30" t="s">
        <v>897</v>
      </c>
      <c r="E566" s="30" t="s">
        <v>18</v>
      </c>
      <c r="F566" s="30" t="s">
        <v>20</v>
      </c>
      <c r="G566" s="31" t="n">
        <v>-3</v>
      </c>
      <c r="H566" s="32" t="n">
        <v>2.7</v>
      </c>
      <c r="I566" s="32" t="n">
        <v>8.1</v>
      </c>
      <c r="J566" s="32" t="n">
        <v>0</v>
      </c>
      <c r="K566" s="32" t="n">
        <v>-0.01</v>
      </c>
      <c r="L566" s="32" t="n">
        <v>0</v>
      </c>
      <c r="M566" s="6" t="s">
        <f>=I566+J566+K566+L566</f>
      </c>
      <c r="N566" s="32"/>
      <c r="O566" s="32"/>
      <c r="P566" s="30"/>
    </row>
    <row collapsed="false" customFormat="false" customHeight="false" hidden="false" ht="12.1" outlineLevel="0" r="567">
      <c r="A567" s="29" t="n">
        <v>43875.590625</v>
      </c>
      <c r="B567" s="30" t="s">
        <v>929</v>
      </c>
      <c r="C567" s="30" t="s">
        <v>1145</v>
      </c>
      <c r="D567" s="30" t="s">
        <v>897</v>
      </c>
      <c r="E567" s="30" t="s">
        <v>18</v>
      </c>
      <c r="F567" s="30" t="s">
        <v>20</v>
      </c>
      <c r="G567" s="31" t="n">
        <v>-3</v>
      </c>
      <c r="H567" s="32" t="n">
        <v>2.7</v>
      </c>
      <c r="I567" s="32" t="n">
        <v>8.1</v>
      </c>
      <c r="J567" s="32" t="n">
        <v>0</v>
      </c>
      <c r="K567" s="32" t="n">
        <v>-0.01</v>
      </c>
      <c r="L567" s="32" t="n">
        <v>0</v>
      </c>
      <c r="M567" s="6" t="s">
        <f>=I567+J567+K567+L567</f>
      </c>
      <c r="N567" s="32"/>
      <c r="O567" s="32"/>
      <c r="P567" s="30"/>
    </row>
    <row collapsed="false" customFormat="false" customHeight="false" hidden="false" ht="12.1" outlineLevel="0" r="568">
      <c r="A568" s="29" t="n">
        <v>43875.590625</v>
      </c>
      <c r="B568" s="30" t="s">
        <v>929</v>
      </c>
      <c r="C568" s="30" t="s">
        <v>1145</v>
      </c>
      <c r="D568" s="30" t="s">
        <v>897</v>
      </c>
      <c r="E568" s="30" t="s">
        <v>18</v>
      </c>
      <c r="F568" s="30" t="s">
        <v>20</v>
      </c>
      <c r="G568" s="31" t="n">
        <v>-3</v>
      </c>
      <c r="H568" s="32" t="n">
        <v>2.7</v>
      </c>
      <c r="I568" s="32" t="n">
        <v>8.1</v>
      </c>
      <c r="J568" s="32" t="n">
        <v>0</v>
      </c>
      <c r="K568" s="32" t="n">
        <v>-0.01</v>
      </c>
      <c r="L568" s="32" t="n">
        <v>0</v>
      </c>
      <c r="M568" s="6" t="s">
        <f>=I568+J568+K568+L568</f>
      </c>
      <c r="N568" s="32"/>
      <c r="O568" s="32"/>
      <c r="P568" s="30"/>
    </row>
    <row collapsed="false" customFormat="false" customHeight="false" hidden="false" ht="12.1" outlineLevel="0" r="569">
      <c r="A569" s="29" t="n">
        <v>43875.590625</v>
      </c>
      <c r="B569" s="30" t="s">
        <v>929</v>
      </c>
      <c r="C569" s="30" t="s">
        <v>1145</v>
      </c>
      <c r="D569" s="30" t="s">
        <v>897</v>
      </c>
      <c r="E569" s="30" t="s">
        <v>18</v>
      </c>
      <c r="F569" s="30" t="s">
        <v>20</v>
      </c>
      <c r="G569" s="31" t="n">
        <v>-3</v>
      </c>
      <c r="H569" s="32" t="n">
        <v>2.7</v>
      </c>
      <c r="I569" s="32" t="n">
        <v>8.1</v>
      </c>
      <c r="J569" s="32" t="n">
        <v>0</v>
      </c>
      <c r="K569" s="32" t="n">
        <v>-0.01</v>
      </c>
      <c r="L569" s="32" t="n">
        <v>0</v>
      </c>
      <c r="M569" s="6" t="s">
        <f>=I569+J569+K569+L569</f>
      </c>
      <c r="N569" s="32"/>
      <c r="O569" s="32"/>
      <c r="P569" s="30"/>
    </row>
    <row collapsed="false" customFormat="false" customHeight="false" hidden="false" ht="12.1" outlineLevel="0" r="570">
      <c r="A570" s="29" t="n">
        <v>43875.590625</v>
      </c>
      <c r="B570" s="30" t="s">
        <v>929</v>
      </c>
      <c r="C570" s="30" t="s">
        <v>1145</v>
      </c>
      <c r="D570" s="30" t="s">
        <v>897</v>
      </c>
      <c r="E570" s="30" t="s">
        <v>18</v>
      </c>
      <c r="F570" s="30" t="s">
        <v>20</v>
      </c>
      <c r="G570" s="31" t="n">
        <v>-3</v>
      </c>
      <c r="H570" s="32" t="n">
        <v>2.7</v>
      </c>
      <c r="I570" s="32" t="n">
        <v>8.1</v>
      </c>
      <c r="J570" s="32" t="n">
        <v>0</v>
      </c>
      <c r="K570" s="32" t="n">
        <v>-0.01</v>
      </c>
      <c r="L570" s="32" t="n">
        <v>0</v>
      </c>
      <c r="M570" s="6" t="s">
        <f>=I570+J570+K570+L570</f>
      </c>
      <c r="N570" s="32"/>
      <c r="O570" s="32"/>
      <c r="P570" s="30"/>
    </row>
    <row collapsed="false" customFormat="false" customHeight="false" hidden="false" ht="12.1" outlineLevel="0" r="571">
      <c r="A571" s="29" t="n">
        <v>43875.590625</v>
      </c>
      <c r="B571" s="30" t="s">
        <v>929</v>
      </c>
      <c r="C571" s="30" t="s">
        <v>1145</v>
      </c>
      <c r="D571" s="30" t="s">
        <v>897</v>
      </c>
      <c r="E571" s="30" t="s">
        <v>18</v>
      </c>
      <c r="F571" s="30" t="s">
        <v>20</v>
      </c>
      <c r="G571" s="31" t="n">
        <v>-3</v>
      </c>
      <c r="H571" s="32" t="n">
        <v>2.7</v>
      </c>
      <c r="I571" s="32" t="n">
        <v>8.1</v>
      </c>
      <c r="J571" s="32" t="n">
        <v>0</v>
      </c>
      <c r="K571" s="32" t="n">
        <v>-0.01</v>
      </c>
      <c r="L571" s="32" t="n">
        <v>0</v>
      </c>
      <c r="M571" s="6" t="s">
        <f>=I571+J571+K571+L571</f>
      </c>
      <c r="N571" s="32"/>
      <c r="O571" s="32"/>
      <c r="P571" s="30"/>
    </row>
    <row collapsed="false" customFormat="false" customHeight="false" hidden="false" ht="12.1" outlineLevel="0" r="572">
      <c r="A572" s="29" t="n">
        <v>43875.590625</v>
      </c>
      <c r="B572" s="30" t="s">
        <v>929</v>
      </c>
      <c r="C572" s="30" t="s">
        <v>1145</v>
      </c>
      <c r="D572" s="30" t="s">
        <v>897</v>
      </c>
      <c r="E572" s="30" t="s">
        <v>18</v>
      </c>
      <c r="F572" s="30" t="s">
        <v>20</v>
      </c>
      <c r="G572" s="31" t="n">
        <v>-3</v>
      </c>
      <c r="H572" s="32" t="n">
        <v>2.7</v>
      </c>
      <c r="I572" s="32" t="n">
        <v>8.1</v>
      </c>
      <c r="J572" s="32" t="n">
        <v>0</v>
      </c>
      <c r="K572" s="32" t="n">
        <v>-0.01</v>
      </c>
      <c r="L572" s="32" t="n">
        <v>0</v>
      </c>
      <c r="M572" s="6" t="s">
        <f>=I572+J572+K572+L572</f>
      </c>
      <c r="N572" s="32"/>
      <c r="O572" s="32"/>
      <c r="P572" s="30"/>
    </row>
    <row collapsed="false" customFormat="false" customHeight="false" hidden="false" ht="12.1" outlineLevel="0" r="573">
      <c r="A573" s="29" t="n">
        <v>43875.590625</v>
      </c>
      <c r="B573" s="30" t="s">
        <v>929</v>
      </c>
      <c r="C573" s="30" t="s">
        <v>1145</v>
      </c>
      <c r="D573" s="30" t="s">
        <v>897</v>
      </c>
      <c r="E573" s="30" t="s">
        <v>18</v>
      </c>
      <c r="F573" s="30" t="s">
        <v>20</v>
      </c>
      <c r="G573" s="31" t="n">
        <v>-3</v>
      </c>
      <c r="H573" s="32" t="n">
        <v>2.7</v>
      </c>
      <c r="I573" s="32" t="n">
        <v>8.1</v>
      </c>
      <c r="J573" s="32" t="n">
        <v>0</v>
      </c>
      <c r="K573" s="32" t="n">
        <v>-0.01</v>
      </c>
      <c r="L573" s="32" t="n">
        <v>0</v>
      </c>
      <c r="M573" s="6" t="s">
        <f>=I573+J573+K573+L573</f>
      </c>
      <c r="N573" s="32"/>
      <c r="O573" s="32"/>
      <c r="P573" s="30"/>
    </row>
    <row collapsed="false" customFormat="false" customHeight="false" hidden="false" ht="12.1" outlineLevel="0" r="574">
      <c r="A574" s="29" t="n">
        <v>43875.590625</v>
      </c>
      <c r="B574" s="30" t="s">
        <v>929</v>
      </c>
      <c r="C574" s="30" t="s">
        <v>1145</v>
      </c>
      <c r="D574" s="30" t="s">
        <v>897</v>
      </c>
      <c r="E574" s="30" t="s">
        <v>18</v>
      </c>
      <c r="F574" s="30" t="s">
        <v>20</v>
      </c>
      <c r="G574" s="31" t="n">
        <v>-4</v>
      </c>
      <c r="H574" s="32" t="n">
        <v>2.7</v>
      </c>
      <c r="I574" s="32" t="n">
        <v>10.8</v>
      </c>
      <c r="J574" s="32" t="n">
        <v>0</v>
      </c>
      <c r="K574" s="32" t="n">
        <v>-0.02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43875.590625</v>
      </c>
      <c r="B575" s="30" t="s">
        <v>929</v>
      </c>
      <c r="C575" s="30" t="s">
        <v>1145</v>
      </c>
      <c r="D575" s="30" t="s">
        <v>897</v>
      </c>
      <c r="E575" s="30" t="s">
        <v>18</v>
      </c>
      <c r="F575" s="30" t="s">
        <v>20</v>
      </c>
      <c r="G575" s="31" t="n">
        <v>-3</v>
      </c>
      <c r="H575" s="32" t="n">
        <v>2.7</v>
      </c>
      <c r="I575" s="32" t="n">
        <v>8.1</v>
      </c>
      <c r="J575" s="32" t="n">
        <v>0</v>
      </c>
      <c r="K575" s="32" t="n">
        <v>-0.01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43875.590625</v>
      </c>
      <c r="B576" s="30" t="s">
        <v>929</v>
      </c>
      <c r="C576" s="30" t="s">
        <v>1145</v>
      </c>
      <c r="D576" s="30" t="s">
        <v>897</v>
      </c>
      <c r="E576" s="30" t="s">
        <v>18</v>
      </c>
      <c r="F576" s="30" t="s">
        <v>20</v>
      </c>
      <c r="G576" s="31" t="n">
        <v>-4</v>
      </c>
      <c r="H576" s="32" t="n">
        <v>2.7</v>
      </c>
      <c r="I576" s="32" t="n">
        <v>10.8</v>
      </c>
      <c r="J576" s="32" t="n">
        <v>0</v>
      </c>
      <c r="K576" s="32" t="n">
        <v>-0.02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29" t="n">
        <v>43875.590625</v>
      </c>
      <c r="B577" s="30" t="s">
        <v>929</v>
      </c>
      <c r="C577" s="30" t="s">
        <v>1145</v>
      </c>
      <c r="D577" s="30" t="s">
        <v>897</v>
      </c>
      <c r="E577" s="30" t="s">
        <v>18</v>
      </c>
      <c r="F577" s="30" t="s">
        <v>20</v>
      </c>
      <c r="G577" s="31" t="n">
        <v>-4</v>
      </c>
      <c r="H577" s="32" t="n">
        <v>2.7</v>
      </c>
      <c r="I577" s="32" t="n">
        <v>10.8</v>
      </c>
      <c r="J577" s="32" t="n">
        <v>0</v>
      </c>
      <c r="K577" s="32" t="n">
        <v>-0.02</v>
      </c>
      <c r="L577" s="32" t="n">
        <v>0</v>
      </c>
      <c r="M577" s="6" t="s">
        <f>=I577+J577+K577+L577</f>
      </c>
      <c r="N577" s="32"/>
      <c r="O577" s="32"/>
      <c r="P577" s="30"/>
    </row>
    <row collapsed="false" customFormat="false" customHeight="false" hidden="false" ht="12.1" outlineLevel="0" r="578">
      <c r="A578" s="20" t="n">
        <v>43875.599340278</v>
      </c>
      <c r="B578" s="2" t="s">
        <v>17</v>
      </c>
      <c r="C578" s="2" t="s">
        <v>1167</v>
      </c>
      <c r="D578" s="2" t="s">
        <v>894</v>
      </c>
      <c r="E578" s="2" t="s">
        <v>18</v>
      </c>
      <c r="F578" s="2" t="s">
        <v>20</v>
      </c>
      <c r="G578" s="7" t="n">
        <v>1</v>
      </c>
      <c r="H578" s="6" t="n">
        <v>61.17</v>
      </c>
      <c r="I578" s="6" t="n">
        <v>-61.17</v>
      </c>
      <c r="J578" s="6" t="n">
        <v>0</v>
      </c>
      <c r="K578" s="6" t="n">
        <v>-0.04</v>
      </c>
      <c r="L578" s="6" t="n">
        <v>0</v>
      </c>
      <c r="M578" s="6" t="s">
        <f>=I578+J578+K578+L578</f>
      </c>
      <c r="N578" s="6"/>
      <c r="O578" s="6"/>
      <c r="P578" s="2"/>
    </row>
    <row collapsed="false" customFormat="false" customHeight="false" hidden="false" ht="12.1" outlineLevel="0" r="579">
      <c r="A579" s="20" t="n">
        <v>43875.599340278</v>
      </c>
      <c r="B579" s="2" t="s">
        <v>17</v>
      </c>
      <c r="C579" s="2" t="s">
        <v>1167</v>
      </c>
      <c r="D579" s="2" t="s">
        <v>894</v>
      </c>
      <c r="E579" s="2" t="s">
        <v>18</v>
      </c>
      <c r="F579" s="2" t="s">
        <v>20</v>
      </c>
      <c r="G579" s="7" t="n">
        <v>1</v>
      </c>
      <c r="H579" s="6" t="n">
        <v>61.17</v>
      </c>
      <c r="I579" s="6" t="n">
        <v>-61.17</v>
      </c>
      <c r="J579" s="6" t="n">
        <v>0</v>
      </c>
      <c r="K579" s="6" t="n">
        <v>-0.04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43875.620972222</v>
      </c>
      <c r="B580" s="2" t="s">
        <v>930</v>
      </c>
      <c r="C580" s="2" t="s">
        <v>1152</v>
      </c>
      <c r="D580" s="2" t="s">
        <v>894</v>
      </c>
      <c r="E580" s="2" t="s">
        <v>18</v>
      </c>
      <c r="F580" s="2" t="s">
        <v>20</v>
      </c>
      <c r="G580" s="7" t="n">
        <v>2</v>
      </c>
      <c r="H580" s="6" t="n">
        <v>19</v>
      </c>
      <c r="I580" s="6" t="n">
        <v>-38</v>
      </c>
      <c r="J580" s="6" t="n">
        <v>0</v>
      </c>
      <c r="K580" s="6" t="n">
        <v>-0.03</v>
      </c>
      <c r="L580" s="6" t="n">
        <v>0</v>
      </c>
      <c r="M580" s="6" t="s">
        <f>=I580+J580+K580+L580</f>
      </c>
      <c r="N580" s="6"/>
      <c r="O580" s="6"/>
      <c r="P580" s="2"/>
    </row>
    <row collapsed="false" customFormat="false" customHeight="false" hidden="false" ht="12.1" outlineLevel="0" r="581">
      <c r="A581" s="20" t="n">
        <v>43875.655266204</v>
      </c>
      <c r="B581" s="2" t="s">
        <v>930</v>
      </c>
      <c r="C581" s="2" t="s">
        <v>1152</v>
      </c>
      <c r="D581" s="2" t="s">
        <v>894</v>
      </c>
      <c r="E581" s="2" t="s">
        <v>18</v>
      </c>
      <c r="F581" s="2" t="s">
        <v>20</v>
      </c>
      <c r="G581" s="7" t="n">
        <v>3</v>
      </c>
      <c r="H581" s="6" t="n">
        <v>19</v>
      </c>
      <c r="I581" s="6" t="n">
        <v>-57</v>
      </c>
      <c r="J581" s="6" t="n">
        <v>0</v>
      </c>
      <c r="K581" s="6" t="n">
        <v>-0.04</v>
      </c>
      <c r="L581" s="6" t="n">
        <v>0</v>
      </c>
      <c r="M581" s="6" t="s">
        <f>=I581+J581+K581+L581</f>
      </c>
      <c r="N581" s="6"/>
      <c r="O581" s="6"/>
      <c r="P581" s="2"/>
    </row>
    <row collapsed="false" customFormat="false" customHeight="false" hidden="false" ht="12.1" outlineLevel="0" r="582">
      <c r="A582" s="20" t="n">
        <v>43875.714976852</v>
      </c>
      <c r="B582" s="2" t="s">
        <v>918</v>
      </c>
      <c r="C582" s="2" t="s">
        <v>1116</v>
      </c>
      <c r="D582" s="2" t="s">
        <v>894</v>
      </c>
      <c r="E582" s="2" t="s">
        <v>18</v>
      </c>
      <c r="F582" s="2" t="s">
        <v>27</v>
      </c>
      <c r="G582" s="7" t="n">
        <v>2</v>
      </c>
      <c r="H582" s="6" t="n">
        <v>6456</v>
      </c>
      <c r="I582" s="6" t="n">
        <v>-12912</v>
      </c>
      <c r="J582" s="6" t="n">
        <v>0</v>
      </c>
      <c r="K582" s="6" t="n">
        <v>-7.75</v>
      </c>
      <c r="L582" s="6" t="n">
        <v>0</v>
      </c>
      <c r="M582" s="6"/>
      <c r="N582" s="6" t="s">
        <f>=I582+J582+K582+L582</f>
      </c>
      <c r="O582" s="6"/>
      <c r="P582" s="2"/>
    </row>
    <row collapsed="false" customFormat="false" customHeight="false" hidden="false" ht="12.1" outlineLevel="0" r="583">
      <c r="A583" s="33" t="n">
        <v>43875.721851852</v>
      </c>
      <c r="B583" s="34" t="s">
        <v>1146</v>
      </c>
      <c r="C583" s="34" t="s">
        <v>1147</v>
      </c>
      <c r="D583" s="34" t="s">
        <v>894</v>
      </c>
      <c r="E583" s="34" t="s">
        <v>1148</v>
      </c>
      <c r="F583" s="34" t="s">
        <v>27</v>
      </c>
      <c r="G583" s="35" t="n">
        <v>39</v>
      </c>
      <c r="H583" s="36" t="n">
        <v>68.8767</v>
      </c>
      <c r="I583" s="36" t="n">
        <v>-2686.19</v>
      </c>
      <c r="J583" s="36" t="n">
        <v>0</v>
      </c>
      <c r="K583" s="36" t="n">
        <v>-2.34</v>
      </c>
      <c r="L583" s="36" t="n">
        <v>0</v>
      </c>
      <c r="M583" s="6" t="n">
        <v>39</v>
      </c>
      <c r="N583" s="6" t="s">
        <f>=I583+J583+K583+L583</f>
      </c>
      <c r="O583" s="36"/>
      <c r="P583" s="34"/>
    </row>
    <row collapsed="false" customFormat="false" customHeight="false" hidden="false" ht="12.1" outlineLevel="0" r="584">
      <c r="A584" s="20" t="n">
        <v>43875.729178241</v>
      </c>
      <c r="B584" s="2" t="s">
        <v>930</v>
      </c>
      <c r="C584" s="2" t="s">
        <v>1152</v>
      </c>
      <c r="D584" s="2" t="s">
        <v>894</v>
      </c>
      <c r="E584" s="2" t="s">
        <v>18</v>
      </c>
      <c r="F584" s="2" t="s">
        <v>20</v>
      </c>
      <c r="G584" s="7" t="n">
        <v>1</v>
      </c>
      <c r="H584" s="6" t="n">
        <v>19</v>
      </c>
      <c r="I584" s="6" t="n">
        <v>-19</v>
      </c>
      <c r="J584" s="6" t="n">
        <v>0</v>
      </c>
      <c r="K584" s="6" t="n">
        <v>-0.02</v>
      </c>
      <c r="L584" s="6" t="n">
        <v>0</v>
      </c>
      <c r="M584" s="6" t="s">
        <f>=I584+J584+K584+L584</f>
      </c>
      <c r="N584" s="6"/>
      <c r="O584" s="6"/>
      <c r="P584" s="2"/>
    </row>
    <row collapsed="false" customFormat="false" customHeight="false" hidden="false" ht="12.1" outlineLevel="0" r="585">
      <c r="A585" s="29" t="n">
        <v>43878.45375</v>
      </c>
      <c r="B585" s="30" t="s">
        <v>955</v>
      </c>
      <c r="C585" s="30" t="s">
        <v>1200</v>
      </c>
      <c r="D585" s="30" t="s">
        <v>897</v>
      </c>
      <c r="E585" s="30" t="s">
        <v>18</v>
      </c>
      <c r="F585" s="30" t="s">
        <v>27</v>
      </c>
      <c r="G585" s="31" t="n">
        <v>-1000</v>
      </c>
      <c r="H585" s="32" t="n">
        <v>2.468</v>
      </c>
      <c r="I585" s="32" t="n">
        <v>2468</v>
      </c>
      <c r="J585" s="32" t="n">
        <v>0</v>
      </c>
      <c r="K585" s="32" t="n">
        <v>-1.47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9" t="n">
        <v>43878.502789352</v>
      </c>
      <c r="B586" s="30" t="s">
        <v>108</v>
      </c>
      <c r="C586" s="30" t="s">
        <v>1119</v>
      </c>
      <c r="D586" s="30" t="s">
        <v>897</v>
      </c>
      <c r="E586" s="30" t="s">
        <v>18</v>
      </c>
      <c r="F586" s="30" t="s">
        <v>27</v>
      </c>
      <c r="G586" s="31" t="n">
        <v>-1</v>
      </c>
      <c r="H586" s="32" t="n">
        <v>2973</v>
      </c>
      <c r="I586" s="32" t="n">
        <v>2973</v>
      </c>
      <c r="J586" s="32" t="n">
        <v>0</v>
      </c>
      <c r="K586" s="32" t="n">
        <v>-1.79</v>
      </c>
      <c r="L586" s="32" t="n">
        <v>0</v>
      </c>
      <c r="M586" s="32"/>
      <c r="N586" s="6" t="s">
        <f>=I586+J586+K586+L586</f>
      </c>
      <c r="O586" s="32"/>
      <c r="P586" s="30"/>
    </row>
    <row collapsed="false" customFormat="false" customHeight="false" hidden="false" ht="12.1" outlineLevel="0" r="587">
      <c r="A587" s="29" t="n">
        <v>43878.502789352</v>
      </c>
      <c r="B587" s="30" t="s">
        <v>108</v>
      </c>
      <c r="C587" s="30" t="s">
        <v>1119</v>
      </c>
      <c r="D587" s="30" t="s">
        <v>897</v>
      </c>
      <c r="E587" s="30" t="s">
        <v>18</v>
      </c>
      <c r="F587" s="30" t="s">
        <v>27</v>
      </c>
      <c r="G587" s="31" t="n">
        <v>-2</v>
      </c>
      <c r="H587" s="32" t="n">
        <v>2973</v>
      </c>
      <c r="I587" s="32" t="n">
        <v>5946</v>
      </c>
      <c r="J587" s="32" t="n">
        <v>0</v>
      </c>
      <c r="K587" s="32" t="n">
        <v>-3.56</v>
      </c>
      <c r="L587" s="32" t="n">
        <v>0</v>
      </c>
      <c r="M587" s="32"/>
      <c r="N587" s="6" t="s">
        <f>=I587+J587+K587+L587</f>
      </c>
      <c r="O587" s="32"/>
      <c r="P587" s="30"/>
    </row>
    <row collapsed="false" customFormat="false" customHeight="false" hidden="false" ht="12.1" outlineLevel="0" r="588">
      <c r="A588" s="20" t="n">
        <v>43878.638784722</v>
      </c>
      <c r="B588" s="2" t="s">
        <v>136</v>
      </c>
      <c r="C588" s="2" t="s">
        <v>1136</v>
      </c>
      <c r="D588" s="2" t="s">
        <v>894</v>
      </c>
      <c r="E588" s="2" t="s">
        <v>18</v>
      </c>
      <c r="F588" s="2" t="s">
        <v>27</v>
      </c>
      <c r="G588" s="7" t="n">
        <v>2</v>
      </c>
      <c r="H588" s="6" t="n">
        <v>925</v>
      </c>
      <c r="I588" s="6" t="n">
        <v>-1850</v>
      </c>
      <c r="J588" s="6" t="n">
        <v>0</v>
      </c>
      <c r="K588" s="6" t="n">
        <v>-1.12</v>
      </c>
      <c r="L588" s="6" t="n">
        <v>0</v>
      </c>
      <c r="M588" s="6"/>
      <c r="N588" s="6" t="s">
        <f>=I588+J588+K588+L588</f>
      </c>
      <c r="O588" s="6"/>
      <c r="P588" s="2"/>
    </row>
    <row collapsed="false" customFormat="false" customHeight="false" hidden="false" ht="12.1" outlineLevel="0" r="589">
      <c r="A589" s="20" t="n">
        <v>43878.639918981</v>
      </c>
      <c r="B589" s="2" t="s">
        <v>61</v>
      </c>
      <c r="C589" s="2" t="s">
        <v>1224</v>
      </c>
      <c r="D589" s="2" t="s">
        <v>894</v>
      </c>
      <c r="E589" s="2" t="s">
        <v>18</v>
      </c>
      <c r="F589" s="2" t="s">
        <v>27</v>
      </c>
      <c r="G589" s="7" t="n">
        <v>20</v>
      </c>
      <c r="H589" s="6" t="n">
        <v>105.7</v>
      </c>
      <c r="I589" s="6" t="n">
        <v>-2114</v>
      </c>
      <c r="J589" s="6" t="n">
        <v>0</v>
      </c>
      <c r="K589" s="6" t="n">
        <v>-1.27</v>
      </c>
      <c r="L589" s="6" t="n">
        <v>0</v>
      </c>
      <c r="M589" s="6"/>
      <c r="N589" s="6" t="s">
        <f>=I589+J589+K589+L589</f>
      </c>
      <c r="O589" s="6"/>
      <c r="P589" s="2"/>
    </row>
    <row collapsed="false" customFormat="false" customHeight="false" hidden="false" ht="12.1" outlineLevel="0" r="590">
      <c r="A590" s="20" t="n">
        <v>43878.648645833</v>
      </c>
      <c r="B590" s="2" t="s">
        <v>957</v>
      </c>
      <c r="C590" s="2" t="s">
        <v>1205</v>
      </c>
      <c r="D590" s="2" t="s">
        <v>894</v>
      </c>
      <c r="E590" s="2" t="s">
        <v>18</v>
      </c>
      <c r="F590" s="2" t="s">
        <v>27</v>
      </c>
      <c r="G590" s="7" t="n">
        <v>1</v>
      </c>
      <c r="H590" s="6" t="n">
        <v>3695</v>
      </c>
      <c r="I590" s="6" t="n">
        <v>-3695</v>
      </c>
      <c r="J590" s="6" t="n">
        <v>0</v>
      </c>
      <c r="K590" s="6" t="n">
        <v>-2.22</v>
      </c>
      <c r="L590" s="6" t="n">
        <v>0</v>
      </c>
      <c r="M590" s="6"/>
      <c r="N590" s="6" t="s">
        <f>=I590+J590+K590+L590</f>
      </c>
      <c r="O590" s="6"/>
      <c r="P590" s="2"/>
    </row>
    <row collapsed="false" customFormat="false" customHeight="false" hidden="false" ht="12.1" outlineLevel="0" r="591">
      <c r="A591" s="20" t="n">
        <v>43878.650173611</v>
      </c>
      <c r="B591" s="2" t="s">
        <v>122</v>
      </c>
      <c r="C591" s="2" t="s">
        <v>1099</v>
      </c>
      <c r="D591" s="2" t="s">
        <v>894</v>
      </c>
      <c r="E591" s="2" t="s">
        <v>18</v>
      </c>
      <c r="F591" s="2" t="s">
        <v>27</v>
      </c>
      <c r="G591" s="7" t="n">
        <v>30</v>
      </c>
      <c r="H591" s="6" t="n">
        <v>112.2</v>
      </c>
      <c r="I591" s="6" t="n">
        <v>-3366</v>
      </c>
      <c r="J591" s="6" t="n">
        <v>0</v>
      </c>
      <c r="K591" s="6" t="n">
        <v>-2.01</v>
      </c>
      <c r="L591" s="6" t="n">
        <v>0</v>
      </c>
      <c r="M591" s="6"/>
      <c r="N591" s="6" t="s">
        <f>=I591+J591+K591+L591</f>
      </c>
      <c r="O591" s="6"/>
      <c r="P591" s="2"/>
    </row>
    <row collapsed="false" customFormat="false" customHeight="false" hidden="false" ht="12.1" outlineLevel="0" r="592">
      <c r="A592" s="29" t="n">
        <v>43879.560127315</v>
      </c>
      <c r="B592" s="30" t="s">
        <v>947</v>
      </c>
      <c r="C592" s="30" t="s">
        <v>1183</v>
      </c>
      <c r="D592" s="30" t="s">
        <v>897</v>
      </c>
      <c r="E592" s="30" t="s">
        <v>166</v>
      </c>
      <c r="F592" s="30" t="s">
        <v>27</v>
      </c>
      <c r="G592" s="31" t="n">
        <v>-3</v>
      </c>
      <c r="H592" s="32" t="n">
        <v>101.2</v>
      </c>
      <c r="I592" s="32" t="n">
        <v>3036</v>
      </c>
      <c r="J592" s="32" t="n">
        <v>12.33</v>
      </c>
      <c r="K592" s="32" t="n">
        <v>-1.82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43879.574247685</v>
      </c>
      <c r="B593" s="30" t="s">
        <v>947</v>
      </c>
      <c r="C593" s="30" t="s">
        <v>1183</v>
      </c>
      <c r="D593" s="30" t="s">
        <v>897</v>
      </c>
      <c r="E593" s="30" t="s">
        <v>166</v>
      </c>
      <c r="F593" s="30" t="s">
        <v>27</v>
      </c>
      <c r="G593" s="31" t="n">
        <v>-16</v>
      </c>
      <c r="H593" s="32" t="n">
        <v>101.2</v>
      </c>
      <c r="I593" s="32" t="n">
        <v>16192</v>
      </c>
      <c r="J593" s="32" t="n">
        <v>65.76</v>
      </c>
      <c r="K593" s="32" t="n">
        <v>-9.72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43879.57650463</v>
      </c>
      <c r="B594" s="30" t="s">
        <v>947</v>
      </c>
      <c r="C594" s="30" t="s">
        <v>1183</v>
      </c>
      <c r="D594" s="30" t="s">
        <v>897</v>
      </c>
      <c r="E594" s="30" t="s">
        <v>166</v>
      </c>
      <c r="F594" s="30" t="s">
        <v>27</v>
      </c>
      <c r="G594" s="31" t="n">
        <v>-1</v>
      </c>
      <c r="H594" s="32" t="n">
        <v>101.2</v>
      </c>
      <c r="I594" s="32" t="n">
        <v>1012</v>
      </c>
      <c r="J594" s="32" t="n">
        <v>4.11</v>
      </c>
      <c r="K594" s="32" t="n">
        <v>-0.61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1" t="n">
        <v>43880</v>
      </c>
      <c r="B595" s="22" t="s">
        <v>1113</v>
      </c>
      <c r="C595" s="22" t="s">
        <v>1233</v>
      </c>
      <c r="D595" s="22" t="s">
        <v>1113</v>
      </c>
      <c r="E595" s="22" t="s">
        <v>1113</v>
      </c>
      <c r="F595" s="22" t="s">
        <v>27</v>
      </c>
      <c r="G595" s="23" t="n">
        <v>1</v>
      </c>
      <c r="H595" s="24" t="n">
        <v>34.9</v>
      </c>
      <c r="I595" s="24" t="n">
        <v>34.9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4"/>
      <c r="P595" s="22"/>
    </row>
    <row collapsed="false" customFormat="false" customHeight="false" hidden="false" ht="12.1" outlineLevel="0" r="596">
      <c r="A596" s="21" t="n">
        <v>43880</v>
      </c>
      <c r="B596" s="22" t="s">
        <v>1113</v>
      </c>
      <c r="C596" s="22" t="s">
        <v>1234</v>
      </c>
      <c r="D596" s="22" t="s">
        <v>1113</v>
      </c>
      <c r="E596" s="22" t="s">
        <v>1113</v>
      </c>
      <c r="F596" s="22" t="s">
        <v>27</v>
      </c>
      <c r="G596" s="23" t="n">
        <v>1</v>
      </c>
      <c r="H596" s="24" t="n">
        <v>37.4</v>
      </c>
      <c r="I596" s="24" t="n">
        <v>37.4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4"/>
      <c r="P596" s="22"/>
    </row>
    <row collapsed="false" customFormat="false" customHeight="false" hidden="false" ht="12.1" outlineLevel="0" r="597">
      <c r="A597" s="29" t="n">
        <v>43880.717777778</v>
      </c>
      <c r="B597" s="30" t="s">
        <v>947</v>
      </c>
      <c r="C597" s="30" t="s">
        <v>1183</v>
      </c>
      <c r="D597" s="30" t="s">
        <v>897</v>
      </c>
      <c r="E597" s="30" t="s">
        <v>166</v>
      </c>
      <c r="F597" s="30" t="s">
        <v>27</v>
      </c>
      <c r="G597" s="31" t="n">
        <v>-5</v>
      </c>
      <c r="H597" s="32" t="n">
        <v>101.01</v>
      </c>
      <c r="I597" s="32" t="n">
        <v>5050.5</v>
      </c>
      <c r="J597" s="32" t="n">
        <v>22.25</v>
      </c>
      <c r="K597" s="32" t="n">
        <v>-3.03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29" t="n">
        <v>43882.431597222</v>
      </c>
      <c r="B598" s="30" t="s">
        <v>947</v>
      </c>
      <c r="C598" s="30" t="s">
        <v>1183</v>
      </c>
      <c r="D598" s="30" t="s">
        <v>897</v>
      </c>
      <c r="E598" s="30" t="s">
        <v>166</v>
      </c>
      <c r="F598" s="30" t="s">
        <v>27</v>
      </c>
      <c r="G598" s="31" t="n">
        <v>-40</v>
      </c>
      <c r="H598" s="32" t="n">
        <v>101.15</v>
      </c>
      <c r="I598" s="32" t="n">
        <v>40460</v>
      </c>
      <c r="J598" s="32" t="n">
        <v>205.6</v>
      </c>
      <c r="K598" s="32" t="n">
        <v>-24.28</v>
      </c>
      <c r="L598" s="32" t="n">
        <v>0</v>
      </c>
      <c r="M598" s="32"/>
      <c r="N598" s="6" t="s">
        <f>=I598+J598+K598+L598</f>
      </c>
      <c r="O598" s="32"/>
      <c r="P598" s="30"/>
    </row>
    <row collapsed="false" customFormat="false" customHeight="false" hidden="false" ht="12.1" outlineLevel="0" r="599">
      <c r="A599" s="20" t="n">
        <v>43882.450046296</v>
      </c>
      <c r="B599" s="2" t="s">
        <v>969</v>
      </c>
      <c r="C599" s="2" t="s">
        <v>1235</v>
      </c>
      <c r="D599" s="2" t="s">
        <v>894</v>
      </c>
      <c r="E599" s="2" t="s">
        <v>146</v>
      </c>
      <c r="F599" s="2" t="s">
        <v>20</v>
      </c>
      <c r="G599" s="7" t="n">
        <v>1</v>
      </c>
      <c r="H599" s="6" t="n">
        <v>13.97</v>
      </c>
      <c r="I599" s="6" t="n">
        <v>-13.97</v>
      </c>
      <c r="J599" s="6" t="n">
        <v>0</v>
      </c>
      <c r="K599" s="6" t="n">
        <v>-0.03</v>
      </c>
      <c r="L599" s="6" t="n">
        <v>0</v>
      </c>
      <c r="M599" s="6" t="s">
        <f>=I599+J599+K599+L599</f>
      </c>
      <c r="N599" s="6"/>
      <c r="O599" s="6"/>
      <c r="P599" s="2"/>
    </row>
    <row collapsed="false" customFormat="false" customHeight="false" hidden="false" ht="12.1" outlineLevel="0" r="600">
      <c r="A600" s="20" t="n">
        <v>43882.496863426</v>
      </c>
      <c r="B600" s="2" t="s">
        <v>949</v>
      </c>
      <c r="C600" s="2" t="s">
        <v>1190</v>
      </c>
      <c r="D600" s="2" t="s">
        <v>894</v>
      </c>
      <c r="E600" s="2" t="s">
        <v>146</v>
      </c>
      <c r="F600" s="2" t="s">
        <v>37</v>
      </c>
      <c r="G600" s="7" t="n">
        <v>4</v>
      </c>
      <c r="H600" s="6" t="n">
        <v>11.53</v>
      </c>
      <c r="I600" s="6" t="n">
        <v>-46.12</v>
      </c>
      <c r="J600" s="6" t="n">
        <v>0</v>
      </c>
      <c r="K600" s="6" t="n">
        <v>-0.04</v>
      </c>
      <c r="L600" s="6" t="n">
        <v>0</v>
      </c>
      <c r="M600" s="6"/>
      <c r="N600" s="6"/>
      <c r="O600" s="6" t="s">
        <f>=I600+J600+K600+L600</f>
      </c>
      <c r="P600" s="2"/>
    </row>
    <row collapsed="false" customFormat="false" customHeight="false" hidden="false" ht="12.1" outlineLevel="0" r="601">
      <c r="A601" s="20" t="n">
        <v>43882.519027778</v>
      </c>
      <c r="B601" s="2" t="s">
        <v>122</v>
      </c>
      <c r="C601" s="2" t="s">
        <v>1099</v>
      </c>
      <c r="D601" s="2" t="s">
        <v>894</v>
      </c>
      <c r="E601" s="2" t="s">
        <v>18</v>
      </c>
      <c r="F601" s="2" t="s">
        <v>27</v>
      </c>
      <c r="G601" s="7" t="n">
        <v>10</v>
      </c>
      <c r="H601" s="6" t="n">
        <v>111.6</v>
      </c>
      <c r="I601" s="6" t="n">
        <v>-1116</v>
      </c>
      <c r="J601" s="6" t="n">
        <v>0</v>
      </c>
      <c r="K601" s="6" t="n">
        <v>-0.67</v>
      </c>
      <c r="L601" s="6" t="n">
        <v>0</v>
      </c>
      <c r="M601" s="6"/>
      <c r="N601" s="6" t="s">
        <f>=I601+J601+K601+L601</f>
      </c>
      <c r="O601" s="6"/>
      <c r="P601" s="2"/>
    </row>
    <row collapsed="false" customFormat="false" customHeight="false" hidden="false" ht="12.1" outlineLevel="0" r="602">
      <c r="A602" s="20" t="n">
        <v>43882.519537037</v>
      </c>
      <c r="B602" s="2" t="s">
        <v>122</v>
      </c>
      <c r="C602" s="2" t="s">
        <v>1099</v>
      </c>
      <c r="D602" s="2" t="s">
        <v>894</v>
      </c>
      <c r="E602" s="2" t="s">
        <v>18</v>
      </c>
      <c r="F602" s="2" t="s">
        <v>27</v>
      </c>
      <c r="G602" s="7" t="n">
        <v>10</v>
      </c>
      <c r="H602" s="6" t="n">
        <v>111.6</v>
      </c>
      <c r="I602" s="6" t="n">
        <v>-1116</v>
      </c>
      <c r="J602" s="6" t="n">
        <v>0</v>
      </c>
      <c r="K602" s="6" t="n">
        <v>-0.67</v>
      </c>
      <c r="L602" s="6" t="n">
        <v>0</v>
      </c>
      <c r="M602" s="6"/>
      <c r="N602" s="6" t="s">
        <f>=I602+J602+K602+L602</f>
      </c>
      <c r="O602" s="6"/>
      <c r="P602" s="2"/>
    </row>
    <row collapsed="false" customFormat="false" customHeight="false" hidden="false" ht="12.1" outlineLevel="0" r="603">
      <c r="A603" s="20" t="n">
        <v>43882.54005787</v>
      </c>
      <c r="B603" s="2" t="s">
        <v>94</v>
      </c>
      <c r="C603" s="2" t="s">
        <v>1225</v>
      </c>
      <c r="D603" s="2" t="s">
        <v>894</v>
      </c>
      <c r="E603" s="2" t="s">
        <v>18</v>
      </c>
      <c r="F603" s="2" t="s">
        <v>27</v>
      </c>
      <c r="G603" s="7" t="n">
        <v>100</v>
      </c>
      <c r="H603" s="6" t="n">
        <v>89.5</v>
      </c>
      <c r="I603" s="6" t="n">
        <v>-8950</v>
      </c>
      <c r="J603" s="6" t="n">
        <v>0</v>
      </c>
      <c r="K603" s="6" t="n">
        <v>-5.37</v>
      </c>
      <c r="L603" s="6" t="n">
        <v>0</v>
      </c>
      <c r="M603" s="6"/>
      <c r="N603" s="6" t="s">
        <f>=I603+J603+K603+L603</f>
      </c>
      <c r="O603" s="6"/>
      <c r="P603" s="2"/>
    </row>
    <row collapsed="false" customFormat="false" customHeight="false" hidden="false" ht="12.1" outlineLevel="0" r="604">
      <c r="A604" s="20" t="n">
        <v>43882.632280093</v>
      </c>
      <c r="B604" s="2" t="s">
        <v>158</v>
      </c>
      <c r="C604" s="2" t="s">
        <v>1236</v>
      </c>
      <c r="D604" s="2" t="s">
        <v>894</v>
      </c>
      <c r="E604" s="2" t="s">
        <v>146</v>
      </c>
      <c r="F604" s="2" t="s">
        <v>27</v>
      </c>
      <c r="G604" s="7" t="n">
        <v>400</v>
      </c>
      <c r="H604" s="6" t="n">
        <v>5.3</v>
      </c>
      <c r="I604" s="6" t="n">
        <v>-2120</v>
      </c>
      <c r="J604" s="6" t="n">
        <v>0</v>
      </c>
      <c r="K604" s="6" t="n">
        <v>-1.27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43882.7184375</v>
      </c>
      <c r="B605" s="2" t="s">
        <v>970</v>
      </c>
      <c r="C605" s="2" t="s">
        <v>1237</v>
      </c>
      <c r="D605" s="2" t="s">
        <v>894</v>
      </c>
      <c r="E605" s="2" t="s">
        <v>18</v>
      </c>
      <c r="F605" s="2" t="s">
        <v>27</v>
      </c>
      <c r="G605" s="7" t="n">
        <v>20</v>
      </c>
      <c r="H605" s="6" t="n">
        <v>58.16</v>
      </c>
      <c r="I605" s="6" t="n">
        <v>-1163.2</v>
      </c>
      <c r="J605" s="6" t="n">
        <v>0</v>
      </c>
      <c r="K605" s="6" t="n">
        <v>-0.7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43882.718576389</v>
      </c>
      <c r="B606" s="2" t="s">
        <v>970</v>
      </c>
      <c r="C606" s="2" t="s">
        <v>1237</v>
      </c>
      <c r="D606" s="2" t="s">
        <v>894</v>
      </c>
      <c r="E606" s="2" t="s">
        <v>18</v>
      </c>
      <c r="F606" s="2" t="s">
        <v>27</v>
      </c>
      <c r="G606" s="7" t="n">
        <v>20</v>
      </c>
      <c r="H606" s="6" t="n">
        <v>58.18</v>
      </c>
      <c r="I606" s="6" t="n">
        <v>-1163.6</v>
      </c>
      <c r="J606" s="6" t="n">
        <v>0</v>
      </c>
      <c r="K606" s="6" t="n">
        <v>-0.7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0" t="n">
        <v>43882.781273148</v>
      </c>
      <c r="B607" s="2" t="s">
        <v>66</v>
      </c>
      <c r="C607" s="2" t="s">
        <v>1206</v>
      </c>
      <c r="D607" s="2" t="s">
        <v>894</v>
      </c>
      <c r="E607" s="2" t="s">
        <v>18</v>
      </c>
      <c r="F607" s="2" t="s">
        <v>27</v>
      </c>
      <c r="G607" s="7" t="n">
        <v>1</v>
      </c>
      <c r="H607" s="6" t="n">
        <v>17800</v>
      </c>
      <c r="I607" s="6" t="n">
        <v>-17800</v>
      </c>
      <c r="J607" s="6" t="n">
        <v>0</v>
      </c>
      <c r="K607" s="6" t="n">
        <v>-10.68</v>
      </c>
      <c r="L607" s="6" t="n">
        <v>0</v>
      </c>
      <c r="M607" s="6"/>
      <c r="N607" s="6" t="s">
        <f>=I607+J607+K607+L607</f>
      </c>
      <c r="O607" s="6"/>
      <c r="P607" s="2"/>
    </row>
    <row collapsed="false" customFormat="false" customHeight="false" hidden="false" ht="12.1" outlineLevel="0" r="608">
      <c r="A608" s="21" t="n">
        <v>43886</v>
      </c>
      <c r="B608" s="22" t="s">
        <v>1113</v>
      </c>
      <c r="C608" s="22" t="s">
        <v>1238</v>
      </c>
      <c r="D608" s="22" t="s">
        <v>1113</v>
      </c>
      <c r="E608" s="22" t="s">
        <v>1113</v>
      </c>
      <c r="F608" s="22" t="s">
        <v>27</v>
      </c>
      <c r="G608" s="23" t="n">
        <v>1</v>
      </c>
      <c r="H608" s="24" t="n">
        <v>98.7</v>
      </c>
      <c r="I608" s="24" t="n">
        <v>98.7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4"/>
      <c r="P608" s="22"/>
    </row>
    <row collapsed="false" customFormat="false" customHeight="false" hidden="false" ht="12.1" outlineLevel="0" r="609">
      <c r="A609" s="29" t="n">
        <v>43886.421759259</v>
      </c>
      <c r="B609" s="30" t="s">
        <v>958</v>
      </c>
      <c r="C609" s="30" t="s">
        <v>1207</v>
      </c>
      <c r="D609" s="30" t="s">
        <v>897</v>
      </c>
      <c r="E609" s="30" t="s">
        <v>146</v>
      </c>
      <c r="F609" s="30" t="s">
        <v>27</v>
      </c>
      <c r="G609" s="31" t="n">
        <v>-10</v>
      </c>
      <c r="H609" s="32" t="n">
        <v>792.1</v>
      </c>
      <c r="I609" s="32" t="n">
        <v>7921</v>
      </c>
      <c r="J609" s="32" t="n">
        <v>0</v>
      </c>
      <c r="K609" s="32" t="n">
        <v>-4.76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9" t="n">
        <v>43886.423402778</v>
      </c>
      <c r="B610" s="30" t="s">
        <v>956</v>
      </c>
      <c r="C610" s="30" t="s">
        <v>1201</v>
      </c>
      <c r="D610" s="30" t="s">
        <v>897</v>
      </c>
      <c r="E610" s="30" t="s">
        <v>18</v>
      </c>
      <c r="F610" s="30" t="s">
        <v>27</v>
      </c>
      <c r="G610" s="31" t="n">
        <v>-10</v>
      </c>
      <c r="H610" s="32" t="n">
        <v>110.54</v>
      </c>
      <c r="I610" s="32" t="n">
        <v>1105.4</v>
      </c>
      <c r="J610" s="32" t="n">
        <v>0</v>
      </c>
      <c r="K610" s="32" t="n">
        <v>-0.66</v>
      </c>
      <c r="L610" s="32" t="n">
        <v>0</v>
      </c>
      <c r="M610" s="32"/>
      <c r="N610" s="6" t="s">
        <f>=I610+J610+K610+L610</f>
      </c>
      <c r="O610" s="32"/>
      <c r="P610" s="30"/>
    </row>
    <row collapsed="false" customFormat="false" customHeight="false" hidden="false" ht="12.1" outlineLevel="0" r="611">
      <c r="A611" s="20" t="n">
        <v>43886.427002315</v>
      </c>
      <c r="B611" s="2" t="s">
        <v>70</v>
      </c>
      <c r="C611" s="2" t="s">
        <v>1101</v>
      </c>
      <c r="D611" s="2" t="s">
        <v>894</v>
      </c>
      <c r="E611" s="2" t="s">
        <v>18</v>
      </c>
      <c r="F611" s="2" t="s">
        <v>27</v>
      </c>
      <c r="G611" s="7" t="n">
        <v>20000</v>
      </c>
      <c r="H611" s="6" t="n">
        <v>0.04763</v>
      </c>
      <c r="I611" s="6" t="n">
        <v>-952.6</v>
      </c>
      <c r="J611" s="6" t="n">
        <v>0</v>
      </c>
      <c r="K611" s="6" t="n">
        <v>-0.57</v>
      </c>
      <c r="L611" s="6" t="n">
        <v>0</v>
      </c>
      <c r="M611" s="6"/>
      <c r="N611" s="6" t="s">
        <f>=I611+J611+K611+L611</f>
      </c>
      <c r="O611" s="6"/>
      <c r="P611" s="2"/>
    </row>
    <row collapsed="false" customFormat="false" customHeight="false" hidden="false" ht="12.1" outlineLevel="0" r="612">
      <c r="A612" s="20" t="n">
        <v>43886.427060185</v>
      </c>
      <c r="B612" s="2" t="s">
        <v>70</v>
      </c>
      <c r="C612" s="2" t="s">
        <v>1101</v>
      </c>
      <c r="D612" s="2" t="s">
        <v>894</v>
      </c>
      <c r="E612" s="2" t="s">
        <v>18</v>
      </c>
      <c r="F612" s="2" t="s">
        <v>27</v>
      </c>
      <c r="G612" s="7" t="n">
        <v>10000</v>
      </c>
      <c r="H612" s="6" t="n">
        <v>0.04762</v>
      </c>
      <c r="I612" s="6" t="n">
        <v>-476.2</v>
      </c>
      <c r="J612" s="6" t="n">
        <v>0</v>
      </c>
      <c r="K612" s="6" t="n">
        <v>-0.29</v>
      </c>
      <c r="L612" s="6" t="n">
        <v>0</v>
      </c>
      <c r="M612" s="6"/>
      <c r="N612" s="6" t="s">
        <f>=I612+J612+K612+L612</f>
      </c>
      <c r="O612" s="6"/>
      <c r="P612" s="2"/>
    </row>
    <row collapsed="false" customFormat="false" customHeight="false" hidden="false" ht="12.1" outlineLevel="0" r="613">
      <c r="A613" s="20" t="n">
        <v>43886.428634259</v>
      </c>
      <c r="B613" s="2" t="s">
        <v>58</v>
      </c>
      <c r="C613" s="2" t="s">
        <v>1133</v>
      </c>
      <c r="D613" s="2" t="s">
        <v>894</v>
      </c>
      <c r="E613" s="2" t="s">
        <v>18</v>
      </c>
      <c r="F613" s="2" t="s">
        <v>27</v>
      </c>
      <c r="G613" s="7" t="n">
        <v>10</v>
      </c>
      <c r="H613" s="6" t="n">
        <v>228.36</v>
      </c>
      <c r="I613" s="6" t="n">
        <v>-2283.6</v>
      </c>
      <c r="J613" s="6" t="n">
        <v>0</v>
      </c>
      <c r="K613" s="6" t="n">
        <v>-1.37</v>
      </c>
      <c r="L613" s="6" t="n">
        <v>0</v>
      </c>
      <c r="M613" s="6"/>
      <c r="N613" s="6" t="s">
        <f>=I613+J613+K613+L613</f>
      </c>
      <c r="O613" s="6"/>
      <c r="P613" s="2"/>
    </row>
    <row collapsed="false" customFormat="false" customHeight="false" hidden="false" ht="12.1" outlineLevel="0" r="614">
      <c r="A614" s="29" t="n">
        <v>43886.432916667</v>
      </c>
      <c r="B614" s="30" t="s">
        <v>965</v>
      </c>
      <c r="C614" s="30" t="s">
        <v>1223</v>
      </c>
      <c r="D614" s="30" t="s">
        <v>897</v>
      </c>
      <c r="E614" s="30" t="s">
        <v>146</v>
      </c>
      <c r="F614" s="30" t="s">
        <v>27</v>
      </c>
      <c r="G614" s="31" t="n">
        <v>-1</v>
      </c>
      <c r="H614" s="32" t="n">
        <v>1204</v>
      </c>
      <c r="I614" s="32" t="n">
        <v>1204</v>
      </c>
      <c r="J614" s="32" t="n">
        <v>0</v>
      </c>
      <c r="K614" s="32" t="n">
        <v>-0.72</v>
      </c>
      <c r="L614" s="32" t="n">
        <v>0</v>
      </c>
      <c r="M614" s="32"/>
      <c r="N614" s="6" t="s">
        <f>=I614+J614+K614+L614</f>
      </c>
      <c r="O614" s="32"/>
      <c r="P614" s="30"/>
    </row>
    <row collapsed="false" customFormat="false" customHeight="false" hidden="false" ht="12.1" outlineLevel="0" r="615">
      <c r="A615" s="29" t="n">
        <v>43886.43337963</v>
      </c>
      <c r="B615" s="30" t="s">
        <v>965</v>
      </c>
      <c r="C615" s="30" t="s">
        <v>1223</v>
      </c>
      <c r="D615" s="30" t="s">
        <v>897</v>
      </c>
      <c r="E615" s="30" t="s">
        <v>146</v>
      </c>
      <c r="F615" s="30" t="s">
        <v>27</v>
      </c>
      <c r="G615" s="31" t="n">
        <v>-4</v>
      </c>
      <c r="H615" s="32" t="n">
        <v>1204</v>
      </c>
      <c r="I615" s="32" t="n">
        <v>4816</v>
      </c>
      <c r="J615" s="32" t="n">
        <v>0</v>
      </c>
      <c r="K615" s="32" t="n">
        <v>-2.89</v>
      </c>
      <c r="L615" s="32" t="n">
        <v>0</v>
      </c>
      <c r="M615" s="32"/>
      <c r="N615" s="6" t="s">
        <f>=I615+J615+K615+L615</f>
      </c>
      <c r="O615" s="32"/>
      <c r="P615" s="30"/>
    </row>
    <row collapsed="false" customFormat="false" customHeight="false" hidden="false" ht="12.1" outlineLevel="0" r="616">
      <c r="A616" s="20" t="n">
        <v>43886.530150463</v>
      </c>
      <c r="B616" s="2" t="s">
        <v>108</v>
      </c>
      <c r="C616" s="2" t="s">
        <v>1119</v>
      </c>
      <c r="D616" s="2" t="s">
        <v>894</v>
      </c>
      <c r="E616" s="2" t="s">
        <v>18</v>
      </c>
      <c r="F616" s="2" t="s">
        <v>27</v>
      </c>
      <c r="G616" s="7" t="n">
        <v>1</v>
      </c>
      <c r="H616" s="6" t="n">
        <v>2797.6</v>
      </c>
      <c r="I616" s="6" t="n">
        <v>-2797.6</v>
      </c>
      <c r="J616" s="6" t="n">
        <v>0</v>
      </c>
      <c r="K616" s="6" t="n">
        <v>-1.68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0" t="n">
        <v>43886.530196759</v>
      </c>
      <c r="B617" s="2" t="s">
        <v>108</v>
      </c>
      <c r="C617" s="2" t="s">
        <v>1119</v>
      </c>
      <c r="D617" s="2" t="s">
        <v>894</v>
      </c>
      <c r="E617" s="2" t="s">
        <v>18</v>
      </c>
      <c r="F617" s="2" t="s">
        <v>27</v>
      </c>
      <c r="G617" s="7" t="n">
        <v>4</v>
      </c>
      <c r="H617" s="6" t="n">
        <v>2797.6</v>
      </c>
      <c r="I617" s="6" t="n">
        <v>-11190.4</v>
      </c>
      <c r="J617" s="6" t="n">
        <v>0</v>
      </c>
      <c r="K617" s="6" t="n">
        <v>-6.72</v>
      </c>
      <c r="L617" s="6" t="n">
        <v>0</v>
      </c>
      <c r="M617" s="6"/>
      <c r="N617" s="6" t="s">
        <f>=I617+J617+K617+L617</f>
      </c>
      <c r="O617" s="6"/>
      <c r="P617" s="2"/>
    </row>
    <row collapsed="false" customFormat="false" customHeight="false" hidden="false" ht="12.1" outlineLevel="0" r="618">
      <c r="A618" s="29" t="n">
        <v>43886.652546296</v>
      </c>
      <c r="B618" s="30" t="s">
        <v>943</v>
      </c>
      <c r="C618" s="30" t="s">
        <v>1178</v>
      </c>
      <c r="D618" s="30" t="s">
        <v>897</v>
      </c>
      <c r="E618" s="30" t="s">
        <v>146</v>
      </c>
      <c r="F618" s="30" t="s">
        <v>27</v>
      </c>
      <c r="G618" s="31" t="n">
        <v>-6</v>
      </c>
      <c r="H618" s="32" t="n">
        <v>1595.9</v>
      </c>
      <c r="I618" s="32" t="n">
        <v>9575.4</v>
      </c>
      <c r="J618" s="32" t="n">
        <v>0</v>
      </c>
      <c r="K618" s="32" t="n">
        <v>-5.75</v>
      </c>
      <c r="L618" s="32" t="n">
        <v>0</v>
      </c>
      <c r="M618" s="32"/>
      <c r="N618" s="6" t="s">
        <f>=I618+J618+K618+L618</f>
      </c>
      <c r="O618" s="32"/>
      <c r="P618" s="30"/>
    </row>
    <row collapsed="false" customFormat="false" customHeight="false" hidden="false" ht="12.1" outlineLevel="0" r="619">
      <c r="A619" s="29" t="n">
        <v>43886.65681713</v>
      </c>
      <c r="B619" s="30" t="s">
        <v>943</v>
      </c>
      <c r="C619" s="30" t="s">
        <v>1178</v>
      </c>
      <c r="D619" s="30" t="s">
        <v>897</v>
      </c>
      <c r="E619" s="30" t="s">
        <v>146</v>
      </c>
      <c r="F619" s="30" t="s">
        <v>27</v>
      </c>
      <c r="G619" s="31" t="n">
        <v>-2</v>
      </c>
      <c r="H619" s="32" t="n">
        <v>1595.9</v>
      </c>
      <c r="I619" s="32" t="n">
        <v>3191.8</v>
      </c>
      <c r="J619" s="32" t="n">
        <v>0</v>
      </c>
      <c r="K619" s="32" t="n">
        <v>-1.92</v>
      </c>
      <c r="L619" s="32" t="n">
        <v>0</v>
      </c>
      <c r="M619" s="32"/>
      <c r="N619" s="6" t="s">
        <f>=I619+J619+K619+L619</f>
      </c>
      <c r="O619" s="32"/>
      <c r="P619" s="30"/>
    </row>
    <row collapsed="false" customFormat="false" customHeight="false" hidden="false" ht="12.1" outlineLevel="0" r="620">
      <c r="A620" s="29" t="n">
        <v>43886.684895833</v>
      </c>
      <c r="B620" s="30" t="s">
        <v>943</v>
      </c>
      <c r="C620" s="30" t="s">
        <v>1178</v>
      </c>
      <c r="D620" s="30" t="s">
        <v>897</v>
      </c>
      <c r="E620" s="30" t="s">
        <v>146</v>
      </c>
      <c r="F620" s="30" t="s">
        <v>27</v>
      </c>
      <c r="G620" s="31" t="n">
        <v>-12</v>
      </c>
      <c r="H620" s="32" t="n">
        <v>1595.9</v>
      </c>
      <c r="I620" s="32" t="n">
        <v>19150.8</v>
      </c>
      <c r="J620" s="32" t="n">
        <v>0</v>
      </c>
      <c r="K620" s="32" t="n">
        <v>-11.49</v>
      </c>
      <c r="L620" s="32" t="n">
        <v>0</v>
      </c>
      <c r="M620" s="32"/>
      <c r="N620" s="6" t="s">
        <f>=I620+J620+K620+L620</f>
      </c>
      <c r="O620" s="32"/>
      <c r="P620" s="30"/>
    </row>
    <row collapsed="false" customFormat="false" customHeight="false" hidden="false" ht="12.1" outlineLevel="0" r="621">
      <c r="A621" s="20" t="n">
        <v>43886.703553241</v>
      </c>
      <c r="B621" s="2" t="s">
        <v>100</v>
      </c>
      <c r="C621" s="2" t="s">
        <v>1181</v>
      </c>
      <c r="D621" s="2" t="s">
        <v>894</v>
      </c>
      <c r="E621" s="2" t="s">
        <v>18</v>
      </c>
      <c r="F621" s="2" t="s">
        <v>27</v>
      </c>
      <c r="G621" s="7" t="n">
        <v>1</v>
      </c>
      <c r="H621" s="6" t="n">
        <v>21822</v>
      </c>
      <c r="I621" s="6" t="n">
        <v>-21822</v>
      </c>
      <c r="J621" s="6" t="n">
        <v>0</v>
      </c>
      <c r="K621" s="6" t="n">
        <v>-13.09</v>
      </c>
      <c r="L621" s="6" t="n">
        <v>0</v>
      </c>
      <c r="M621" s="6"/>
      <c r="N621" s="6" t="s">
        <f>=I621+J621+K621+L621</f>
      </c>
      <c r="O621" s="6"/>
      <c r="P621" s="2"/>
    </row>
    <row collapsed="false" customFormat="false" customHeight="false" hidden="false" ht="12.1" outlineLevel="0" r="622">
      <c r="A622" s="20" t="n">
        <v>43886.709791667</v>
      </c>
      <c r="B622" s="2" t="s">
        <v>136</v>
      </c>
      <c r="C622" s="2" t="s">
        <v>1136</v>
      </c>
      <c r="D622" s="2" t="s">
        <v>894</v>
      </c>
      <c r="E622" s="2" t="s">
        <v>18</v>
      </c>
      <c r="F622" s="2" t="s">
        <v>27</v>
      </c>
      <c r="G622" s="7" t="n">
        <v>1</v>
      </c>
      <c r="H622" s="6" t="n">
        <v>897.2</v>
      </c>
      <c r="I622" s="6" t="n">
        <v>-897.2</v>
      </c>
      <c r="J622" s="6" t="n">
        <v>0</v>
      </c>
      <c r="K622" s="6" t="n">
        <v>-0.54</v>
      </c>
      <c r="L622" s="6" t="n">
        <v>0</v>
      </c>
      <c r="M622" s="6"/>
      <c r="N622" s="6" t="s">
        <f>=I622+J622+K622+L622</f>
      </c>
      <c r="O622" s="6"/>
      <c r="P622" s="2"/>
    </row>
    <row collapsed="false" customFormat="false" customHeight="false" hidden="false" ht="12.1" outlineLevel="0" r="623">
      <c r="A623" s="20" t="n">
        <v>43886.723645833</v>
      </c>
      <c r="B623" s="2" t="s">
        <v>136</v>
      </c>
      <c r="C623" s="2" t="s">
        <v>1136</v>
      </c>
      <c r="D623" s="2" t="s">
        <v>894</v>
      </c>
      <c r="E623" s="2" t="s">
        <v>18</v>
      </c>
      <c r="F623" s="2" t="s">
        <v>27</v>
      </c>
      <c r="G623" s="7" t="n">
        <v>10</v>
      </c>
      <c r="H623" s="6" t="n">
        <v>897</v>
      </c>
      <c r="I623" s="6" t="n">
        <v>-8970</v>
      </c>
      <c r="J623" s="6" t="n">
        <v>0</v>
      </c>
      <c r="K623" s="6" t="n">
        <v>-5.39</v>
      </c>
      <c r="L623" s="6" t="n">
        <v>0</v>
      </c>
      <c r="M623" s="6"/>
      <c r="N623" s="6" t="s">
        <f>=I623+J623+K623+L623</f>
      </c>
      <c r="O623" s="6"/>
      <c r="P623" s="2"/>
    </row>
    <row collapsed="false" customFormat="false" customHeight="false" hidden="false" ht="12.1" outlineLevel="0" r="624">
      <c r="A624" s="21" t="n">
        <v>43887</v>
      </c>
      <c r="B624" s="22" t="s">
        <v>1113</v>
      </c>
      <c r="C624" s="22" t="s">
        <v>1239</v>
      </c>
      <c r="D624" s="22" t="s">
        <v>1113</v>
      </c>
      <c r="E624" s="22" t="s">
        <v>1113</v>
      </c>
      <c r="F624" s="22" t="s">
        <v>20</v>
      </c>
      <c r="G624" s="23" t="n">
        <v>1</v>
      </c>
      <c r="H624" s="24" t="n">
        <v>2.25</v>
      </c>
      <c r="I624" s="24" t="n">
        <v>2.25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4"/>
      <c r="P624" s="22"/>
    </row>
    <row collapsed="false" customFormat="false" customHeight="false" hidden="false" ht="12.1" outlineLevel="0" r="625">
      <c r="A625" s="20" t="n">
        <v>43887.531099537</v>
      </c>
      <c r="B625" s="2" t="s">
        <v>136</v>
      </c>
      <c r="C625" s="2" t="s">
        <v>1136</v>
      </c>
      <c r="D625" s="2" t="s">
        <v>894</v>
      </c>
      <c r="E625" s="2" t="s">
        <v>18</v>
      </c>
      <c r="F625" s="2" t="s">
        <v>27</v>
      </c>
      <c r="G625" s="7" t="n">
        <v>1</v>
      </c>
      <c r="H625" s="6" t="n">
        <v>884.6</v>
      </c>
      <c r="I625" s="6" t="n">
        <v>-884.6</v>
      </c>
      <c r="J625" s="6" t="n">
        <v>0</v>
      </c>
      <c r="K625" s="6" t="n">
        <v>-0.53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43887.531226852</v>
      </c>
      <c r="B626" s="2" t="s">
        <v>128</v>
      </c>
      <c r="C626" s="2" t="s">
        <v>1229</v>
      </c>
      <c r="D626" s="2" t="s">
        <v>894</v>
      </c>
      <c r="E626" s="2" t="s">
        <v>18</v>
      </c>
      <c r="F626" s="2" t="s">
        <v>27</v>
      </c>
      <c r="G626" s="7" t="n">
        <v>10000</v>
      </c>
      <c r="H626" s="6" t="n">
        <v>0.2149</v>
      </c>
      <c r="I626" s="6" t="n">
        <v>-2149</v>
      </c>
      <c r="J626" s="6" t="n">
        <v>0</v>
      </c>
      <c r="K626" s="6" t="n">
        <v>-1.28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43887.531608796</v>
      </c>
      <c r="B627" s="2" t="s">
        <v>140</v>
      </c>
      <c r="C627" s="2" t="s">
        <v>1209</v>
      </c>
      <c r="D627" s="2" t="s">
        <v>894</v>
      </c>
      <c r="E627" s="2" t="s">
        <v>18</v>
      </c>
      <c r="F627" s="2" t="s">
        <v>20</v>
      </c>
      <c r="G627" s="7" t="n">
        <v>1</v>
      </c>
      <c r="H627" s="6" t="n">
        <v>3.89</v>
      </c>
      <c r="I627" s="6" t="n">
        <v>-3.89</v>
      </c>
      <c r="J627" s="6" t="n">
        <v>0</v>
      </c>
      <c r="K627" s="6" t="n">
        <v>-0.01</v>
      </c>
      <c r="L627" s="6" t="n">
        <v>0</v>
      </c>
      <c r="M627" s="6" t="s">
        <f>=I627+J627+K627+L627</f>
      </c>
      <c r="N627" s="6"/>
      <c r="O627" s="6"/>
      <c r="P627" s="2"/>
    </row>
    <row collapsed="false" customFormat="false" customHeight="false" hidden="false" ht="12.1" outlineLevel="0" r="628">
      <c r="A628" s="29" t="n">
        <v>43887.5371875</v>
      </c>
      <c r="B628" s="30" t="s">
        <v>937</v>
      </c>
      <c r="C628" s="30" t="s">
        <v>1171</v>
      </c>
      <c r="D628" s="30" t="s">
        <v>897</v>
      </c>
      <c r="E628" s="30" t="s">
        <v>146</v>
      </c>
      <c r="F628" s="30" t="s">
        <v>27</v>
      </c>
      <c r="G628" s="31" t="n">
        <v>-13</v>
      </c>
      <c r="H628" s="32" t="n">
        <v>1728</v>
      </c>
      <c r="I628" s="32" t="n">
        <v>22464</v>
      </c>
      <c r="J628" s="32" t="n">
        <v>0</v>
      </c>
      <c r="K628" s="32" t="n">
        <v>-13.47</v>
      </c>
      <c r="L628" s="32" t="n">
        <v>0</v>
      </c>
      <c r="M628" s="32"/>
      <c r="N628" s="6" t="s">
        <f>=I628+J628+K628+L628</f>
      </c>
      <c r="O628" s="32"/>
      <c r="P628" s="30"/>
    </row>
    <row collapsed="false" customFormat="false" customHeight="false" hidden="false" ht="12.1" outlineLevel="0" r="629">
      <c r="A629" s="20" t="n">
        <v>43887.551550926</v>
      </c>
      <c r="B629" s="2" t="s">
        <v>78</v>
      </c>
      <c r="C629" s="2" t="s">
        <v>1188</v>
      </c>
      <c r="D629" s="2" t="s">
        <v>894</v>
      </c>
      <c r="E629" s="2" t="s">
        <v>18</v>
      </c>
      <c r="F629" s="2" t="s">
        <v>27</v>
      </c>
      <c r="G629" s="7" t="n">
        <v>10</v>
      </c>
      <c r="H629" s="6" t="n">
        <v>334.95</v>
      </c>
      <c r="I629" s="6" t="n">
        <v>-3349.5</v>
      </c>
      <c r="J629" s="6" t="n">
        <v>0</v>
      </c>
      <c r="K629" s="6" t="n">
        <v>-2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43887.551550926</v>
      </c>
      <c r="B630" s="2" t="s">
        <v>78</v>
      </c>
      <c r="C630" s="2" t="s">
        <v>1188</v>
      </c>
      <c r="D630" s="2" t="s">
        <v>894</v>
      </c>
      <c r="E630" s="2" t="s">
        <v>18</v>
      </c>
      <c r="F630" s="2" t="s">
        <v>27</v>
      </c>
      <c r="G630" s="7" t="n">
        <v>20</v>
      </c>
      <c r="H630" s="6" t="n">
        <v>334.95</v>
      </c>
      <c r="I630" s="6" t="n">
        <v>-6699</v>
      </c>
      <c r="J630" s="6" t="n">
        <v>0</v>
      </c>
      <c r="K630" s="6" t="n">
        <v>-4.02</v>
      </c>
      <c r="L630" s="6" t="n">
        <v>0</v>
      </c>
      <c r="M630" s="6"/>
      <c r="N630" s="6" t="s">
        <f>=I630+J630+K630+L630</f>
      </c>
      <c r="O630" s="6"/>
      <c r="P630" s="2"/>
    </row>
    <row collapsed="false" customFormat="false" customHeight="false" hidden="false" ht="12.1" outlineLevel="0" r="631">
      <c r="A631" s="20" t="n">
        <v>43887.552627315</v>
      </c>
      <c r="B631" s="2" t="s">
        <v>76</v>
      </c>
      <c r="C631" s="2" t="s">
        <v>1240</v>
      </c>
      <c r="D631" s="2" t="s">
        <v>894</v>
      </c>
      <c r="E631" s="2" t="s">
        <v>18</v>
      </c>
      <c r="F631" s="2" t="s">
        <v>27</v>
      </c>
      <c r="G631" s="7" t="n">
        <v>4000</v>
      </c>
      <c r="H631" s="6" t="n">
        <v>0.989</v>
      </c>
      <c r="I631" s="6" t="n">
        <v>-3956</v>
      </c>
      <c r="J631" s="6" t="n">
        <v>0</v>
      </c>
      <c r="K631" s="6" t="n">
        <v>-2.38</v>
      </c>
      <c r="L631" s="6" t="n">
        <v>0</v>
      </c>
      <c r="M631" s="6"/>
      <c r="N631" s="6" t="s">
        <f>=I631+J631+K631+L631</f>
      </c>
      <c r="O631" s="6"/>
      <c r="P631" s="2"/>
    </row>
    <row collapsed="false" customFormat="false" customHeight="false" hidden="false" ht="12.1" outlineLevel="0" r="632">
      <c r="A632" s="20" t="n">
        <v>43887.555601852</v>
      </c>
      <c r="B632" s="2" t="s">
        <v>58</v>
      </c>
      <c r="C632" s="2" t="s">
        <v>1133</v>
      </c>
      <c r="D632" s="2" t="s">
        <v>894</v>
      </c>
      <c r="E632" s="2" t="s">
        <v>18</v>
      </c>
      <c r="F632" s="2" t="s">
        <v>27</v>
      </c>
      <c r="G632" s="7" t="n">
        <v>10</v>
      </c>
      <c r="H632" s="6" t="n">
        <v>223.06</v>
      </c>
      <c r="I632" s="6" t="n">
        <v>-2230.6</v>
      </c>
      <c r="J632" s="6" t="n">
        <v>0</v>
      </c>
      <c r="K632" s="6" t="n">
        <v>-1.34</v>
      </c>
      <c r="L632" s="6" t="n">
        <v>0</v>
      </c>
      <c r="M632" s="6"/>
      <c r="N632" s="6" t="s">
        <f>=I632+J632+K632+L632</f>
      </c>
      <c r="O632" s="6"/>
      <c r="P632" s="2"/>
    </row>
    <row collapsed="false" customFormat="false" customHeight="false" hidden="false" ht="12.1" outlineLevel="0" r="633">
      <c r="A633" s="20" t="n">
        <v>43887.561631944</v>
      </c>
      <c r="B633" s="2" t="s">
        <v>114</v>
      </c>
      <c r="C633" s="2" t="s">
        <v>1204</v>
      </c>
      <c r="D633" s="2" t="s">
        <v>894</v>
      </c>
      <c r="E633" s="2" t="s">
        <v>18</v>
      </c>
      <c r="F633" s="2" t="s">
        <v>27</v>
      </c>
      <c r="G633" s="7" t="n">
        <v>2000</v>
      </c>
      <c r="H633" s="6" t="n">
        <v>0.6925</v>
      </c>
      <c r="I633" s="6" t="n">
        <v>-1385</v>
      </c>
      <c r="J633" s="6" t="n">
        <v>0</v>
      </c>
      <c r="K633" s="6" t="n">
        <v>-0.83</v>
      </c>
      <c r="L633" s="6" t="n">
        <v>0</v>
      </c>
      <c r="M633" s="6"/>
      <c r="N633" s="6" t="s">
        <f>=I633+J633+K633+L633</f>
      </c>
      <c r="O633" s="6"/>
      <c r="P633" s="2"/>
    </row>
    <row collapsed="false" customFormat="false" customHeight="false" hidden="false" ht="12.1" outlineLevel="0" r="634">
      <c r="A634" s="20" t="n">
        <v>43887.569039352</v>
      </c>
      <c r="B634" s="2" t="s">
        <v>108</v>
      </c>
      <c r="C634" s="2" t="s">
        <v>1119</v>
      </c>
      <c r="D634" s="2" t="s">
        <v>894</v>
      </c>
      <c r="E634" s="2" t="s">
        <v>18</v>
      </c>
      <c r="F634" s="2" t="s">
        <v>27</v>
      </c>
      <c r="G634" s="7" t="n">
        <v>2</v>
      </c>
      <c r="H634" s="6" t="n">
        <v>2595.2</v>
      </c>
      <c r="I634" s="6" t="n">
        <v>-5190.4</v>
      </c>
      <c r="J634" s="6" t="n">
        <v>0</v>
      </c>
      <c r="K634" s="6" t="n">
        <v>-3.12</v>
      </c>
      <c r="L634" s="6" t="n">
        <v>0</v>
      </c>
      <c r="M634" s="6"/>
      <c r="N634" s="6" t="s">
        <f>=I634+J634+K634+L634</f>
      </c>
      <c r="O634" s="6"/>
      <c r="P634" s="2"/>
    </row>
    <row collapsed="false" customFormat="false" customHeight="false" hidden="false" ht="12.1" outlineLevel="0" r="635">
      <c r="A635" s="20" t="n">
        <v>43887.580289352</v>
      </c>
      <c r="B635" s="2" t="s">
        <v>948</v>
      </c>
      <c r="C635" s="2" t="s">
        <v>1187</v>
      </c>
      <c r="D635" s="2" t="s">
        <v>894</v>
      </c>
      <c r="E635" s="2" t="s">
        <v>18</v>
      </c>
      <c r="F635" s="2" t="s">
        <v>27</v>
      </c>
      <c r="G635" s="7" t="n">
        <v>200000</v>
      </c>
      <c r="H635" s="6" t="n">
        <v>0.01503</v>
      </c>
      <c r="I635" s="6" t="n">
        <v>-3006</v>
      </c>
      <c r="J635" s="6" t="n">
        <v>0</v>
      </c>
      <c r="K635" s="6" t="n">
        <v>-1.8</v>
      </c>
      <c r="L635" s="6" t="n">
        <v>0</v>
      </c>
      <c r="M635" s="6"/>
      <c r="N635" s="6" t="s">
        <f>=I635+J635+K635+L635</f>
      </c>
      <c r="O635" s="6"/>
      <c r="P635" s="2"/>
    </row>
    <row collapsed="false" customFormat="false" customHeight="false" hidden="false" ht="12.1" outlineLevel="0" r="636">
      <c r="A636" s="20" t="n">
        <v>43887.580486111</v>
      </c>
      <c r="B636" s="2" t="s">
        <v>948</v>
      </c>
      <c r="C636" s="2" t="s">
        <v>1187</v>
      </c>
      <c r="D636" s="2" t="s">
        <v>894</v>
      </c>
      <c r="E636" s="2" t="s">
        <v>18</v>
      </c>
      <c r="F636" s="2" t="s">
        <v>27</v>
      </c>
      <c r="G636" s="7" t="n">
        <v>200000</v>
      </c>
      <c r="H636" s="6" t="n">
        <v>0.015036</v>
      </c>
      <c r="I636" s="6" t="n">
        <v>-3007.2</v>
      </c>
      <c r="J636" s="6" t="n">
        <v>0</v>
      </c>
      <c r="K636" s="6" t="n">
        <v>-1.8</v>
      </c>
      <c r="L636" s="6" t="n">
        <v>0</v>
      </c>
      <c r="M636" s="6"/>
      <c r="N636" s="6" t="s">
        <f>=I636+J636+K636+L636</f>
      </c>
      <c r="O636" s="6"/>
      <c r="P636" s="2"/>
    </row>
    <row collapsed="false" customFormat="false" customHeight="false" hidden="false" ht="12.1" outlineLevel="0" r="637">
      <c r="A637" s="29" t="n">
        <v>43887.629895833</v>
      </c>
      <c r="B637" s="30" t="s">
        <v>943</v>
      </c>
      <c r="C637" s="30" t="s">
        <v>1178</v>
      </c>
      <c r="D637" s="30" t="s">
        <v>897</v>
      </c>
      <c r="E637" s="30" t="s">
        <v>146</v>
      </c>
      <c r="F637" s="30" t="s">
        <v>27</v>
      </c>
      <c r="G637" s="31" t="n">
        <v>-8</v>
      </c>
      <c r="H637" s="32" t="n">
        <v>1595.7</v>
      </c>
      <c r="I637" s="32" t="n">
        <v>12765.6</v>
      </c>
      <c r="J637" s="32" t="n">
        <v>0</v>
      </c>
      <c r="K637" s="32" t="n">
        <v>-7.65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29" t="n">
        <v>43887.630219907</v>
      </c>
      <c r="B638" s="30" t="s">
        <v>943</v>
      </c>
      <c r="C638" s="30" t="s">
        <v>1178</v>
      </c>
      <c r="D638" s="30" t="s">
        <v>897</v>
      </c>
      <c r="E638" s="30" t="s">
        <v>146</v>
      </c>
      <c r="F638" s="30" t="s">
        <v>27</v>
      </c>
      <c r="G638" s="31" t="n">
        <v>-3</v>
      </c>
      <c r="H638" s="32" t="n">
        <v>1595.7</v>
      </c>
      <c r="I638" s="32" t="n">
        <v>4787.1</v>
      </c>
      <c r="J638" s="32" t="n">
        <v>0</v>
      </c>
      <c r="K638" s="32" t="n">
        <v>-2.87</v>
      </c>
      <c r="L638" s="32" t="n">
        <v>0</v>
      </c>
      <c r="M638" s="32"/>
      <c r="N638" s="6" t="s">
        <f>=I638+J638+K638+L638</f>
      </c>
      <c r="O638" s="32"/>
      <c r="P638" s="30"/>
    </row>
    <row collapsed="false" customFormat="false" customHeight="false" hidden="false" ht="12.1" outlineLevel="0" r="639">
      <c r="A639" s="29" t="n">
        <v>43887.630601852</v>
      </c>
      <c r="B639" s="30" t="s">
        <v>943</v>
      </c>
      <c r="C639" s="30" t="s">
        <v>1178</v>
      </c>
      <c r="D639" s="30" t="s">
        <v>897</v>
      </c>
      <c r="E639" s="30" t="s">
        <v>146</v>
      </c>
      <c r="F639" s="30" t="s">
        <v>27</v>
      </c>
      <c r="G639" s="31" t="n">
        <v>-3</v>
      </c>
      <c r="H639" s="32" t="n">
        <v>1595.7</v>
      </c>
      <c r="I639" s="32" t="n">
        <v>4787.1</v>
      </c>
      <c r="J639" s="32" t="n">
        <v>0</v>
      </c>
      <c r="K639" s="32" t="n">
        <v>-2.87</v>
      </c>
      <c r="L639" s="32" t="n">
        <v>0</v>
      </c>
      <c r="M639" s="32"/>
      <c r="N639" s="6" t="s">
        <f>=I639+J639+K639+L639</f>
      </c>
      <c r="O639" s="32"/>
      <c r="P639" s="30"/>
    </row>
    <row collapsed="false" customFormat="false" customHeight="false" hidden="false" ht="12.1" outlineLevel="0" r="640">
      <c r="A640" s="20" t="n">
        <v>43887.636701389</v>
      </c>
      <c r="B640" s="2" t="s">
        <v>918</v>
      </c>
      <c r="C640" s="2" t="s">
        <v>1116</v>
      </c>
      <c r="D640" s="2" t="s">
        <v>894</v>
      </c>
      <c r="E640" s="2" t="s">
        <v>18</v>
      </c>
      <c r="F640" s="2" t="s">
        <v>27</v>
      </c>
      <c r="G640" s="7" t="n">
        <v>2</v>
      </c>
      <c r="H640" s="6" t="n">
        <v>6178</v>
      </c>
      <c r="I640" s="6" t="n">
        <v>-12356</v>
      </c>
      <c r="J640" s="6" t="n">
        <v>0</v>
      </c>
      <c r="K640" s="6" t="n">
        <v>-7.42</v>
      </c>
      <c r="L640" s="6" t="n">
        <v>0</v>
      </c>
      <c r="M640" s="6"/>
      <c r="N640" s="6" t="s">
        <f>=I640+J640+K640+L640</f>
      </c>
      <c r="O640" s="6"/>
      <c r="P640" s="2"/>
    </row>
    <row collapsed="false" customFormat="false" customHeight="false" hidden="false" ht="12.1" outlineLevel="0" r="641">
      <c r="A641" s="21" t="n">
        <v>43888</v>
      </c>
      <c r="B641" s="22" t="s">
        <v>1113</v>
      </c>
      <c r="C641" s="22" t="s">
        <v>1241</v>
      </c>
      <c r="D641" s="22" t="s">
        <v>1113</v>
      </c>
      <c r="E641" s="22" t="s">
        <v>1113</v>
      </c>
      <c r="F641" s="22" t="s">
        <v>20</v>
      </c>
      <c r="G641" s="23" t="n">
        <v>1</v>
      </c>
      <c r="H641" s="24" t="n">
        <v>8.19</v>
      </c>
      <c r="I641" s="24" t="n">
        <v>8.19</v>
      </c>
      <c r="J641" s="24" t="n">
        <v>0</v>
      </c>
      <c r="K641" s="24" t="n">
        <v>0</v>
      </c>
      <c r="L641" s="24" t="n">
        <v>0</v>
      </c>
      <c r="M641" s="6" t="s">
        <f>=I641+J641+K641+L641</f>
      </c>
      <c r="N641" s="24"/>
      <c r="O641" s="24"/>
      <c r="P641" s="22"/>
    </row>
    <row collapsed="false" customFormat="false" customHeight="false" hidden="false" ht="12.1" outlineLevel="0" r="642">
      <c r="A642" s="20" t="n">
        <v>43888.456550926</v>
      </c>
      <c r="B642" s="2" t="s">
        <v>94</v>
      </c>
      <c r="C642" s="2" t="s">
        <v>1225</v>
      </c>
      <c r="D642" s="2" t="s">
        <v>894</v>
      </c>
      <c r="E642" s="2" t="s">
        <v>18</v>
      </c>
      <c r="F642" s="2" t="s">
        <v>27</v>
      </c>
      <c r="G642" s="7" t="n">
        <v>100</v>
      </c>
      <c r="H642" s="6" t="n">
        <v>85.42</v>
      </c>
      <c r="I642" s="6" t="n">
        <v>-8542</v>
      </c>
      <c r="J642" s="6" t="n">
        <v>0</v>
      </c>
      <c r="K642" s="6" t="n">
        <v>-5.12</v>
      </c>
      <c r="L642" s="6" t="n">
        <v>0</v>
      </c>
      <c r="M642" s="6"/>
      <c r="N642" s="6" t="s">
        <f>=I642+J642+K642+L642</f>
      </c>
      <c r="O642" s="6"/>
      <c r="P642" s="2"/>
    </row>
    <row collapsed="false" customFormat="false" customHeight="false" hidden="false" ht="12.1" outlineLevel="0" r="643">
      <c r="A643" s="29" t="n">
        <v>43888.529583333</v>
      </c>
      <c r="B643" s="30" t="s">
        <v>968</v>
      </c>
      <c r="C643" s="30" t="s">
        <v>1232</v>
      </c>
      <c r="D643" s="30" t="s">
        <v>897</v>
      </c>
      <c r="E643" s="30" t="s">
        <v>18</v>
      </c>
      <c r="F643" s="30" t="s">
        <v>27</v>
      </c>
      <c r="G643" s="31" t="n">
        <v>-2</v>
      </c>
      <c r="H643" s="32" t="n">
        <v>826</v>
      </c>
      <c r="I643" s="32" t="n">
        <v>1652</v>
      </c>
      <c r="J643" s="32" t="n">
        <v>0</v>
      </c>
      <c r="K643" s="32" t="n">
        <v>-0.99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43888.573449074</v>
      </c>
      <c r="B644" s="30" t="s">
        <v>960</v>
      </c>
      <c r="C644" s="30" t="s">
        <v>1210</v>
      </c>
      <c r="D644" s="30" t="s">
        <v>897</v>
      </c>
      <c r="E644" s="30" t="s">
        <v>18</v>
      </c>
      <c r="F644" s="30" t="s">
        <v>27</v>
      </c>
      <c r="G644" s="31" t="n">
        <v>-100</v>
      </c>
      <c r="H644" s="32" t="n">
        <v>5.45</v>
      </c>
      <c r="I644" s="32" t="n">
        <v>545</v>
      </c>
      <c r="J644" s="32" t="n">
        <v>0</v>
      </c>
      <c r="K644" s="32" t="n">
        <v>-0.32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9" t="n">
        <v>43888.573784722</v>
      </c>
      <c r="B645" s="30" t="s">
        <v>960</v>
      </c>
      <c r="C645" s="30" t="s">
        <v>1210</v>
      </c>
      <c r="D645" s="30" t="s">
        <v>897</v>
      </c>
      <c r="E645" s="30" t="s">
        <v>18</v>
      </c>
      <c r="F645" s="30" t="s">
        <v>27</v>
      </c>
      <c r="G645" s="31" t="n">
        <v>-200</v>
      </c>
      <c r="H645" s="32" t="n">
        <v>5.44</v>
      </c>
      <c r="I645" s="32" t="n">
        <v>1088</v>
      </c>
      <c r="J645" s="32" t="n">
        <v>0</v>
      </c>
      <c r="K645" s="32" t="n">
        <v>-0.65</v>
      </c>
      <c r="L645" s="32" t="n">
        <v>0</v>
      </c>
      <c r="M645" s="32"/>
      <c r="N645" s="6" t="s">
        <f>=I645+J645+K645+L645</f>
      </c>
      <c r="O645" s="32"/>
      <c r="P645" s="30"/>
    </row>
    <row collapsed="false" customFormat="false" customHeight="false" hidden="false" ht="12.1" outlineLevel="0" r="646">
      <c r="A646" s="29" t="n">
        <v>43888.578796296</v>
      </c>
      <c r="B646" s="30" t="s">
        <v>938</v>
      </c>
      <c r="C646" s="30" t="s">
        <v>1172</v>
      </c>
      <c r="D646" s="30" t="s">
        <v>897</v>
      </c>
      <c r="E646" s="30" t="s">
        <v>166</v>
      </c>
      <c r="F646" s="30" t="s">
        <v>27</v>
      </c>
      <c r="G646" s="31" t="n">
        <v>-1</v>
      </c>
      <c r="H646" s="32" t="n">
        <v>108.17</v>
      </c>
      <c r="I646" s="32" t="n">
        <v>1081.7</v>
      </c>
      <c r="J646" s="32" t="n">
        <v>10.9</v>
      </c>
      <c r="K646" s="32" t="n">
        <v>-0.65</v>
      </c>
      <c r="L646" s="32" t="n">
        <v>0</v>
      </c>
      <c r="M646" s="32"/>
      <c r="N646" s="6" t="s">
        <f>=I646+J646+K646+L646</f>
      </c>
      <c r="O646" s="32"/>
      <c r="P646" s="30"/>
    </row>
    <row collapsed="false" customFormat="false" customHeight="false" hidden="false" ht="12.1" outlineLevel="0" r="647">
      <c r="A647" s="29" t="n">
        <v>43888.580127315</v>
      </c>
      <c r="B647" s="30" t="s">
        <v>80</v>
      </c>
      <c r="C647" s="30" t="s">
        <v>1192</v>
      </c>
      <c r="D647" s="30" t="s">
        <v>897</v>
      </c>
      <c r="E647" s="30" t="s">
        <v>18</v>
      </c>
      <c r="F647" s="30" t="s">
        <v>27</v>
      </c>
      <c r="G647" s="31" t="n">
        <v>-200</v>
      </c>
      <c r="H647" s="32" t="n">
        <v>9.34</v>
      </c>
      <c r="I647" s="32" t="n">
        <v>1868</v>
      </c>
      <c r="J647" s="32" t="n">
        <v>0</v>
      </c>
      <c r="K647" s="32" t="n">
        <v>-1.12</v>
      </c>
      <c r="L647" s="32" t="n">
        <v>0</v>
      </c>
      <c r="M647" s="32"/>
      <c r="N647" s="6" t="s">
        <f>=I647+J647+K647+L647</f>
      </c>
      <c r="O647" s="32"/>
      <c r="P647" s="30"/>
    </row>
    <row collapsed="false" customFormat="false" customHeight="false" hidden="false" ht="12.1" outlineLevel="0" r="648">
      <c r="A648" s="29" t="n">
        <v>43888.580891204</v>
      </c>
      <c r="B648" s="30" t="s">
        <v>80</v>
      </c>
      <c r="C648" s="30" t="s">
        <v>1192</v>
      </c>
      <c r="D648" s="30" t="s">
        <v>897</v>
      </c>
      <c r="E648" s="30" t="s">
        <v>18</v>
      </c>
      <c r="F648" s="30" t="s">
        <v>27</v>
      </c>
      <c r="G648" s="31" t="n">
        <v>-300</v>
      </c>
      <c r="H648" s="32" t="n">
        <v>9.34</v>
      </c>
      <c r="I648" s="32" t="n">
        <v>2802</v>
      </c>
      <c r="J648" s="32" t="n">
        <v>0</v>
      </c>
      <c r="K648" s="32" t="n">
        <v>-1.68</v>
      </c>
      <c r="L648" s="32" t="n">
        <v>0</v>
      </c>
      <c r="M648" s="32"/>
      <c r="N648" s="6" t="s">
        <f>=I648+J648+K648+L648</f>
      </c>
      <c r="O648" s="32"/>
      <c r="P648" s="30"/>
    </row>
    <row collapsed="false" customFormat="false" customHeight="false" hidden="false" ht="12.1" outlineLevel="0" r="649">
      <c r="A649" s="29" t="n">
        <v>43888.582083333</v>
      </c>
      <c r="B649" s="30" t="s">
        <v>132</v>
      </c>
      <c r="C649" s="30" t="s">
        <v>1189</v>
      </c>
      <c r="D649" s="30" t="s">
        <v>897</v>
      </c>
      <c r="E649" s="30" t="s">
        <v>18</v>
      </c>
      <c r="F649" s="30" t="s">
        <v>27</v>
      </c>
      <c r="G649" s="31" t="n">
        <v>-5</v>
      </c>
      <c r="H649" s="32" t="n">
        <v>1217</v>
      </c>
      <c r="I649" s="32" t="n">
        <v>6085</v>
      </c>
      <c r="J649" s="32" t="n">
        <v>0</v>
      </c>
      <c r="K649" s="32" t="n">
        <v>-3.65</v>
      </c>
      <c r="L649" s="32" t="n">
        <v>0</v>
      </c>
      <c r="M649" s="32"/>
      <c r="N649" s="6" t="s">
        <f>=I649+J649+K649+L649</f>
      </c>
      <c r="O649" s="32"/>
      <c r="P649" s="30"/>
    </row>
    <row collapsed="false" customFormat="false" customHeight="false" hidden="false" ht="12.1" outlineLevel="0" r="650">
      <c r="A650" s="29" t="n">
        <v>43888.583796296</v>
      </c>
      <c r="B650" s="30" t="s">
        <v>132</v>
      </c>
      <c r="C650" s="30" t="s">
        <v>1189</v>
      </c>
      <c r="D650" s="30" t="s">
        <v>897</v>
      </c>
      <c r="E650" s="30" t="s">
        <v>18</v>
      </c>
      <c r="F650" s="30" t="s">
        <v>27</v>
      </c>
      <c r="G650" s="31" t="n">
        <v>-1</v>
      </c>
      <c r="H650" s="32" t="n">
        <v>1217</v>
      </c>
      <c r="I650" s="32" t="n">
        <v>1217</v>
      </c>
      <c r="J650" s="32" t="n">
        <v>0</v>
      </c>
      <c r="K650" s="32" t="n">
        <v>-0.73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43888.58587963</v>
      </c>
      <c r="B651" s="30" t="s">
        <v>938</v>
      </c>
      <c r="C651" s="30" t="s">
        <v>1172</v>
      </c>
      <c r="D651" s="30" t="s">
        <v>897</v>
      </c>
      <c r="E651" s="30" t="s">
        <v>166</v>
      </c>
      <c r="F651" s="30" t="s">
        <v>27</v>
      </c>
      <c r="G651" s="31" t="n">
        <v>-1</v>
      </c>
      <c r="H651" s="32" t="n">
        <v>108.17</v>
      </c>
      <c r="I651" s="32" t="n">
        <v>1081.7</v>
      </c>
      <c r="J651" s="32" t="n">
        <v>10.9</v>
      </c>
      <c r="K651" s="32" t="n">
        <v>-0.65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43888.600763889</v>
      </c>
      <c r="B652" s="30" t="s">
        <v>938</v>
      </c>
      <c r="C652" s="30" t="s">
        <v>1172</v>
      </c>
      <c r="D652" s="30" t="s">
        <v>897</v>
      </c>
      <c r="E652" s="30" t="s">
        <v>166</v>
      </c>
      <c r="F652" s="30" t="s">
        <v>27</v>
      </c>
      <c r="G652" s="31" t="n">
        <v>-10</v>
      </c>
      <c r="H652" s="32" t="n">
        <v>108.17</v>
      </c>
      <c r="I652" s="32" t="n">
        <v>10817</v>
      </c>
      <c r="J652" s="32" t="n">
        <v>109</v>
      </c>
      <c r="K652" s="32" t="n">
        <v>-6.49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9" t="n">
        <v>43888.622488426</v>
      </c>
      <c r="B653" s="30" t="s">
        <v>938</v>
      </c>
      <c r="C653" s="30" t="s">
        <v>1172</v>
      </c>
      <c r="D653" s="30" t="s">
        <v>897</v>
      </c>
      <c r="E653" s="30" t="s">
        <v>166</v>
      </c>
      <c r="F653" s="30" t="s">
        <v>27</v>
      </c>
      <c r="G653" s="31" t="n">
        <v>-1</v>
      </c>
      <c r="H653" s="32" t="n">
        <v>108.17</v>
      </c>
      <c r="I653" s="32" t="n">
        <v>1081.7</v>
      </c>
      <c r="J653" s="32" t="n">
        <v>10.9</v>
      </c>
      <c r="K653" s="32" t="n">
        <v>-0.65</v>
      </c>
      <c r="L653" s="32" t="n">
        <v>0</v>
      </c>
      <c r="M653" s="32"/>
      <c r="N653" s="6" t="s">
        <f>=I653+J653+K653+L653</f>
      </c>
      <c r="O653" s="32"/>
      <c r="P653" s="30"/>
    </row>
    <row collapsed="false" customFormat="false" customHeight="false" hidden="false" ht="12.1" outlineLevel="0" r="654">
      <c r="A654" s="29" t="n">
        <v>43888.640868056</v>
      </c>
      <c r="B654" s="30" t="s">
        <v>938</v>
      </c>
      <c r="C654" s="30" t="s">
        <v>1172</v>
      </c>
      <c r="D654" s="30" t="s">
        <v>897</v>
      </c>
      <c r="E654" s="30" t="s">
        <v>166</v>
      </c>
      <c r="F654" s="30" t="s">
        <v>27</v>
      </c>
      <c r="G654" s="31" t="n">
        <v>-4</v>
      </c>
      <c r="H654" s="32" t="n">
        <v>108.17</v>
      </c>
      <c r="I654" s="32" t="n">
        <v>4326.8</v>
      </c>
      <c r="J654" s="32" t="n">
        <v>43.6</v>
      </c>
      <c r="K654" s="32" t="n">
        <v>-2.59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43888.64474537</v>
      </c>
      <c r="B655" s="30" t="s">
        <v>938</v>
      </c>
      <c r="C655" s="30" t="s">
        <v>1172</v>
      </c>
      <c r="D655" s="30" t="s">
        <v>897</v>
      </c>
      <c r="E655" s="30" t="s">
        <v>166</v>
      </c>
      <c r="F655" s="30" t="s">
        <v>27</v>
      </c>
      <c r="G655" s="31" t="n">
        <v>-5</v>
      </c>
      <c r="H655" s="32" t="n">
        <v>108.17</v>
      </c>
      <c r="I655" s="32" t="n">
        <v>5408.5</v>
      </c>
      <c r="J655" s="32" t="n">
        <v>54.5</v>
      </c>
      <c r="K655" s="32" t="n">
        <v>-3.24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43888.651053241</v>
      </c>
      <c r="B656" s="30" t="s">
        <v>959</v>
      </c>
      <c r="C656" s="30" t="s">
        <v>1208</v>
      </c>
      <c r="D656" s="30" t="s">
        <v>897</v>
      </c>
      <c r="E656" s="30" t="s">
        <v>166</v>
      </c>
      <c r="F656" s="30" t="s">
        <v>27</v>
      </c>
      <c r="G656" s="31" t="n">
        <v>-20</v>
      </c>
      <c r="H656" s="32" t="n">
        <v>103.98</v>
      </c>
      <c r="I656" s="32" t="n">
        <v>20796</v>
      </c>
      <c r="J656" s="32" t="n">
        <v>189</v>
      </c>
      <c r="K656" s="32" t="n">
        <v>-12.48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0" t="n">
        <v>43888.693252315</v>
      </c>
      <c r="B657" s="2" t="s">
        <v>76</v>
      </c>
      <c r="C657" s="2" t="s">
        <v>1240</v>
      </c>
      <c r="D657" s="2" t="s">
        <v>894</v>
      </c>
      <c r="E657" s="2" t="s">
        <v>18</v>
      </c>
      <c r="F657" s="2" t="s">
        <v>27</v>
      </c>
      <c r="G657" s="7" t="n">
        <v>4000</v>
      </c>
      <c r="H657" s="6" t="n">
        <v>0.98</v>
      </c>
      <c r="I657" s="6" t="n">
        <v>-3920</v>
      </c>
      <c r="J657" s="6" t="n">
        <v>0</v>
      </c>
      <c r="K657" s="6" t="n">
        <v>-2.36</v>
      </c>
      <c r="L657" s="6" t="n">
        <v>0</v>
      </c>
      <c r="M657" s="6"/>
      <c r="N657" s="6" t="s">
        <f>=I657+J657+K657+L657</f>
      </c>
      <c r="O657" s="6"/>
      <c r="P657" s="2"/>
    </row>
    <row collapsed="false" customFormat="false" customHeight="false" hidden="false" ht="12.1" outlineLevel="0" r="658">
      <c r="A658" s="20" t="n">
        <v>43888.756875</v>
      </c>
      <c r="B658" s="2" t="s">
        <v>901</v>
      </c>
      <c r="C658" s="2" t="s">
        <v>1092</v>
      </c>
      <c r="D658" s="2" t="s">
        <v>894</v>
      </c>
      <c r="E658" s="2" t="s">
        <v>18</v>
      </c>
      <c r="F658" s="2" t="s">
        <v>27</v>
      </c>
      <c r="G658" s="7" t="n">
        <v>10</v>
      </c>
      <c r="H658" s="6" t="n">
        <v>860</v>
      </c>
      <c r="I658" s="6" t="n">
        <v>-8600</v>
      </c>
      <c r="J658" s="6" t="n">
        <v>0</v>
      </c>
      <c r="K658" s="6" t="n">
        <v>-5.16</v>
      </c>
      <c r="L658" s="6" t="n">
        <v>0</v>
      </c>
      <c r="M658" s="6"/>
      <c r="N658" s="6" t="s">
        <f>=I658+J658+K658+L658</f>
      </c>
      <c r="O658" s="6"/>
      <c r="P658" s="2"/>
    </row>
    <row collapsed="false" customFormat="false" customHeight="false" hidden="false" ht="12.1" outlineLevel="0" r="659">
      <c r="A659" s="20" t="n">
        <v>43889.445555556</v>
      </c>
      <c r="B659" s="2" t="s">
        <v>32</v>
      </c>
      <c r="C659" s="2" t="s">
        <v>1185</v>
      </c>
      <c r="D659" s="2" t="s">
        <v>894</v>
      </c>
      <c r="E659" s="2" t="s">
        <v>18</v>
      </c>
      <c r="F659" s="2" t="s">
        <v>27</v>
      </c>
      <c r="G659" s="7" t="n">
        <v>10</v>
      </c>
      <c r="H659" s="6" t="n">
        <v>650.4</v>
      </c>
      <c r="I659" s="6" t="n">
        <v>-6504</v>
      </c>
      <c r="J659" s="6" t="n">
        <v>0</v>
      </c>
      <c r="K659" s="6" t="n">
        <v>-3.9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9" t="n">
        <v>43889.468518519</v>
      </c>
      <c r="B660" s="30" t="s">
        <v>938</v>
      </c>
      <c r="C660" s="30" t="s">
        <v>1172</v>
      </c>
      <c r="D660" s="30" t="s">
        <v>897</v>
      </c>
      <c r="E660" s="30" t="s">
        <v>166</v>
      </c>
      <c r="F660" s="30" t="s">
        <v>27</v>
      </c>
      <c r="G660" s="31" t="n">
        <v>-27</v>
      </c>
      <c r="H660" s="32" t="n">
        <v>106.35</v>
      </c>
      <c r="I660" s="32" t="n">
        <v>28714.5</v>
      </c>
      <c r="J660" s="32" t="n">
        <v>302.13</v>
      </c>
      <c r="K660" s="32" t="n">
        <v>-17.23</v>
      </c>
      <c r="L660" s="32" t="n">
        <v>0</v>
      </c>
      <c r="M660" s="32"/>
      <c r="N660" s="6" t="s">
        <f>=I660+J660+K660+L660</f>
      </c>
      <c r="O660" s="32"/>
      <c r="P660" s="30"/>
    </row>
    <row collapsed="false" customFormat="false" customHeight="false" hidden="false" ht="12.1" outlineLevel="0" r="661">
      <c r="A661" s="29" t="n">
        <v>43889.469768519</v>
      </c>
      <c r="B661" s="30" t="s">
        <v>926</v>
      </c>
      <c r="C661" s="30" t="s">
        <v>1131</v>
      </c>
      <c r="D661" s="30" t="s">
        <v>897</v>
      </c>
      <c r="E661" s="30" t="s">
        <v>166</v>
      </c>
      <c r="F661" s="30" t="s">
        <v>27</v>
      </c>
      <c r="G661" s="31" t="n">
        <v>-5</v>
      </c>
      <c r="H661" s="32" t="n">
        <v>104.8</v>
      </c>
      <c r="I661" s="32" t="n">
        <v>5240</v>
      </c>
      <c r="J661" s="32" t="n">
        <v>199.35</v>
      </c>
      <c r="K661" s="32" t="n">
        <v>-3.14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43889.473530093</v>
      </c>
      <c r="B662" s="30" t="s">
        <v>938</v>
      </c>
      <c r="C662" s="30" t="s">
        <v>1172</v>
      </c>
      <c r="D662" s="30" t="s">
        <v>897</v>
      </c>
      <c r="E662" s="30" t="s">
        <v>166</v>
      </c>
      <c r="F662" s="30" t="s">
        <v>27</v>
      </c>
      <c r="G662" s="31" t="n">
        <v>-51</v>
      </c>
      <c r="H662" s="32" t="n">
        <v>106.35</v>
      </c>
      <c r="I662" s="32" t="n">
        <v>54238.5</v>
      </c>
      <c r="J662" s="32" t="n">
        <v>570.69</v>
      </c>
      <c r="K662" s="32" t="n">
        <v>-32.55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43889.496238426</v>
      </c>
      <c r="B663" s="30" t="s">
        <v>909</v>
      </c>
      <c r="C663" s="30" t="s">
        <v>1102</v>
      </c>
      <c r="D663" s="30" t="s">
        <v>897</v>
      </c>
      <c r="E663" s="30" t="s">
        <v>18</v>
      </c>
      <c r="F663" s="30" t="s">
        <v>27</v>
      </c>
      <c r="G663" s="31" t="n">
        <v>-30</v>
      </c>
      <c r="H663" s="32" t="n">
        <v>235.68</v>
      </c>
      <c r="I663" s="32" t="n">
        <v>7070.4</v>
      </c>
      <c r="J663" s="32" t="n">
        <v>0</v>
      </c>
      <c r="K663" s="32" t="n">
        <v>-4.25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43889.521030093</v>
      </c>
      <c r="B664" s="30" t="s">
        <v>952</v>
      </c>
      <c r="C664" s="30" t="s">
        <v>1194</v>
      </c>
      <c r="D664" s="30" t="s">
        <v>897</v>
      </c>
      <c r="E664" s="30" t="s">
        <v>166</v>
      </c>
      <c r="F664" s="30" t="s">
        <v>27</v>
      </c>
      <c r="G664" s="31" t="n">
        <v>-3</v>
      </c>
      <c r="H664" s="32" t="n">
        <v>100.18</v>
      </c>
      <c r="I664" s="32" t="n">
        <v>3005.4</v>
      </c>
      <c r="J664" s="32" t="n">
        <v>100.11</v>
      </c>
      <c r="K664" s="32" t="n">
        <v>-1.8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0" t="n">
        <v>43889.603483796</v>
      </c>
      <c r="B665" s="2" t="s">
        <v>967</v>
      </c>
      <c r="C665" s="2" t="s">
        <v>1230</v>
      </c>
      <c r="D665" s="2" t="s">
        <v>894</v>
      </c>
      <c r="E665" s="2" t="s">
        <v>18</v>
      </c>
      <c r="F665" s="2" t="s">
        <v>27</v>
      </c>
      <c r="G665" s="7" t="n">
        <v>10000</v>
      </c>
      <c r="H665" s="6" t="n">
        <v>0.05585</v>
      </c>
      <c r="I665" s="6" t="n">
        <v>-558.5</v>
      </c>
      <c r="J665" s="6" t="n">
        <v>0</v>
      </c>
      <c r="K665" s="6" t="n">
        <v>-0.33</v>
      </c>
      <c r="L665" s="6" t="n">
        <v>0</v>
      </c>
      <c r="M665" s="6"/>
      <c r="N665" s="6" t="s">
        <f>=I665+J665+K665+L665</f>
      </c>
      <c r="O665" s="6"/>
      <c r="P665" s="2"/>
    </row>
    <row collapsed="false" customFormat="false" customHeight="false" hidden="false" ht="12.1" outlineLevel="0" r="666">
      <c r="A666" s="20" t="n">
        <v>43889.614050926</v>
      </c>
      <c r="B666" s="2" t="s">
        <v>100</v>
      </c>
      <c r="C666" s="2" t="s">
        <v>1181</v>
      </c>
      <c r="D666" s="2" t="s">
        <v>894</v>
      </c>
      <c r="E666" s="2" t="s">
        <v>18</v>
      </c>
      <c r="F666" s="2" t="s">
        <v>27</v>
      </c>
      <c r="G666" s="7" t="n">
        <v>2</v>
      </c>
      <c r="H666" s="6" t="n">
        <v>20622</v>
      </c>
      <c r="I666" s="6" t="n">
        <v>-41244</v>
      </c>
      <c r="J666" s="6" t="n">
        <v>0</v>
      </c>
      <c r="K666" s="6" t="n">
        <v>-24.74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0" t="n">
        <v>43889.620914352</v>
      </c>
      <c r="B667" s="2" t="s">
        <v>906</v>
      </c>
      <c r="C667" s="2" t="s">
        <v>1097</v>
      </c>
      <c r="D667" s="2" t="s">
        <v>894</v>
      </c>
      <c r="E667" s="2" t="s">
        <v>18</v>
      </c>
      <c r="F667" s="2" t="s">
        <v>27</v>
      </c>
      <c r="G667" s="7" t="n">
        <v>20</v>
      </c>
      <c r="H667" s="6" t="n">
        <v>71.22</v>
      </c>
      <c r="I667" s="6" t="n">
        <v>-1424.4</v>
      </c>
      <c r="J667" s="6" t="n">
        <v>0</v>
      </c>
      <c r="K667" s="6" t="n">
        <v>-0.85</v>
      </c>
      <c r="L667" s="6" t="n">
        <v>0</v>
      </c>
      <c r="M667" s="6"/>
      <c r="N667" s="6" t="s">
        <f>=I667+J667+K667+L667</f>
      </c>
      <c r="O667" s="6"/>
      <c r="P667" s="2"/>
    </row>
    <row collapsed="false" customFormat="false" customHeight="false" hidden="false" ht="12.1" outlineLevel="0" r="668">
      <c r="A668" s="20" t="n">
        <v>43889.621747685</v>
      </c>
      <c r="B668" s="2" t="s">
        <v>136</v>
      </c>
      <c r="C668" s="2" t="s">
        <v>1136</v>
      </c>
      <c r="D668" s="2" t="s">
        <v>894</v>
      </c>
      <c r="E668" s="2" t="s">
        <v>18</v>
      </c>
      <c r="F668" s="2" t="s">
        <v>27</v>
      </c>
      <c r="G668" s="7" t="n">
        <v>1</v>
      </c>
      <c r="H668" s="6" t="n">
        <v>834.2</v>
      </c>
      <c r="I668" s="6" t="n">
        <v>-834.2</v>
      </c>
      <c r="J668" s="6" t="n">
        <v>0</v>
      </c>
      <c r="K668" s="6" t="n">
        <v>-0.51</v>
      </c>
      <c r="L668" s="6" t="n">
        <v>0</v>
      </c>
      <c r="M668" s="6"/>
      <c r="N668" s="6" t="s">
        <f>=I668+J668+K668+L668</f>
      </c>
      <c r="O668" s="6"/>
      <c r="P668" s="2"/>
    </row>
    <row collapsed="false" customFormat="false" customHeight="false" hidden="false" ht="12.1" outlineLevel="0" r="669">
      <c r="A669" s="20" t="n">
        <v>43889.622581019</v>
      </c>
      <c r="B669" s="2" t="s">
        <v>80</v>
      </c>
      <c r="C669" s="2" t="s">
        <v>1192</v>
      </c>
      <c r="D669" s="2" t="s">
        <v>894</v>
      </c>
      <c r="E669" s="2" t="s">
        <v>18</v>
      </c>
      <c r="F669" s="2" t="s">
        <v>27</v>
      </c>
      <c r="G669" s="7" t="n">
        <v>100</v>
      </c>
      <c r="H669" s="6" t="n">
        <v>8.88</v>
      </c>
      <c r="I669" s="6" t="n">
        <v>-888</v>
      </c>
      <c r="J669" s="6" t="n">
        <v>0</v>
      </c>
      <c r="K669" s="6" t="n">
        <v>-0.53</v>
      </c>
      <c r="L669" s="6" t="n">
        <v>0</v>
      </c>
      <c r="M669" s="6"/>
      <c r="N669" s="6" t="s">
        <f>=I669+J669+K669+L669</f>
      </c>
      <c r="O669" s="6"/>
      <c r="P669" s="2"/>
    </row>
    <row collapsed="false" customFormat="false" customHeight="false" hidden="false" ht="12.1" outlineLevel="0" r="670">
      <c r="A670" s="20" t="n">
        <v>43889.690451389</v>
      </c>
      <c r="B670" s="2" t="s">
        <v>58</v>
      </c>
      <c r="C670" s="2" t="s">
        <v>1133</v>
      </c>
      <c r="D670" s="2" t="s">
        <v>894</v>
      </c>
      <c r="E670" s="2" t="s">
        <v>18</v>
      </c>
      <c r="F670" s="2" t="s">
        <v>27</v>
      </c>
      <c r="G670" s="7" t="n">
        <v>20</v>
      </c>
      <c r="H670" s="6" t="n">
        <v>207.6</v>
      </c>
      <c r="I670" s="6" t="n">
        <v>-4152</v>
      </c>
      <c r="J670" s="6" t="n">
        <v>0</v>
      </c>
      <c r="K670" s="6" t="n">
        <v>-2.5</v>
      </c>
      <c r="L670" s="6" t="n">
        <v>0</v>
      </c>
      <c r="M670" s="6"/>
      <c r="N670" s="6" t="s">
        <f>=I670+J670+K670+L670</f>
      </c>
      <c r="O670" s="6"/>
      <c r="P670" s="2"/>
    </row>
    <row collapsed="false" customFormat="false" customHeight="false" hidden="false" ht="12.1" outlineLevel="0" r="671">
      <c r="A671" s="20" t="n">
        <v>43889.69068287</v>
      </c>
      <c r="B671" s="2" t="s">
        <v>58</v>
      </c>
      <c r="C671" s="2" t="s">
        <v>1133</v>
      </c>
      <c r="D671" s="2" t="s">
        <v>894</v>
      </c>
      <c r="E671" s="2" t="s">
        <v>18</v>
      </c>
      <c r="F671" s="2" t="s">
        <v>27</v>
      </c>
      <c r="G671" s="7" t="n">
        <v>20</v>
      </c>
      <c r="H671" s="6" t="n">
        <v>207.68</v>
      </c>
      <c r="I671" s="6" t="n">
        <v>-4153.6</v>
      </c>
      <c r="J671" s="6" t="n">
        <v>0</v>
      </c>
      <c r="K671" s="6" t="n">
        <v>-2.5</v>
      </c>
      <c r="L671" s="6" t="n">
        <v>0</v>
      </c>
      <c r="M671" s="6"/>
      <c r="N671" s="6" t="s">
        <f>=I671+J671+K671+L671</f>
      </c>
      <c r="O671" s="6"/>
      <c r="P671" s="2"/>
    </row>
    <row collapsed="false" customFormat="false" customHeight="false" hidden="false" ht="12.1" outlineLevel="0" r="672">
      <c r="A672" s="20" t="n">
        <v>43889.733923611</v>
      </c>
      <c r="B672" s="2" t="s">
        <v>140</v>
      </c>
      <c r="C672" s="2" t="s">
        <v>1209</v>
      </c>
      <c r="D672" s="2" t="s">
        <v>894</v>
      </c>
      <c r="E672" s="2" t="s">
        <v>18</v>
      </c>
      <c r="F672" s="2" t="s">
        <v>20</v>
      </c>
      <c r="G672" s="7" t="n">
        <v>2</v>
      </c>
      <c r="H672" s="6" t="n">
        <v>3.88</v>
      </c>
      <c r="I672" s="6" t="n">
        <v>-7.76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0" t="n">
        <v>43889.737372685</v>
      </c>
      <c r="B673" s="2" t="s">
        <v>970</v>
      </c>
      <c r="C673" s="2" t="s">
        <v>1237</v>
      </c>
      <c r="D673" s="2" t="s">
        <v>894</v>
      </c>
      <c r="E673" s="2" t="s">
        <v>18</v>
      </c>
      <c r="F673" s="2" t="s">
        <v>27</v>
      </c>
      <c r="G673" s="7" t="n">
        <v>20</v>
      </c>
      <c r="H673" s="6" t="n">
        <v>50.92</v>
      </c>
      <c r="I673" s="6" t="n">
        <v>-1018.4</v>
      </c>
      <c r="J673" s="6" t="n">
        <v>0</v>
      </c>
      <c r="K673" s="6" t="n">
        <v>-0.61</v>
      </c>
      <c r="L673" s="6" t="n">
        <v>0</v>
      </c>
      <c r="M673" s="6"/>
      <c r="N673" s="6" t="s">
        <f>=I673+J673+K673+L673</f>
      </c>
      <c r="O673" s="6"/>
      <c r="P673" s="2"/>
    </row>
    <row collapsed="false" customFormat="false" customHeight="false" hidden="false" ht="12.1" outlineLevel="0" r="674">
      <c r="A674" s="20" t="n">
        <v>43889.750185185</v>
      </c>
      <c r="B674" s="2" t="s">
        <v>918</v>
      </c>
      <c r="C674" s="2" t="s">
        <v>1116</v>
      </c>
      <c r="D674" s="2" t="s">
        <v>894</v>
      </c>
      <c r="E674" s="2" t="s">
        <v>18</v>
      </c>
      <c r="F674" s="2" t="s">
        <v>27</v>
      </c>
      <c r="G674" s="7" t="n">
        <v>5</v>
      </c>
      <c r="H674" s="6" t="n">
        <v>5664</v>
      </c>
      <c r="I674" s="6" t="n">
        <v>-28320</v>
      </c>
      <c r="J674" s="6" t="n">
        <v>0</v>
      </c>
      <c r="K674" s="6" t="n">
        <v>-16.99</v>
      </c>
      <c r="L674" s="6" t="n">
        <v>0</v>
      </c>
      <c r="M674" s="6"/>
      <c r="N674" s="6" t="s">
        <f>=I674+J674+K674+L674</f>
      </c>
      <c r="O674" s="6"/>
      <c r="P674" s="2"/>
    </row>
    <row collapsed="false" customFormat="false" customHeight="false" hidden="false" ht="12.1" outlineLevel="0" r="675">
      <c r="A675" s="20" t="n">
        <v>43889.750891204</v>
      </c>
      <c r="B675" s="2" t="s">
        <v>957</v>
      </c>
      <c r="C675" s="2" t="s">
        <v>1205</v>
      </c>
      <c r="D675" s="2" t="s">
        <v>894</v>
      </c>
      <c r="E675" s="2" t="s">
        <v>18</v>
      </c>
      <c r="F675" s="2" t="s">
        <v>27</v>
      </c>
      <c r="G675" s="7" t="n">
        <v>3</v>
      </c>
      <c r="H675" s="6" t="n">
        <v>3155</v>
      </c>
      <c r="I675" s="6" t="n">
        <v>-9465</v>
      </c>
      <c r="J675" s="6" t="n">
        <v>0</v>
      </c>
      <c r="K675" s="6" t="n">
        <v>-5.67</v>
      </c>
      <c r="L675" s="6" t="n">
        <v>0</v>
      </c>
      <c r="M675" s="6"/>
      <c r="N675" s="6" t="s">
        <f>=I675+J675+K675+L675</f>
      </c>
      <c r="O675" s="6"/>
      <c r="P675" s="2"/>
    </row>
    <row collapsed="false" customFormat="false" customHeight="false" hidden="false" ht="12.1" outlineLevel="0" r="676">
      <c r="A676" s="20" t="n">
        <v>43889.751759259</v>
      </c>
      <c r="B676" s="2" t="s">
        <v>80</v>
      </c>
      <c r="C676" s="2" t="s">
        <v>1192</v>
      </c>
      <c r="D676" s="2" t="s">
        <v>894</v>
      </c>
      <c r="E676" s="2" t="s">
        <v>18</v>
      </c>
      <c r="F676" s="2" t="s">
        <v>27</v>
      </c>
      <c r="G676" s="7" t="n">
        <v>400</v>
      </c>
      <c r="H676" s="6" t="n">
        <v>8.8</v>
      </c>
      <c r="I676" s="6" t="n">
        <v>-3520</v>
      </c>
      <c r="J676" s="6" t="n">
        <v>0</v>
      </c>
      <c r="K676" s="6" t="n">
        <v>-2.11</v>
      </c>
      <c r="L676" s="6" t="n">
        <v>0</v>
      </c>
      <c r="M676" s="6"/>
      <c r="N676" s="6" t="s">
        <f>=I676+J676+K676+L676</f>
      </c>
      <c r="O676" s="6"/>
      <c r="P676" s="2"/>
    </row>
    <row collapsed="false" customFormat="false" customHeight="false" hidden="false" ht="12.1" outlineLevel="0" r="677">
      <c r="A677" s="20" t="n">
        <v>43889.752384259</v>
      </c>
      <c r="B677" s="2" t="s">
        <v>128</v>
      </c>
      <c r="C677" s="2" t="s">
        <v>1229</v>
      </c>
      <c r="D677" s="2" t="s">
        <v>894</v>
      </c>
      <c r="E677" s="2" t="s">
        <v>18</v>
      </c>
      <c r="F677" s="2" t="s">
        <v>27</v>
      </c>
      <c r="G677" s="7" t="n">
        <v>20000</v>
      </c>
      <c r="H677" s="6" t="n">
        <v>0.199</v>
      </c>
      <c r="I677" s="6" t="n">
        <v>-3980</v>
      </c>
      <c r="J677" s="6" t="n">
        <v>0</v>
      </c>
      <c r="K677" s="6" t="n">
        <v>-2.39</v>
      </c>
      <c r="L677" s="6" t="n">
        <v>0</v>
      </c>
      <c r="M677" s="6"/>
      <c r="N677" s="6" t="s">
        <f>=I677+J677+K677+L677</f>
      </c>
      <c r="O677" s="6"/>
      <c r="P677" s="2"/>
    </row>
    <row collapsed="false" customFormat="false" customHeight="false" hidden="false" ht="12.1" outlineLevel="0" r="678">
      <c r="A678" s="20" t="n">
        <v>43889.753344907</v>
      </c>
      <c r="B678" s="2" t="s">
        <v>53</v>
      </c>
      <c r="C678" s="2" t="s">
        <v>1117</v>
      </c>
      <c r="D678" s="2" t="s">
        <v>894</v>
      </c>
      <c r="E678" s="2" t="s">
        <v>18</v>
      </c>
      <c r="F678" s="2" t="s">
        <v>27</v>
      </c>
      <c r="G678" s="7" t="n">
        <v>100</v>
      </c>
      <c r="H678" s="6" t="n">
        <v>32.79</v>
      </c>
      <c r="I678" s="6" t="n">
        <v>-3279</v>
      </c>
      <c r="J678" s="6" t="n">
        <v>0</v>
      </c>
      <c r="K678" s="6" t="n">
        <v>-1.97</v>
      </c>
      <c r="L678" s="6" t="n">
        <v>0</v>
      </c>
      <c r="M678" s="6"/>
      <c r="N678" s="6" t="s">
        <f>=I678+J678+K678+L678</f>
      </c>
      <c r="O678" s="6"/>
      <c r="P678" s="2"/>
    </row>
    <row collapsed="false" customFormat="false" customHeight="false" hidden="false" ht="12.1" outlineLevel="0" r="679">
      <c r="A679" s="20" t="n">
        <v>43889.760868056</v>
      </c>
      <c r="B679" s="2" t="s">
        <v>968</v>
      </c>
      <c r="C679" s="2" t="s">
        <v>1232</v>
      </c>
      <c r="D679" s="2" t="s">
        <v>894</v>
      </c>
      <c r="E679" s="2" t="s">
        <v>18</v>
      </c>
      <c r="F679" s="2" t="s">
        <v>27</v>
      </c>
      <c r="G679" s="7" t="n">
        <v>3</v>
      </c>
      <c r="H679" s="6" t="n">
        <v>758</v>
      </c>
      <c r="I679" s="6" t="n">
        <v>-2274</v>
      </c>
      <c r="J679" s="6" t="n">
        <v>0</v>
      </c>
      <c r="K679" s="6" t="n">
        <v>-1.37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43892.421215278</v>
      </c>
      <c r="B680" s="2" t="s">
        <v>94</v>
      </c>
      <c r="C680" s="2" t="s">
        <v>1225</v>
      </c>
      <c r="D680" s="2" t="s">
        <v>894</v>
      </c>
      <c r="E680" s="2" t="s">
        <v>18</v>
      </c>
      <c r="F680" s="2" t="s">
        <v>27</v>
      </c>
      <c r="G680" s="7" t="n">
        <v>20</v>
      </c>
      <c r="H680" s="6" t="n">
        <v>81.76</v>
      </c>
      <c r="I680" s="6" t="n">
        <v>-1635.2</v>
      </c>
      <c r="J680" s="6" t="n">
        <v>0</v>
      </c>
      <c r="K680" s="6" t="n">
        <v>-0.98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43892.421215278</v>
      </c>
      <c r="B681" s="2" t="s">
        <v>94</v>
      </c>
      <c r="C681" s="2" t="s">
        <v>1225</v>
      </c>
      <c r="D681" s="2" t="s">
        <v>894</v>
      </c>
      <c r="E681" s="2" t="s">
        <v>18</v>
      </c>
      <c r="F681" s="2" t="s">
        <v>27</v>
      </c>
      <c r="G681" s="7" t="n">
        <v>20</v>
      </c>
      <c r="H681" s="6" t="n">
        <v>81.78</v>
      </c>
      <c r="I681" s="6" t="n">
        <v>-1635.6</v>
      </c>
      <c r="J681" s="6" t="n">
        <v>0</v>
      </c>
      <c r="K681" s="6" t="n">
        <v>-0.98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43892.421689815</v>
      </c>
      <c r="B682" s="2" t="s">
        <v>94</v>
      </c>
      <c r="C682" s="2" t="s">
        <v>1225</v>
      </c>
      <c r="D682" s="2" t="s">
        <v>894</v>
      </c>
      <c r="E682" s="2" t="s">
        <v>18</v>
      </c>
      <c r="F682" s="2" t="s">
        <v>27</v>
      </c>
      <c r="G682" s="7" t="n">
        <v>20</v>
      </c>
      <c r="H682" s="6" t="n">
        <v>82.78</v>
      </c>
      <c r="I682" s="6" t="n">
        <v>-1655.6</v>
      </c>
      <c r="J682" s="6" t="n">
        <v>0</v>
      </c>
      <c r="K682" s="6" t="n">
        <v>-1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43892.4378125</v>
      </c>
      <c r="B683" s="2" t="s">
        <v>967</v>
      </c>
      <c r="C683" s="2" t="s">
        <v>1230</v>
      </c>
      <c r="D683" s="2" t="s">
        <v>894</v>
      </c>
      <c r="E683" s="2" t="s">
        <v>18</v>
      </c>
      <c r="F683" s="2" t="s">
        <v>27</v>
      </c>
      <c r="G683" s="7" t="n">
        <v>20000</v>
      </c>
      <c r="H683" s="6" t="n">
        <v>0.0563</v>
      </c>
      <c r="I683" s="6" t="n">
        <v>-1126</v>
      </c>
      <c r="J683" s="6" t="n">
        <v>0</v>
      </c>
      <c r="K683" s="6" t="n">
        <v>-0.67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43892.438738426</v>
      </c>
      <c r="B684" s="2" t="s">
        <v>967</v>
      </c>
      <c r="C684" s="2" t="s">
        <v>1230</v>
      </c>
      <c r="D684" s="2" t="s">
        <v>894</v>
      </c>
      <c r="E684" s="2" t="s">
        <v>18</v>
      </c>
      <c r="F684" s="2" t="s">
        <v>27</v>
      </c>
      <c r="G684" s="7" t="n">
        <v>20000</v>
      </c>
      <c r="H684" s="6" t="n">
        <v>0.0563</v>
      </c>
      <c r="I684" s="6" t="n">
        <v>-1126</v>
      </c>
      <c r="J684" s="6" t="n">
        <v>0</v>
      </c>
      <c r="K684" s="6" t="n">
        <v>-0.67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43892.450891204</v>
      </c>
      <c r="B685" s="2" t="s">
        <v>971</v>
      </c>
      <c r="C685" s="2" t="s">
        <v>1242</v>
      </c>
      <c r="D685" s="2" t="s">
        <v>894</v>
      </c>
      <c r="E685" s="2" t="s">
        <v>166</v>
      </c>
      <c r="F685" s="2" t="s">
        <v>27</v>
      </c>
      <c r="G685" s="7" t="n">
        <v>10</v>
      </c>
      <c r="H685" s="6" t="n">
        <v>100.7</v>
      </c>
      <c r="I685" s="6" t="n">
        <v>-8509.15</v>
      </c>
      <c r="J685" s="6" t="n">
        <v>-171.8</v>
      </c>
      <c r="K685" s="6" t="n">
        <v>-5.1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9" t="n">
        <v>43892.747002315</v>
      </c>
      <c r="B686" s="30" t="s">
        <v>954</v>
      </c>
      <c r="C686" s="30" t="s">
        <v>1199</v>
      </c>
      <c r="D686" s="30" t="s">
        <v>897</v>
      </c>
      <c r="E686" s="30" t="s">
        <v>18</v>
      </c>
      <c r="F686" s="30" t="s">
        <v>27</v>
      </c>
      <c r="G686" s="31" t="n">
        <v>-1</v>
      </c>
      <c r="H686" s="32" t="n">
        <v>22160</v>
      </c>
      <c r="I686" s="32" t="n">
        <v>22160</v>
      </c>
      <c r="J686" s="32" t="n">
        <v>0</v>
      </c>
      <c r="K686" s="32" t="n">
        <v>-13.29</v>
      </c>
      <c r="L686" s="32" t="n">
        <v>0</v>
      </c>
      <c r="M686" s="32"/>
      <c r="N686" s="6" t="s">
        <f>=I686+J686+K686+L686</f>
      </c>
      <c r="O686" s="32"/>
      <c r="P686" s="30"/>
    </row>
    <row collapsed="false" customFormat="false" customHeight="false" hidden="false" ht="12.1" outlineLevel="0" r="687">
      <c r="A687" s="21" t="n">
        <v>43893</v>
      </c>
      <c r="B687" s="22" t="s">
        <v>1113</v>
      </c>
      <c r="C687" s="22" t="s">
        <v>1243</v>
      </c>
      <c r="D687" s="22" t="s">
        <v>1113</v>
      </c>
      <c r="E687" s="22" t="s">
        <v>1113</v>
      </c>
      <c r="F687" s="22" t="s">
        <v>20</v>
      </c>
      <c r="G687" s="23" t="n">
        <v>1</v>
      </c>
      <c r="H687" s="24" t="n">
        <v>6.08</v>
      </c>
      <c r="I687" s="24" t="n">
        <v>6.08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4"/>
      <c r="P687" s="22"/>
    </row>
    <row collapsed="false" customFormat="false" customHeight="false" hidden="false" ht="12.1" outlineLevel="0" r="688">
      <c r="A688" s="21" t="n">
        <v>43893</v>
      </c>
      <c r="B688" s="22" t="s">
        <v>1113</v>
      </c>
      <c r="C688" s="22" t="s">
        <v>1244</v>
      </c>
      <c r="D688" s="22" t="s">
        <v>1113</v>
      </c>
      <c r="E688" s="22" t="s">
        <v>1113</v>
      </c>
      <c r="F688" s="22" t="s">
        <v>20</v>
      </c>
      <c r="G688" s="23" t="n">
        <v>1</v>
      </c>
      <c r="H688" s="24" t="n">
        <v>1.92</v>
      </c>
      <c r="I688" s="24" t="n">
        <v>1.92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4"/>
      <c r="O688" s="24"/>
      <c r="P688" s="22"/>
    </row>
    <row collapsed="false" customFormat="false" customHeight="false" hidden="false" ht="12.1" outlineLevel="0" r="689">
      <c r="A689" s="29" t="n">
        <v>43893.430081019</v>
      </c>
      <c r="B689" s="30" t="s">
        <v>82</v>
      </c>
      <c r="C689" s="30" t="s">
        <v>1166</v>
      </c>
      <c r="D689" s="30" t="s">
        <v>897</v>
      </c>
      <c r="E689" s="30" t="s">
        <v>18</v>
      </c>
      <c r="F689" s="30" t="s">
        <v>20</v>
      </c>
      <c r="G689" s="31" t="n">
        <v>-1</v>
      </c>
      <c r="H689" s="32" t="n">
        <v>57</v>
      </c>
      <c r="I689" s="32" t="n">
        <v>57</v>
      </c>
      <c r="J689" s="32" t="n">
        <v>0</v>
      </c>
      <c r="K689" s="32" t="n">
        <v>-0.04</v>
      </c>
      <c r="L689" s="32" t="n">
        <v>0</v>
      </c>
      <c r="M689" s="6" t="s">
        <f>=I689+J689+K689+L689</f>
      </c>
      <c r="N689" s="32"/>
      <c r="O689" s="32"/>
      <c r="P689" s="30"/>
    </row>
    <row collapsed="false" customFormat="false" customHeight="false" hidden="false" ht="12.1" outlineLevel="0" r="690">
      <c r="A690" s="20" t="n">
        <v>43893.602939815</v>
      </c>
      <c r="B690" s="2" t="s">
        <v>972</v>
      </c>
      <c r="C690" s="2" t="s">
        <v>1245</v>
      </c>
      <c r="D690" s="2" t="s">
        <v>894</v>
      </c>
      <c r="E690" s="2" t="s">
        <v>166</v>
      </c>
      <c r="F690" s="2" t="s">
        <v>27</v>
      </c>
      <c r="G690" s="7" t="n">
        <v>20</v>
      </c>
      <c r="H690" s="6" t="n">
        <v>100</v>
      </c>
      <c r="I690" s="6" t="n">
        <v>-20000</v>
      </c>
      <c r="J690" s="6" t="n">
        <v>0</v>
      </c>
      <c r="K690" s="6" t="n">
        <v>-12.5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9" t="n">
        <v>43893.687615741</v>
      </c>
      <c r="B691" s="30" t="s">
        <v>971</v>
      </c>
      <c r="C691" s="30" t="s">
        <v>1242</v>
      </c>
      <c r="D691" s="30" t="s">
        <v>897</v>
      </c>
      <c r="E691" s="30" t="s">
        <v>166</v>
      </c>
      <c r="F691" s="30" t="s">
        <v>27</v>
      </c>
      <c r="G691" s="31" t="n">
        <v>-4</v>
      </c>
      <c r="H691" s="32" t="n">
        <v>101.62</v>
      </c>
      <c r="I691" s="32" t="n">
        <v>3434.76</v>
      </c>
      <c r="J691" s="32" t="n">
        <v>70</v>
      </c>
      <c r="K691" s="32" t="n">
        <v>-2.07</v>
      </c>
      <c r="L691" s="32" t="n">
        <v>0</v>
      </c>
      <c r="M691" s="32"/>
      <c r="N691" s="6" t="s">
        <f>=I691+J691+K691+L691</f>
      </c>
      <c r="O691" s="32"/>
      <c r="P691" s="30"/>
    </row>
    <row collapsed="false" customFormat="false" customHeight="false" hidden="false" ht="12.1" outlineLevel="0" r="692">
      <c r="A692" s="29" t="n">
        <v>43893.687627315</v>
      </c>
      <c r="B692" s="30" t="s">
        <v>971</v>
      </c>
      <c r="C692" s="30" t="s">
        <v>1242</v>
      </c>
      <c r="D692" s="30" t="s">
        <v>897</v>
      </c>
      <c r="E692" s="30" t="s">
        <v>166</v>
      </c>
      <c r="F692" s="30" t="s">
        <v>27</v>
      </c>
      <c r="G692" s="31" t="n">
        <v>-6</v>
      </c>
      <c r="H692" s="32" t="n">
        <v>101.62</v>
      </c>
      <c r="I692" s="32" t="n">
        <v>5152.13</v>
      </c>
      <c r="J692" s="32" t="n">
        <v>105</v>
      </c>
      <c r="K692" s="32" t="n">
        <v>-3.1</v>
      </c>
      <c r="L692" s="32" t="n">
        <v>0</v>
      </c>
      <c r="M692" s="32"/>
      <c r="N692" s="6" t="s">
        <f>=I692+J692+K692+L692</f>
      </c>
      <c r="O692" s="32"/>
      <c r="P692" s="30"/>
    </row>
    <row collapsed="false" customFormat="false" customHeight="false" hidden="false" ht="12.1" outlineLevel="0" r="693">
      <c r="A693" s="20" t="n">
        <v>43893.691006944</v>
      </c>
      <c r="B693" s="2" t="s">
        <v>122</v>
      </c>
      <c r="C693" s="2" t="s">
        <v>1099</v>
      </c>
      <c r="D693" s="2" t="s">
        <v>894</v>
      </c>
      <c r="E693" s="2" t="s">
        <v>18</v>
      </c>
      <c r="F693" s="2" t="s">
        <v>27</v>
      </c>
      <c r="G693" s="7" t="n">
        <v>30</v>
      </c>
      <c r="H693" s="6" t="n">
        <v>98.26</v>
      </c>
      <c r="I693" s="6" t="n">
        <v>-2947.8</v>
      </c>
      <c r="J693" s="6" t="n">
        <v>0</v>
      </c>
      <c r="K693" s="6" t="n">
        <v>-1.77</v>
      </c>
      <c r="L693" s="6" t="n">
        <v>0</v>
      </c>
      <c r="M693" s="6"/>
      <c r="N693" s="6" t="s">
        <f>=I693+J693+K693+L693</f>
      </c>
      <c r="O693" s="6"/>
      <c r="P693" s="2"/>
    </row>
    <row collapsed="false" customFormat="false" customHeight="false" hidden="false" ht="12.1" outlineLevel="0" r="694">
      <c r="A694" s="20" t="n">
        <v>43893.715578704</v>
      </c>
      <c r="B694" s="2" t="s">
        <v>136</v>
      </c>
      <c r="C694" s="2" t="s">
        <v>1136</v>
      </c>
      <c r="D694" s="2" t="s">
        <v>894</v>
      </c>
      <c r="E694" s="2" t="s">
        <v>18</v>
      </c>
      <c r="F694" s="2" t="s">
        <v>27</v>
      </c>
      <c r="G694" s="7" t="n">
        <v>2</v>
      </c>
      <c r="H694" s="6" t="n">
        <v>830.2</v>
      </c>
      <c r="I694" s="6" t="n">
        <v>-1660.4</v>
      </c>
      <c r="J694" s="6" t="n">
        <v>0</v>
      </c>
      <c r="K694" s="6" t="n">
        <v>-1</v>
      </c>
      <c r="L694" s="6" t="n">
        <v>0</v>
      </c>
      <c r="M694" s="6"/>
      <c r="N694" s="6" t="s">
        <f>=I694+J694+K694+L694</f>
      </c>
      <c r="O694" s="6"/>
      <c r="P694" s="2"/>
    </row>
    <row collapsed="false" customFormat="false" customHeight="false" hidden="false" ht="12.1" outlineLevel="0" r="695">
      <c r="A695" s="20" t="n">
        <v>43893.760983796</v>
      </c>
      <c r="B695" s="2" t="s">
        <v>136</v>
      </c>
      <c r="C695" s="2" t="s">
        <v>1136</v>
      </c>
      <c r="D695" s="2" t="s">
        <v>894</v>
      </c>
      <c r="E695" s="2" t="s">
        <v>18</v>
      </c>
      <c r="F695" s="2" t="s">
        <v>27</v>
      </c>
      <c r="G695" s="7" t="n">
        <v>2</v>
      </c>
      <c r="H695" s="6" t="n">
        <v>823.2</v>
      </c>
      <c r="I695" s="6" t="n">
        <v>-1646.4</v>
      </c>
      <c r="J695" s="6" t="n">
        <v>0</v>
      </c>
      <c r="K695" s="6" t="n">
        <v>-0.98</v>
      </c>
      <c r="L695" s="6" t="n">
        <v>0</v>
      </c>
      <c r="M695" s="6"/>
      <c r="N695" s="6" t="s">
        <f>=I695+J695+K695+L695</f>
      </c>
      <c r="O695" s="6"/>
      <c r="P695" s="2"/>
    </row>
    <row collapsed="false" customFormat="false" customHeight="false" hidden="false" ht="12.1" outlineLevel="0" r="696">
      <c r="A696" s="20" t="n">
        <v>43893.762222222</v>
      </c>
      <c r="B696" s="2" t="s">
        <v>970</v>
      </c>
      <c r="C696" s="2" t="s">
        <v>1237</v>
      </c>
      <c r="D696" s="2" t="s">
        <v>894</v>
      </c>
      <c r="E696" s="2" t="s">
        <v>18</v>
      </c>
      <c r="F696" s="2" t="s">
        <v>27</v>
      </c>
      <c r="G696" s="7" t="n">
        <v>20</v>
      </c>
      <c r="H696" s="6" t="n">
        <v>52.24</v>
      </c>
      <c r="I696" s="6" t="n">
        <v>-1044.8</v>
      </c>
      <c r="J696" s="6" t="n">
        <v>0</v>
      </c>
      <c r="K696" s="6" t="n">
        <v>-0.62</v>
      </c>
      <c r="L696" s="6" t="n">
        <v>0</v>
      </c>
      <c r="M696" s="6"/>
      <c r="N696" s="6" t="s">
        <f>=I696+J696+K696+L696</f>
      </c>
      <c r="O696" s="6"/>
      <c r="P696" s="2"/>
    </row>
    <row collapsed="false" customFormat="false" customHeight="false" hidden="false" ht="12.1" outlineLevel="0" r="697">
      <c r="A697" s="20" t="n">
        <v>43893.772002315</v>
      </c>
      <c r="B697" s="2" t="s">
        <v>17</v>
      </c>
      <c r="C697" s="2" t="s">
        <v>1167</v>
      </c>
      <c r="D697" s="2" t="s">
        <v>894</v>
      </c>
      <c r="E697" s="2" t="s">
        <v>18</v>
      </c>
      <c r="F697" s="2" t="s">
        <v>20</v>
      </c>
      <c r="G697" s="7" t="n">
        <v>1</v>
      </c>
      <c r="H697" s="6" t="n">
        <v>53.37</v>
      </c>
      <c r="I697" s="6" t="n">
        <v>-53.37</v>
      </c>
      <c r="J697" s="6" t="n">
        <v>0</v>
      </c>
      <c r="K697" s="6" t="n">
        <v>-0.04</v>
      </c>
      <c r="L697" s="6" t="n">
        <v>0</v>
      </c>
      <c r="M697" s="6" t="s">
        <f>=I697+J697+K697+L697</f>
      </c>
      <c r="N697" s="6"/>
      <c r="O697" s="6"/>
      <c r="P697" s="2"/>
    </row>
    <row collapsed="false" customFormat="false" customHeight="false" hidden="false" ht="12.1" outlineLevel="0" r="698">
      <c r="A698" s="29" t="n">
        <v>43893.792627315</v>
      </c>
      <c r="B698" s="30" t="s">
        <v>82</v>
      </c>
      <c r="C698" s="30" t="s">
        <v>1166</v>
      </c>
      <c r="D698" s="30" t="s">
        <v>897</v>
      </c>
      <c r="E698" s="30" t="s">
        <v>18</v>
      </c>
      <c r="F698" s="30" t="s">
        <v>20</v>
      </c>
      <c r="G698" s="31" t="n">
        <v>-9</v>
      </c>
      <c r="H698" s="32" t="n">
        <v>57.05</v>
      </c>
      <c r="I698" s="32" t="n">
        <v>513.45</v>
      </c>
      <c r="J698" s="32" t="n">
        <v>0</v>
      </c>
      <c r="K698" s="32" t="n">
        <v>-0.31</v>
      </c>
      <c r="L698" s="32" t="n">
        <v>0</v>
      </c>
      <c r="M698" s="6" t="s">
        <f>=I698+J698+K698+L698</f>
      </c>
      <c r="N698" s="32"/>
      <c r="O698" s="32"/>
      <c r="P698" s="30"/>
    </row>
    <row collapsed="false" customFormat="false" customHeight="false" hidden="false" ht="12.1" outlineLevel="0" r="699">
      <c r="A699" s="29" t="n">
        <v>43893.7940625</v>
      </c>
      <c r="B699" s="30" t="s">
        <v>920</v>
      </c>
      <c r="C699" s="30" t="s">
        <v>1122</v>
      </c>
      <c r="D699" s="30" t="s">
        <v>897</v>
      </c>
      <c r="E699" s="30" t="s">
        <v>18</v>
      </c>
      <c r="F699" s="30" t="s">
        <v>20</v>
      </c>
      <c r="G699" s="31" t="n">
        <v>-5</v>
      </c>
      <c r="H699" s="32" t="n">
        <v>20.29</v>
      </c>
      <c r="I699" s="32" t="n">
        <v>101.45</v>
      </c>
      <c r="J699" s="32" t="n">
        <v>0</v>
      </c>
      <c r="K699" s="32" t="n">
        <v>-0.06</v>
      </c>
      <c r="L699" s="32" t="n">
        <v>0</v>
      </c>
      <c r="M699" s="6" t="s">
        <f>=I699+J699+K699+L699</f>
      </c>
      <c r="N699" s="32"/>
      <c r="O699" s="32"/>
      <c r="P699" s="30"/>
    </row>
    <row collapsed="false" customFormat="false" customHeight="false" hidden="false" ht="12.1" outlineLevel="0" r="700">
      <c r="A700" s="29" t="n">
        <v>43893.7940625</v>
      </c>
      <c r="B700" s="30" t="s">
        <v>920</v>
      </c>
      <c r="C700" s="30" t="s">
        <v>1122</v>
      </c>
      <c r="D700" s="30" t="s">
        <v>897</v>
      </c>
      <c r="E700" s="30" t="s">
        <v>18</v>
      </c>
      <c r="F700" s="30" t="s">
        <v>20</v>
      </c>
      <c r="G700" s="31" t="n">
        <v>-5</v>
      </c>
      <c r="H700" s="32" t="n">
        <v>20.29</v>
      </c>
      <c r="I700" s="32" t="n">
        <v>101.45</v>
      </c>
      <c r="J700" s="32" t="n">
        <v>0</v>
      </c>
      <c r="K700" s="32" t="n">
        <v>-0.06</v>
      </c>
      <c r="L700" s="32" t="n">
        <v>0</v>
      </c>
      <c r="M700" s="6" t="s">
        <f>=I700+J700+K700+L700</f>
      </c>
      <c r="N700" s="32"/>
      <c r="O700" s="32"/>
      <c r="P700" s="30"/>
    </row>
    <row collapsed="false" customFormat="false" customHeight="false" hidden="false" ht="12.1" outlineLevel="0" r="701">
      <c r="A701" s="29" t="n">
        <v>43893.794502315</v>
      </c>
      <c r="B701" s="30" t="s">
        <v>90</v>
      </c>
      <c r="C701" s="30" t="s">
        <v>91</v>
      </c>
      <c r="D701" s="30" t="s">
        <v>897</v>
      </c>
      <c r="E701" s="30" t="s">
        <v>18</v>
      </c>
      <c r="F701" s="30" t="s">
        <v>20</v>
      </c>
      <c r="G701" s="31" t="n">
        <v>-1</v>
      </c>
      <c r="H701" s="32" t="n">
        <v>49.19</v>
      </c>
      <c r="I701" s="32" t="n">
        <v>49.19</v>
      </c>
      <c r="J701" s="32" t="n">
        <v>0</v>
      </c>
      <c r="K701" s="32" t="n">
        <v>-0.03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9" t="n">
        <v>43893.794502315</v>
      </c>
      <c r="B702" s="30" t="s">
        <v>90</v>
      </c>
      <c r="C702" s="30" t="s">
        <v>91</v>
      </c>
      <c r="D702" s="30" t="s">
        <v>897</v>
      </c>
      <c r="E702" s="30" t="s">
        <v>18</v>
      </c>
      <c r="F702" s="30" t="s">
        <v>20</v>
      </c>
      <c r="G702" s="31" t="n">
        <v>-1</v>
      </c>
      <c r="H702" s="32" t="n">
        <v>49.19</v>
      </c>
      <c r="I702" s="32" t="n">
        <v>49.19</v>
      </c>
      <c r="J702" s="32" t="n">
        <v>0</v>
      </c>
      <c r="K702" s="32" t="n">
        <v>-0.03</v>
      </c>
      <c r="L702" s="32" t="n">
        <v>0</v>
      </c>
      <c r="M702" s="6" t="s">
        <f>=I702+J702+K702+L702</f>
      </c>
      <c r="N702" s="32"/>
      <c r="O702" s="32"/>
      <c r="P702" s="30"/>
    </row>
    <row collapsed="false" customFormat="false" customHeight="false" hidden="false" ht="12.1" outlineLevel="0" r="703">
      <c r="A703" s="20" t="n">
        <v>43893.833206019</v>
      </c>
      <c r="B703" s="2" t="s">
        <v>41</v>
      </c>
      <c r="C703" s="2" t="s">
        <v>42</v>
      </c>
      <c r="D703" s="2" t="s">
        <v>894</v>
      </c>
      <c r="E703" s="2" t="s">
        <v>18</v>
      </c>
      <c r="F703" s="2" t="s">
        <v>20</v>
      </c>
      <c r="G703" s="7" t="n">
        <v>1</v>
      </c>
      <c r="H703" s="6" t="n">
        <v>169.9</v>
      </c>
      <c r="I703" s="6" t="n">
        <v>-169.9</v>
      </c>
      <c r="J703" s="6" t="n">
        <v>0</v>
      </c>
      <c r="K703" s="6" t="n">
        <v>-0.1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43893.833865741</v>
      </c>
      <c r="B704" s="2" t="s">
        <v>931</v>
      </c>
      <c r="C704" s="2" t="s">
        <v>1163</v>
      </c>
      <c r="D704" s="2" t="s">
        <v>894</v>
      </c>
      <c r="E704" s="2" t="s">
        <v>18</v>
      </c>
      <c r="F704" s="2" t="s">
        <v>20</v>
      </c>
      <c r="G704" s="7" t="n">
        <v>1</v>
      </c>
      <c r="H704" s="6" t="n">
        <v>42.58</v>
      </c>
      <c r="I704" s="6" t="n">
        <v>-42.58</v>
      </c>
      <c r="J704" s="6" t="n">
        <v>0</v>
      </c>
      <c r="K704" s="6" t="n">
        <v>-0.03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43893.833865741</v>
      </c>
      <c r="B705" s="2" t="s">
        <v>931</v>
      </c>
      <c r="C705" s="2" t="s">
        <v>1163</v>
      </c>
      <c r="D705" s="2" t="s">
        <v>894</v>
      </c>
      <c r="E705" s="2" t="s">
        <v>18</v>
      </c>
      <c r="F705" s="2" t="s">
        <v>20</v>
      </c>
      <c r="G705" s="7" t="n">
        <v>1</v>
      </c>
      <c r="H705" s="6" t="n">
        <v>42.58</v>
      </c>
      <c r="I705" s="6" t="n">
        <v>-42.58</v>
      </c>
      <c r="J705" s="6" t="n">
        <v>0</v>
      </c>
      <c r="K705" s="6" t="n">
        <v>-0.03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0" t="n">
        <v>43893.834664352</v>
      </c>
      <c r="B706" s="2" t="s">
        <v>17</v>
      </c>
      <c r="C706" s="2" t="s">
        <v>1167</v>
      </c>
      <c r="D706" s="2" t="s">
        <v>894</v>
      </c>
      <c r="E706" s="2" t="s">
        <v>18</v>
      </c>
      <c r="F706" s="2" t="s">
        <v>20</v>
      </c>
      <c r="G706" s="7" t="n">
        <v>4</v>
      </c>
      <c r="H706" s="6" t="n">
        <v>52.46</v>
      </c>
      <c r="I706" s="6" t="n">
        <v>-209.84</v>
      </c>
      <c r="J706" s="6" t="n">
        <v>0</v>
      </c>
      <c r="K706" s="6" t="n">
        <v>-0.12</v>
      </c>
      <c r="L706" s="6" t="n">
        <v>0</v>
      </c>
      <c r="M706" s="6" t="s">
        <f>=I706+J706+K706+L706</f>
      </c>
      <c r="N706" s="6"/>
      <c r="O706" s="6"/>
      <c r="P706" s="2"/>
    </row>
    <row collapsed="false" customFormat="false" customHeight="false" hidden="false" ht="12.1" outlineLevel="0" r="707">
      <c r="A707" s="20" t="n">
        <v>43893.836226852</v>
      </c>
      <c r="B707" s="2" t="s">
        <v>22</v>
      </c>
      <c r="C707" s="2" t="s">
        <v>23</v>
      </c>
      <c r="D707" s="2" t="s">
        <v>894</v>
      </c>
      <c r="E707" s="2" t="s">
        <v>18</v>
      </c>
      <c r="F707" s="2" t="s">
        <v>20</v>
      </c>
      <c r="G707" s="7" t="n">
        <v>1</v>
      </c>
      <c r="H707" s="6" t="n">
        <v>40.76</v>
      </c>
      <c r="I707" s="6" t="n">
        <v>-40.76</v>
      </c>
      <c r="J707" s="6" t="n">
        <v>0</v>
      </c>
      <c r="K707" s="6" t="n">
        <v>-0.03</v>
      </c>
      <c r="L707" s="6" t="n">
        <v>0</v>
      </c>
      <c r="M707" s="6" t="s">
        <f>=I707+J707+K707+L707</f>
      </c>
      <c r="N707" s="6"/>
      <c r="O707" s="6"/>
      <c r="P707" s="2"/>
    </row>
    <row collapsed="false" customFormat="false" customHeight="false" hidden="false" ht="12.1" outlineLevel="0" r="708">
      <c r="A708" s="20" t="n">
        <v>43893.836226852</v>
      </c>
      <c r="B708" s="2" t="s">
        <v>22</v>
      </c>
      <c r="C708" s="2" t="s">
        <v>23</v>
      </c>
      <c r="D708" s="2" t="s">
        <v>894</v>
      </c>
      <c r="E708" s="2" t="s">
        <v>18</v>
      </c>
      <c r="F708" s="2" t="s">
        <v>20</v>
      </c>
      <c r="G708" s="7" t="n">
        <v>1</v>
      </c>
      <c r="H708" s="6" t="n">
        <v>40.76</v>
      </c>
      <c r="I708" s="6" t="n">
        <v>-40.76</v>
      </c>
      <c r="J708" s="6" t="n">
        <v>0</v>
      </c>
      <c r="K708" s="6" t="n">
        <v>-0.03</v>
      </c>
      <c r="L708" s="6" t="n">
        <v>0</v>
      </c>
      <c r="M708" s="6" t="s">
        <f>=I708+J708+K708+L708</f>
      </c>
      <c r="N708" s="6"/>
      <c r="O708" s="6"/>
      <c r="P708" s="2"/>
    </row>
    <row collapsed="false" customFormat="false" customHeight="false" hidden="false" ht="12.1" outlineLevel="0" r="709">
      <c r="A709" s="20" t="n">
        <v>43893.837222222</v>
      </c>
      <c r="B709" s="2" t="s">
        <v>90</v>
      </c>
      <c r="C709" s="2" t="s">
        <v>91</v>
      </c>
      <c r="D709" s="2" t="s">
        <v>894</v>
      </c>
      <c r="E709" s="2" t="s">
        <v>18</v>
      </c>
      <c r="F709" s="2" t="s">
        <v>20</v>
      </c>
      <c r="G709" s="7" t="n">
        <v>4</v>
      </c>
      <c r="H709" s="6" t="n">
        <v>49.93</v>
      </c>
      <c r="I709" s="6" t="n">
        <v>-199.72</v>
      </c>
      <c r="J709" s="6" t="n">
        <v>0</v>
      </c>
      <c r="K709" s="6" t="n">
        <v>-0.12</v>
      </c>
      <c r="L709" s="6" t="n">
        <v>0</v>
      </c>
      <c r="M709" s="6" t="s">
        <f>=I709+J709+K709+L709</f>
      </c>
      <c r="N709" s="6"/>
      <c r="O709" s="6"/>
      <c r="P709" s="2"/>
    </row>
    <row collapsed="false" customFormat="false" customHeight="false" hidden="false" ht="12.1" outlineLevel="0" r="710">
      <c r="A710" s="21" t="n">
        <v>43894</v>
      </c>
      <c r="B710" s="22" t="s">
        <v>1113</v>
      </c>
      <c r="C710" s="22" t="s">
        <v>1246</v>
      </c>
      <c r="D710" s="22" t="s">
        <v>1113</v>
      </c>
      <c r="E710" s="22" t="s">
        <v>1113</v>
      </c>
      <c r="F710" s="22" t="s">
        <v>27</v>
      </c>
      <c r="G710" s="23" t="n">
        <v>1</v>
      </c>
      <c r="H710" s="24" t="n">
        <v>246.8</v>
      </c>
      <c r="I710" s="24" t="n">
        <v>246.8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4"/>
      <c r="P710" s="22"/>
    </row>
    <row collapsed="false" customFormat="false" customHeight="false" hidden="false" ht="12.1" outlineLevel="0" r="711">
      <c r="A711" s="20" t="n">
        <v>43894.558668981</v>
      </c>
      <c r="B711" s="2" t="s">
        <v>58</v>
      </c>
      <c r="C711" s="2" t="s">
        <v>1133</v>
      </c>
      <c r="D711" s="2" t="s">
        <v>894</v>
      </c>
      <c r="E711" s="2" t="s">
        <v>18</v>
      </c>
      <c r="F711" s="2" t="s">
        <v>27</v>
      </c>
      <c r="G711" s="7" t="n">
        <v>20</v>
      </c>
      <c r="H711" s="6" t="n">
        <v>202.84</v>
      </c>
      <c r="I711" s="6" t="n">
        <v>-4056.8</v>
      </c>
      <c r="J711" s="6" t="n">
        <v>0</v>
      </c>
      <c r="K711" s="6" t="n">
        <v>-2.43</v>
      </c>
      <c r="L711" s="6" t="n">
        <v>0</v>
      </c>
      <c r="M711" s="6"/>
      <c r="N711" s="6" t="s">
        <f>=I711+J711+K711+L711</f>
      </c>
      <c r="O711" s="6"/>
      <c r="P711" s="2"/>
    </row>
    <row collapsed="false" customFormat="false" customHeight="false" hidden="false" ht="12.1" outlineLevel="0" r="712">
      <c r="A712" s="20" t="n">
        <v>43895.45962963</v>
      </c>
      <c r="B712" s="2" t="s">
        <v>973</v>
      </c>
      <c r="C712" s="2" t="s">
        <v>1247</v>
      </c>
      <c r="D712" s="2" t="s">
        <v>894</v>
      </c>
      <c r="E712" s="2" t="s">
        <v>18</v>
      </c>
      <c r="F712" s="2" t="s">
        <v>27</v>
      </c>
      <c r="G712" s="7" t="n">
        <v>20</v>
      </c>
      <c r="H712" s="6" t="n">
        <v>76.1</v>
      </c>
      <c r="I712" s="6" t="n">
        <v>-1522</v>
      </c>
      <c r="J712" s="6" t="n">
        <v>0</v>
      </c>
      <c r="K712" s="6" t="n">
        <v>-0.91</v>
      </c>
      <c r="L712" s="6" t="n">
        <v>0</v>
      </c>
      <c r="M712" s="6"/>
      <c r="N712" s="6" t="s">
        <f>=I712+J712+K712+L712</f>
      </c>
      <c r="O712" s="6"/>
      <c r="P712" s="2"/>
    </row>
    <row collapsed="false" customFormat="false" customHeight="false" hidden="false" ht="12.1" outlineLevel="0" r="713">
      <c r="A713" s="20" t="n">
        <v>43895.461388889</v>
      </c>
      <c r="B713" s="2" t="s">
        <v>973</v>
      </c>
      <c r="C713" s="2" t="s">
        <v>1247</v>
      </c>
      <c r="D713" s="2" t="s">
        <v>894</v>
      </c>
      <c r="E713" s="2" t="s">
        <v>18</v>
      </c>
      <c r="F713" s="2" t="s">
        <v>27</v>
      </c>
      <c r="G713" s="7" t="n">
        <v>40</v>
      </c>
      <c r="H713" s="6" t="n">
        <v>75.8</v>
      </c>
      <c r="I713" s="6" t="n">
        <v>-3032</v>
      </c>
      <c r="J713" s="6" t="n">
        <v>0</v>
      </c>
      <c r="K713" s="6" t="n">
        <v>-1.82</v>
      </c>
      <c r="L713" s="6" t="n">
        <v>0</v>
      </c>
      <c r="M713" s="6"/>
      <c r="N713" s="6" t="s">
        <f>=I713+J713+K713+L713</f>
      </c>
      <c r="O713" s="6"/>
      <c r="P713" s="2"/>
    </row>
    <row collapsed="false" customFormat="false" customHeight="false" hidden="false" ht="12.1" outlineLevel="0" r="714">
      <c r="A714" s="20" t="n">
        <v>43895.493125</v>
      </c>
      <c r="B714" s="2" t="s">
        <v>122</v>
      </c>
      <c r="C714" s="2" t="s">
        <v>1099</v>
      </c>
      <c r="D714" s="2" t="s">
        <v>894</v>
      </c>
      <c r="E714" s="2" t="s">
        <v>18</v>
      </c>
      <c r="F714" s="2" t="s">
        <v>27</v>
      </c>
      <c r="G714" s="7" t="n">
        <v>10</v>
      </c>
      <c r="H714" s="6" t="n">
        <v>95.41</v>
      </c>
      <c r="I714" s="6" t="n">
        <v>-954.1</v>
      </c>
      <c r="J714" s="6" t="n">
        <v>0</v>
      </c>
      <c r="K714" s="6" t="n">
        <v>-0.57</v>
      </c>
      <c r="L714" s="6" t="n">
        <v>0</v>
      </c>
      <c r="M714" s="6"/>
      <c r="N714" s="6" t="s">
        <f>=I714+J714+K714+L714</f>
      </c>
      <c r="O714" s="6"/>
      <c r="P714" s="2"/>
    </row>
    <row collapsed="false" customFormat="false" customHeight="false" hidden="false" ht="12.1" outlineLevel="0" r="715">
      <c r="A715" s="20" t="n">
        <v>43895.508912037</v>
      </c>
      <c r="B715" s="2" t="s">
        <v>78</v>
      </c>
      <c r="C715" s="2" t="s">
        <v>1188</v>
      </c>
      <c r="D715" s="2" t="s">
        <v>894</v>
      </c>
      <c r="E715" s="2" t="s">
        <v>18</v>
      </c>
      <c r="F715" s="2" t="s">
        <v>27</v>
      </c>
      <c r="G715" s="7" t="n">
        <v>10</v>
      </c>
      <c r="H715" s="6" t="n">
        <v>325.7</v>
      </c>
      <c r="I715" s="6" t="n">
        <v>-3257</v>
      </c>
      <c r="J715" s="6" t="n">
        <v>0</v>
      </c>
      <c r="K715" s="6" t="n">
        <v>-1.96</v>
      </c>
      <c r="L715" s="6" t="n">
        <v>0</v>
      </c>
      <c r="M715" s="6"/>
      <c r="N715" s="6" t="s">
        <f>=I715+J715+K715+L715</f>
      </c>
      <c r="O715" s="6"/>
      <c r="P715" s="2"/>
    </row>
    <row collapsed="false" customFormat="false" customHeight="false" hidden="false" ht="12.1" outlineLevel="0" r="716">
      <c r="A716" s="29" t="n">
        <v>43895.587928241</v>
      </c>
      <c r="B716" s="30" t="s">
        <v>114</v>
      </c>
      <c r="C716" s="30" t="s">
        <v>1204</v>
      </c>
      <c r="D716" s="30" t="s">
        <v>897</v>
      </c>
      <c r="E716" s="30" t="s">
        <v>18</v>
      </c>
      <c r="F716" s="30" t="s">
        <v>27</v>
      </c>
      <c r="G716" s="31" t="n">
        <v>-3000</v>
      </c>
      <c r="H716" s="32" t="n">
        <v>0.6805</v>
      </c>
      <c r="I716" s="32" t="n">
        <v>2041.5</v>
      </c>
      <c r="J716" s="32" t="n">
        <v>0</v>
      </c>
      <c r="K716" s="32" t="n">
        <v>-1.23</v>
      </c>
      <c r="L716" s="32" t="n">
        <v>0</v>
      </c>
      <c r="M716" s="32"/>
      <c r="N716" s="6" t="s">
        <f>=I716+J716+K716+L716</f>
      </c>
      <c r="O716" s="32"/>
      <c r="P716" s="30"/>
    </row>
    <row collapsed="false" customFormat="false" customHeight="false" hidden="false" ht="12.1" outlineLevel="0" r="717">
      <c r="A717" s="20" t="n">
        <v>43895.772581019</v>
      </c>
      <c r="B717" s="2" t="s">
        <v>44</v>
      </c>
      <c r="C717" s="2" t="s">
        <v>1202</v>
      </c>
      <c r="D717" s="2" t="s">
        <v>894</v>
      </c>
      <c r="E717" s="2" t="s">
        <v>18</v>
      </c>
      <c r="F717" s="2" t="s">
        <v>27</v>
      </c>
      <c r="G717" s="7" t="n">
        <v>3</v>
      </c>
      <c r="H717" s="6" t="n">
        <v>8607.5</v>
      </c>
      <c r="I717" s="6" t="n">
        <v>-25822.5</v>
      </c>
      <c r="J717" s="6" t="n">
        <v>0</v>
      </c>
      <c r="K717" s="6" t="n">
        <v>-15.49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9" t="n">
        <v>43895.776585648</v>
      </c>
      <c r="B718" s="30" t="s">
        <v>937</v>
      </c>
      <c r="C718" s="30" t="s">
        <v>1171</v>
      </c>
      <c r="D718" s="30" t="s">
        <v>897</v>
      </c>
      <c r="E718" s="30" t="s">
        <v>146</v>
      </c>
      <c r="F718" s="30" t="s">
        <v>27</v>
      </c>
      <c r="G718" s="31" t="n">
        <v>-1</v>
      </c>
      <c r="H718" s="32" t="n">
        <v>1722</v>
      </c>
      <c r="I718" s="32" t="n">
        <v>1722</v>
      </c>
      <c r="J718" s="32" t="n">
        <v>0</v>
      </c>
      <c r="K718" s="32" t="n">
        <v>-1.03</v>
      </c>
      <c r="L718" s="32" t="n">
        <v>0</v>
      </c>
      <c r="M718" s="32"/>
      <c r="N718" s="6" t="s">
        <f>=I718+J718+K718+L718</f>
      </c>
      <c r="O718" s="32"/>
      <c r="P718" s="30"/>
    </row>
    <row collapsed="false" customFormat="false" customHeight="false" hidden="false" ht="12.1" outlineLevel="0" r="719">
      <c r="A719" s="29" t="n">
        <v>43895.779375</v>
      </c>
      <c r="B719" s="30" t="s">
        <v>937</v>
      </c>
      <c r="C719" s="30" t="s">
        <v>1171</v>
      </c>
      <c r="D719" s="30" t="s">
        <v>897</v>
      </c>
      <c r="E719" s="30" t="s">
        <v>146</v>
      </c>
      <c r="F719" s="30" t="s">
        <v>27</v>
      </c>
      <c r="G719" s="31" t="n">
        <v>-1</v>
      </c>
      <c r="H719" s="32" t="n">
        <v>1722</v>
      </c>
      <c r="I719" s="32" t="n">
        <v>1722</v>
      </c>
      <c r="J719" s="32" t="n">
        <v>0</v>
      </c>
      <c r="K719" s="32" t="n">
        <v>-1.03</v>
      </c>
      <c r="L719" s="32" t="n">
        <v>0</v>
      </c>
      <c r="M719" s="32"/>
      <c r="N719" s="6" t="s">
        <f>=I719+J719+K719+L719</f>
      </c>
      <c r="O719" s="32"/>
      <c r="P719" s="30"/>
    </row>
    <row collapsed="false" customFormat="false" customHeight="false" hidden="false" ht="12.1" outlineLevel="0" r="720">
      <c r="A720" s="29" t="n">
        <v>43896.502430556</v>
      </c>
      <c r="B720" s="30" t="s">
        <v>968</v>
      </c>
      <c r="C720" s="30" t="s">
        <v>1232</v>
      </c>
      <c r="D720" s="30" t="s">
        <v>897</v>
      </c>
      <c r="E720" s="30" t="s">
        <v>18</v>
      </c>
      <c r="F720" s="30" t="s">
        <v>27</v>
      </c>
      <c r="G720" s="31" t="n">
        <v>-6</v>
      </c>
      <c r="H720" s="32" t="n">
        <v>809</v>
      </c>
      <c r="I720" s="32" t="n">
        <v>4854</v>
      </c>
      <c r="J720" s="32" t="n">
        <v>0</v>
      </c>
      <c r="K720" s="32" t="n">
        <v>-2.92</v>
      </c>
      <c r="L720" s="32" t="n">
        <v>0</v>
      </c>
      <c r="M720" s="32"/>
      <c r="N720" s="6" t="s">
        <f>=I720+J720+K720+L720</f>
      </c>
      <c r="O720" s="32"/>
      <c r="P720" s="30"/>
    </row>
    <row collapsed="false" customFormat="false" customHeight="false" hidden="false" ht="12.1" outlineLevel="0" r="721">
      <c r="A721" s="20" t="n">
        <v>43896.566851852</v>
      </c>
      <c r="B721" s="2" t="s">
        <v>136</v>
      </c>
      <c r="C721" s="2" t="s">
        <v>1136</v>
      </c>
      <c r="D721" s="2" t="s">
        <v>894</v>
      </c>
      <c r="E721" s="2" t="s">
        <v>18</v>
      </c>
      <c r="F721" s="2" t="s">
        <v>27</v>
      </c>
      <c r="G721" s="7" t="n">
        <v>2</v>
      </c>
      <c r="H721" s="6" t="n">
        <v>800</v>
      </c>
      <c r="I721" s="6" t="n">
        <v>-1600</v>
      </c>
      <c r="J721" s="6" t="n">
        <v>0</v>
      </c>
      <c r="K721" s="6" t="n">
        <v>-0.96</v>
      </c>
      <c r="L721" s="6" t="n">
        <v>0</v>
      </c>
      <c r="M721" s="6"/>
      <c r="N721" s="6" t="s">
        <f>=I721+J721+K721+L721</f>
      </c>
      <c r="O721" s="6"/>
      <c r="P721" s="2"/>
    </row>
    <row collapsed="false" customFormat="false" customHeight="false" hidden="false" ht="12.1" outlineLevel="0" r="722">
      <c r="A722" s="20" t="n">
        <v>43896.680173611</v>
      </c>
      <c r="B722" s="2" t="s">
        <v>122</v>
      </c>
      <c r="C722" s="2" t="s">
        <v>1099</v>
      </c>
      <c r="D722" s="2" t="s">
        <v>894</v>
      </c>
      <c r="E722" s="2" t="s">
        <v>18</v>
      </c>
      <c r="F722" s="2" t="s">
        <v>27</v>
      </c>
      <c r="G722" s="7" t="n">
        <v>20</v>
      </c>
      <c r="H722" s="6" t="n">
        <v>89.5</v>
      </c>
      <c r="I722" s="6" t="n">
        <v>-1790</v>
      </c>
      <c r="J722" s="6" t="n">
        <v>0</v>
      </c>
      <c r="K722" s="6" t="n">
        <v>-1.08</v>
      </c>
      <c r="L722" s="6" t="n">
        <v>0</v>
      </c>
      <c r="M722" s="6"/>
      <c r="N722" s="6" t="s">
        <f>=I722+J722+K722+L722</f>
      </c>
      <c r="O722" s="6"/>
      <c r="P722" s="2"/>
    </row>
    <row collapsed="false" customFormat="false" customHeight="false" hidden="false" ht="12.1" outlineLevel="0" r="723">
      <c r="A723" s="20" t="n">
        <v>43896.73744213</v>
      </c>
      <c r="B723" s="2" t="s">
        <v>82</v>
      </c>
      <c r="C723" s="2" t="s">
        <v>1166</v>
      </c>
      <c r="D723" s="2" t="s">
        <v>894</v>
      </c>
      <c r="E723" s="2" t="s">
        <v>18</v>
      </c>
      <c r="F723" s="2" t="s">
        <v>20</v>
      </c>
      <c r="G723" s="7" t="n">
        <v>1</v>
      </c>
      <c r="H723" s="6" t="n">
        <v>54.8</v>
      </c>
      <c r="I723" s="6" t="n">
        <v>-54.8</v>
      </c>
      <c r="J723" s="6" t="n">
        <v>0</v>
      </c>
      <c r="K723" s="6" t="n">
        <v>-0.04</v>
      </c>
      <c r="L723" s="6" t="n">
        <v>0</v>
      </c>
      <c r="M723" s="6" t="s">
        <f>=I723+J723+K723+L723</f>
      </c>
      <c r="N723" s="6"/>
      <c r="O723" s="6"/>
      <c r="P723" s="2"/>
    </row>
    <row collapsed="false" customFormat="false" customHeight="false" hidden="false" ht="12.1" outlineLevel="0" r="724">
      <c r="A724" s="20" t="n">
        <v>43896.749837963</v>
      </c>
      <c r="B724" s="2" t="s">
        <v>29</v>
      </c>
      <c r="C724" s="2" t="s">
        <v>1196</v>
      </c>
      <c r="D724" s="2" t="s">
        <v>894</v>
      </c>
      <c r="E724" s="2" t="s">
        <v>18</v>
      </c>
      <c r="F724" s="2" t="s">
        <v>20</v>
      </c>
      <c r="G724" s="7" t="n">
        <v>1</v>
      </c>
      <c r="H724" s="6" t="n">
        <v>17.1</v>
      </c>
      <c r="I724" s="6" t="n">
        <v>-17.1</v>
      </c>
      <c r="J724" s="6" t="n">
        <v>0</v>
      </c>
      <c r="K724" s="6" t="n">
        <v>-0.02</v>
      </c>
      <c r="L724" s="6" t="n">
        <v>0</v>
      </c>
      <c r="M724" s="6" t="s">
        <f>=I724+J724+K724+L724</f>
      </c>
      <c r="N724" s="6"/>
      <c r="O724" s="6"/>
      <c r="P724" s="2"/>
    </row>
    <row collapsed="false" customFormat="false" customHeight="false" hidden="false" ht="12.1" outlineLevel="0" r="725">
      <c r="A725" s="20" t="n">
        <v>43900.41900463</v>
      </c>
      <c r="B725" s="2" t="s">
        <v>918</v>
      </c>
      <c r="C725" s="2" t="s">
        <v>1116</v>
      </c>
      <c r="D725" s="2" t="s">
        <v>894</v>
      </c>
      <c r="E725" s="2" t="s">
        <v>18</v>
      </c>
      <c r="F725" s="2" t="s">
        <v>27</v>
      </c>
      <c r="G725" s="7" t="n">
        <v>1</v>
      </c>
      <c r="H725" s="6" t="n">
        <v>4708.5</v>
      </c>
      <c r="I725" s="6" t="n">
        <v>-4708.5</v>
      </c>
      <c r="J725" s="6" t="n">
        <v>0</v>
      </c>
      <c r="K725" s="6" t="n">
        <v>-2.82</v>
      </c>
      <c r="L725" s="6" t="n">
        <v>0</v>
      </c>
      <c r="M725" s="6"/>
      <c r="N725" s="6" t="s">
        <f>=I725+J725+K725+L725</f>
      </c>
      <c r="O725" s="6"/>
      <c r="P725" s="2"/>
    </row>
    <row collapsed="false" customFormat="false" customHeight="false" hidden="false" ht="12.1" outlineLevel="0" r="726">
      <c r="A726" s="20" t="n">
        <v>43900.419953704</v>
      </c>
      <c r="B726" s="2" t="s">
        <v>957</v>
      </c>
      <c r="C726" s="2" t="s">
        <v>1205</v>
      </c>
      <c r="D726" s="2" t="s">
        <v>894</v>
      </c>
      <c r="E726" s="2" t="s">
        <v>18</v>
      </c>
      <c r="F726" s="2" t="s">
        <v>27</v>
      </c>
      <c r="G726" s="7" t="n">
        <v>1</v>
      </c>
      <c r="H726" s="6" t="n">
        <v>2589</v>
      </c>
      <c r="I726" s="6" t="n">
        <v>-2589</v>
      </c>
      <c r="J726" s="6" t="n">
        <v>0</v>
      </c>
      <c r="K726" s="6" t="n">
        <v>-1.55</v>
      </c>
      <c r="L726" s="6" t="n">
        <v>0</v>
      </c>
      <c r="M726" s="6"/>
      <c r="N726" s="6" t="s">
        <f>=I726+J726+K726+L726</f>
      </c>
      <c r="O726" s="6"/>
      <c r="P726" s="2"/>
    </row>
    <row collapsed="false" customFormat="false" customHeight="false" hidden="false" ht="12.1" outlineLevel="0" r="727">
      <c r="A727" s="20" t="n">
        <v>43900.423333333</v>
      </c>
      <c r="B727" s="2" t="s">
        <v>70</v>
      </c>
      <c r="C727" s="2" t="s">
        <v>1101</v>
      </c>
      <c r="D727" s="2" t="s">
        <v>894</v>
      </c>
      <c r="E727" s="2" t="s">
        <v>18</v>
      </c>
      <c r="F727" s="2" t="s">
        <v>27</v>
      </c>
      <c r="G727" s="7" t="n">
        <v>20000</v>
      </c>
      <c r="H727" s="6" t="n">
        <v>0.037985</v>
      </c>
      <c r="I727" s="6" t="n">
        <v>-759.7</v>
      </c>
      <c r="J727" s="6" t="n">
        <v>0</v>
      </c>
      <c r="K727" s="6" t="n">
        <v>-0.45</v>
      </c>
      <c r="L727" s="6" t="n">
        <v>0</v>
      </c>
      <c r="M727" s="6"/>
      <c r="N727" s="6" t="s">
        <f>=I727+J727+K727+L727</f>
      </c>
      <c r="O727" s="6"/>
      <c r="P727" s="2"/>
    </row>
    <row collapsed="false" customFormat="false" customHeight="false" hidden="false" ht="12.1" outlineLevel="0" r="728">
      <c r="A728" s="20" t="n">
        <v>43900.423414352</v>
      </c>
      <c r="B728" s="2" t="s">
        <v>70</v>
      </c>
      <c r="C728" s="2" t="s">
        <v>1101</v>
      </c>
      <c r="D728" s="2" t="s">
        <v>894</v>
      </c>
      <c r="E728" s="2" t="s">
        <v>18</v>
      </c>
      <c r="F728" s="2" t="s">
        <v>27</v>
      </c>
      <c r="G728" s="7" t="n">
        <v>20000</v>
      </c>
      <c r="H728" s="6" t="n">
        <v>0.0379</v>
      </c>
      <c r="I728" s="6" t="n">
        <v>-758</v>
      </c>
      <c r="J728" s="6" t="n">
        <v>0</v>
      </c>
      <c r="K728" s="6" t="n">
        <v>-0.45</v>
      </c>
      <c r="L728" s="6" t="n">
        <v>0</v>
      </c>
      <c r="M728" s="6"/>
      <c r="N728" s="6" t="s">
        <f>=I728+J728+K728+L728</f>
      </c>
      <c r="O728" s="6"/>
      <c r="P728" s="2"/>
    </row>
    <row collapsed="false" customFormat="false" customHeight="false" hidden="false" ht="12.1" outlineLevel="0" r="729">
      <c r="A729" s="20" t="n">
        <v>43900.427141204</v>
      </c>
      <c r="B729" s="2" t="s">
        <v>906</v>
      </c>
      <c r="C729" s="2" t="s">
        <v>1097</v>
      </c>
      <c r="D729" s="2" t="s">
        <v>894</v>
      </c>
      <c r="E729" s="2" t="s">
        <v>18</v>
      </c>
      <c r="F729" s="2" t="s">
        <v>27</v>
      </c>
      <c r="G729" s="7" t="n">
        <v>20</v>
      </c>
      <c r="H729" s="6" t="n">
        <v>66.73</v>
      </c>
      <c r="I729" s="6" t="n">
        <v>-1334.6</v>
      </c>
      <c r="J729" s="6" t="n">
        <v>0</v>
      </c>
      <c r="K729" s="6" t="n">
        <v>-0.81</v>
      </c>
      <c r="L729" s="6" t="n">
        <v>0</v>
      </c>
      <c r="M729" s="6"/>
      <c r="N729" s="6" t="s">
        <f>=I729+J729+K729+L729</f>
      </c>
      <c r="O729" s="6"/>
      <c r="P729" s="2"/>
    </row>
    <row collapsed="false" customFormat="false" customHeight="false" hidden="false" ht="12.1" outlineLevel="0" r="730">
      <c r="A730" s="20" t="n">
        <v>43900.428136574</v>
      </c>
      <c r="B730" s="2" t="s">
        <v>25</v>
      </c>
      <c r="C730" s="2" t="s">
        <v>1186</v>
      </c>
      <c r="D730" s="2" t="s">
        <v>894</v>
      </c>
      <c r="E730" s="2" t="s">
        <v>18</v>
      </c>
      <c r="F730" s="2" t="s">
        <v>27</v>
      </c>
      <c r="G730" s="7" t="n">
        <v>10</v>
      </c>
      <c r="H730" s="6" t="n">
        <v>338</v>
      </c>
      <c r="I730" s="6" t="n">
        <v>-3380</v>
      </c>
      <c r="J730" s="6" t="n">
        <v>0</v>
      </c>
      <c r="K730" s="6" t="n">
        <v>-2.02</v>
      </c>
      <c r="L730" s="6" t="n">
        <v>0</v>
      </c>
      <c r="M730" s="6"/>
      <c r="N730" s="6" t="s">
        <f>=I730+J730+K730+L730</f>
      </c>
      <c r="O730" s="6"/>
      <c r="P730" s="2"/>
    </row>
    <row collapsed="false" customFormat="false" customHeight="false" hidden="false" ht="12.1" outlineLevel="0" r="731">
      <c r="A731" s="29" t="n">
        <v>43900.451851852</v>
      </c>
      <c r="B731" s="30" t="s">
        <v>902</v>
      </c>
      <c r="C731" s="30" t="s">
        <v>1093</v>
      </c>
      <c r="D731" s="30" t="s">
        <v>897</v>
      </c>
      <c r="E731" s="30" t="s">
        <v>166</v>
      </c>
      <c r="F731" s="30" t="s">
        <v>27</v>
      </c>
      <c r="G731" s="31" t="n">
        <v>-3</v>
      </c>
      <c r="H731" s="32" t="n">
        <v>101.39</v>
      </c>
      <c r="I731" s="32" t="n">
        <v>3041.7</v>
      </c>
      <c r="J731" s="32" t="n">
        <v>30.6</v>
      </c>
      <c r="K731" s="32" t="n">
        <v>-1.82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0" t="n">
        <v>43900.715162037</v>
      </c>
      <c r="B732" s="2" t="s">
        <v>140</v>
      </c>
      <c r="C732" s="2" t="s">
        <v>1209</v>
      </c>
      <c r="D732" s="2" t="s">
        <v>894</v>
      </c>
      <c r="E732" s="2" t="s">
        <v>18</v>
      </c>
      <c r="F732" s="2" t="s">
        <v>20</v>
      </c>
      <c r="G732" s="7" t="n">
        <v>1</v>
      </c>
      <c r="H732" s="6" t="n">
        <v>3.4</v>
      </c>
      <c r="I732" s="6" t="n">
        <v>-3.4</v>
      </c>
      <c r="J732" s="6" t="n">
        <v>0</v>
      </c>
      <c r="K732" s="6" t="n">
        <v>-0.01</v>
      </c>
      <c r="L732" s="6" t="n">
        <v>0</v>
      </c>
      <c r="M732" s="6" t="s">
        <f>=I732+J732+K732+L732</f>
      </c>
      <c r="N732" s="6"/>
      <c r="O732" s="6"/>
      <c r="P732" s="2"/>
    </row>
    <row collapsed="false" customFormat="false" customHeight="false" hidden="false" ht="12.1" outlineLevel="0" r="733">
      <c r="A733" s="20" t="n">
        <v>43900.715162037</v>
      </c>
      <c r="B733" s="2" t="s">
        <v>140</v>
      </c>
      <c r="C733" s="2" t="s">
        <v>1209</v>
      </c>
      <c r="D733" s="2" t="s">
        <v>894</v>
      </c>
      <c r="E733" s="2" t="s">
        <v>18</v>
      </c>
      <c r="F733" s="2" t="s">
        <v>20</v>
      </c>
      <c r="G733" s="7" t="n">
        <v>1</v>
      </c>
      <c r="H733" s="6" t="n">
        <v>3.4</v>
      </c>
      <c r="I733" s="6" t="n">
        <v>-3.4</v>
      </c>
      <c r="J733" s="6" t="n">
        <v>0</v>
      </c>
      <c r="K733" s="6" t="n">
        <v>-0.01</v>
      </c>
      <c r="L733" s="6" t="n">
        <v>0</v>
      </c>
      <c r="M733" s="6" t="s">
        <f>=I733+J733+K733+L733</f>
      </c>
      <c r="N733" s="6"/>
      <c r="O733" s="6"/>
      <c r="P733" s="2"/>
    </row>
    <row collapsed="false" customFormat="false" customHeight="false" hidden="false" ht="12.1" outlineLevel="0" r="734">
      <c r="A734" s="20" t="n">
        <v>43900.718946759</v>
      </c>
      <c r="B734" s="2" t="s">
        <v>936</v>
      </c>
      <c r="C734" s="2" t="s">
        <v>1170</v>
      </c>
      <c r="D734" s="2" t="s">
        <v>894</v>
      </c>
      <c r="E734" s="2" t="s">
        <v>18</v>
      </c>
      <c r="F734" s="2" t="s">
        <v>27</v>
      </c>
      <c r="G734" s="7" t="n">
        <v>10</v>
      </c>
      <c r="H734" s="6" t="n">
        <v>333</v>
      </c>
      <c r="I734" s="6" t="n">
        <v>-3330</v>
      </c>
      <c r="J734" s="6" t="n">
        <v>0</v>
      </c>
      <c r="K734" s="6" t="n">
        <v>-2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9" t="n">
        <v>43900.723819444</v>
      </c>
      <c r="B735" s="30" t="s">
        <v>911</v>
      </c>
      <c r="C735" s="30" t="s">
        <v>1104</v>
      </c>
      <c r="D735" s="30" t="s">
        <v>897</v>
      </c>
      <c r="E735" s="30" t="s">
        <v>166</v>
      </c>
      <c r="F735" s="30" t="s">
        <v>27</v>
      </c>
      <c r="G735" s="31" t="n">
        <v>-1</v>
      </c>
      <c r="H735" s="32" t="n">
        <v>102.309</v>
      </c>
      <c r="I735" s="32" t="n">
        <v>1023.09</v>
      </c>
      <c r="J735" s="32" t="n">
        <v>4.03</v>
      </c>
      <c r="K735" s="32" t="n">
        <v>-0.61</v>
      </c>
      <c r="L735" s="32" t="n">
        <v>0</v>
      </c>
      <c r="M735" s="32"/>
      <c r="N735" s="6" t="s">
        <f>=I735+J735+K735+L735</f>
      </c>
      <c r="O735" s="32"/>
      <c r="P735" s="30"/>
    </row>
    <row collapsed="false" customFormat="false" customHeight="false" hidden="false" ht="12.1" outlineLevel="0" r="736">
      <c r="A736" s="20" t="n">
        <v>43900.730636574</v>
      </c>
      <c r="B736" s="2" t="s">
        <v>32</v>
      </c>
      <c r="C736" s="2" t="s">
        <v>1185</v>
      </c>
      <c r="D736" s="2" t="s">
        <v>894</v>
      </c>
      <c r="E736" s="2" t="s">
        <v>18</v>
      </c>
      <c r="F736" s="2" t="s">
        <v>27</v>
      </c>
      <c r="G736" s="7" t="n">
        <v>2</v>
      </c>
      <c r="H736" s="6" t="n">
        <v>555</v>
      </c>
      <c r="I736" s="6" t="n">
        <v>-1110</v>
      </c>
      <c r="J736" s="6" t="n">
        <v>0</v>
      </c>
      <c r="K736" s="6" t="n">
        <v>-0.67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43900.738761574</v>
      </c>
      <c r="B737" s="30" t="s">
        <v>937</v>
      </c>
      <c r="C737" s="30" t="s">
        <v>1171</v>
      </c>
      <c r="D737" s="30" t="s">
        <v>897</v>
      </c>
      <c r="E737" s="30" t="s">
        <v>146</v>
      </c>
      <c r="F737" s="30" t="s">
        <v>27</v>
      </c>
      <c r="G737" s="31" t="n">
        <v>-6</v>
      </c>
      <c r="H737" s="32" t="n">
        <v>1692</v>
      </c>
      <c r="I737" s="32" t="n">
        <v>10152</v>
      </c>
      <c r="J737" s="32" t="n">
        <v>0</v>
      </c>
      <c r="K737" s="32" t="n">
        <v>-6.09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9" t="n">
        <v>43900.741597222</v>
      </c>
      <c r="B738" s="30" t="s">
        <v>937</v>
      </c>
      <c r="C738" s="30" t="s">
        <v>1171</v>
      </c>
      <c r="D738" s="30" t="s">
        <v>897</v>
      </c>
      <c r="E738" s="30" t="s">
        <v>146</v>
      </c>
      <c r="F738" s="30" t="s">
        <v>27</v>
      </c>
      <c r="G738" s="31" t="n">
        <v>-1</v>
      </c>
      <c r="H738" s="32" t="n">
        <v>1692</v>
      </c>
      <c r="I738" s="32" t="n">
        <v>1692</v>
      </c>
      <c r="J738" s="32" t="n">
        <v>0</v>
      </c>
      <c r="K738" s="32" t="n">
        <v>-1.02</v>
      </c>
      <c r="L738" s="32" t="n">
        <v>0</v>
      </c>
      <c r="M738" s="32"/>
      <c r="N738" s="6" t="s">
        <f>=I738+J738+K738+L738</f>
      </c>
      <c r="O738" s="32"/>
      <c r="P738" s="30"/>
    </row>
    <row collapsed="false" customFormat="false" customHeight="false" hidden="false" ht="12.1" outlineLevel="0" r="739">
      <c r="A739" s="29" t="n">
        <v>43900.743078704</v>
      </c>
      <c r="B739" s="30" t="s">
        <v>937</v>
      </c>
      <c r="C739" s="30" t="s">
        <v>1171</v>
      </c>
      <c r="D739" s="30" t="s">
        <v>897</v>
      </c>
      <c r="E739" s="30" t="s">
        <v>146</v>
      </c>
      <c r="F739" s="30" t="s">
        <v>27</v>
      </c>
      <c r="G739" s="31" t="n">
        <v>-2</v>
      </c>
      <c r="H739" s="32" t="n">
        <v>1692</v>
      </c>
      <c r="I739" s="32" t="n">
        <v>3384</v>
      </c>
      <c r="J739" s="32" t="n">
        <v>0</v>
      </c>
      <c r="K739" s="32" t="n">
        <v>-2.02</v>
      </c>
      <c r="L739" s="32" t="n">
        <v>0</v>
      </c>
      <c r="M739" s="32"/>
      <c r="N739" s="6" t="s">
        <f>=I739+J739+K739+L739</f>
      </c>
      <c r="O739" s="32"/>
      <c r="P739" s="30"/>
    </row>
    <row collapsed="false" customFormat="false" customHeight="false" hidden="false" ht="12.1" outlineLevel="0" r="740">
      <c r="A740" s="29" t="n">
        <v>43900.743113426</v>
      </c>
      <c r="B740" s="30" t="s">
        <v>937</v>
      </c>
      <c r="C740" s="30" t="s">
        <v>1171</v>
      </c>
      <c r="D740" s="30" t="s">
        <v>897</v>
      </c>
      <c r="E740" s="30" t="s">
        <v>146</v>
      </c>
      <c r="F740" s="30" t="s">
        <v>27</v>
      </c>
      <c r="G740" s="31" t="n">
        <v>-1</v>
      </c>
      <c r="H740" s="32" t="n">
        <v>1692</v>
      </c>
      <c r="I740" s="32" t="n">
        <v>1692</v>
      </c>
      <c r="J740" s="32" t="n">
        <v>0</v>
      </c>
      <c r="K740" s="32" t="n">
        <v>-1.02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43901.55287037</v>
      </c>
      <c r="B741" s="2" t="s">
        <v>128</v>
      </c>
      <c r="C741" s="2" t="s">
        <v>1229</v>
      </c>
      <c r="D741" s="2" t="s">
        <v>894</v>
      </c>
      <c r="E741" s="2" t="s">
        <v>18</v>
      </c>
      <c r="F741" s="2" t="s">
        <v>27</v>
      </c>
      <c r="G741" s="7" t="n">
        <v>10000</v>
      </c>
      <c r="H741" s="6" t="n">
        <v>0.18</v>
      </c>
      <c r="I741" s="6" t="n">
        <v>-1800</v>
      </c>
      <c r="J741" s="6" t="n">
        <v>0</v>
      </c>
      <c r="K741" s="6" t="n">
        <v>-1.08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43901.68400463</v>
      </c>
      <c r="B742" s="2" t="s">
        <v>918</v>
      </c>
      <c r="C742" s="2" t="s">
        <v>1116</v>
      </c>
      <c r="D742" s="2" t="s">
        <v>894</v>
      </c>
      <c r="E742" s="2" t="s">
        <v>18</v>
      </c>
      <c r="F742" s="2" t="s">
        <v>27</v>
      </c>
      <c r="G742" s="7" t="n">
        <v>1</v>
      </c>
      <c r="H742" s="6" t="n">
        <v>4696.5</v>
      </c>
      <c r="I742" s="6" t="n">
        <v>-4696.5</v>
      </c>
      <c r="J742" s="6" t="n">
        <v>0</v>
      </c>
      <c r="K742" s="6" t="n">
        <v>-2.82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1" t="n">
        <v>43903</v>
      </c>
      <c r="B743" s="22" t="s">
        <v>1088</v>
      </c>
      <c r="C743" s="22" t="s">
        <v>279</v>
      </c>
      <c r="D743" s="22" t="s">
        <v>1088</v>
      </c>
      <c r="E743" s="22" t="s">
        <v>1088</v>
      </c>
      <c r="F743" s="22" t="s">
        <v>20</v>
      </c>
      <c r="G743" s="23" t="n">
        <v>1</v>
      </c>
      <c r="H743" s="24" t="n">
        <v>557</v>
      </c>
      <c r="I743" s="24" t="n">
        <v>557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4"/>
      <c r="O743" s="24"/>
      <c r="P743" s="22"/>
    </row>
    <row collapsed="false" customFormat="false" customHeight="false" hidden="false" ht="12.1" outlineLevel="0" r="744">
      <c r="A744" s="20" t="n">
        <v>43903.425914352</v>
      </c>
      <c r="B744" s="2" t="s">
        <v>32</v>
      </c>
      <c r="C744" s="2" t="s">
        <v>1185</v>
      </c>
      <c r="D744" s="2" t="s">
        <v>894</v>
      </c>
      <c r="E744" s="2" t="s">
        <v>18</v>
      </c>
      <c r="F744" s="2" t="s">
        <v>27</v>
      </c>
      <c r="G744" s="7" t="n">
        <v>2</v>
      </c>
      <c r="H744" s="6" t="n">
        <v>467.8</v>
      </c>
      <c r="I744" s="6" t="n">
        <v>-935.6</v>
      </c>
      <c r="J744" s="6" t="n">
        <v>0</v>
      </c>
      <c r="K744" s="6" t="n">
        <v>-0.56</v>
      </c>
      <c r="L744" s="6" t="n">
        <v>0</v>
      </c>
      <c r="M744" s="6"/>
      <c r="N744" s="6" t="s">
        <f>=I744+J744+K744+L744</f>
      </c>
      <c r="O744" s="6"/>
      <c r="P744" s="2"/>
    </row>
    <row collapsed="false" customFormat="false" customHeight="false" hidden="false" ht="12.1" outlineLevel="0" r="745">
      <c r="A745" s="20" t="n">
        <v>43903.426481481</v>
      </c>
      <c r="B745" s="2" t="s">
        <v>918</v>
      </c>
      <c r="C745" s="2" t="s">
        <v>1116</v>
      </c>
      <c r="D745" s="2" t="s">
        <v>894</v>
      </c>
      <c r="E745" s="2" t="s">
        <v>18</v>
      </c>
      <c r="F745" s="2" t="s">
        <v>27</v>
      </c>
      <c r="G745" s="7" t="n">
        <v>1</v>
      </c>
      <c r="H745" s="6" t="n">
        <v>4588</v>
      </c>
      <c r="I745" s="6" t="n">
        <v>-4588</v>
      </c>
      <c r="J745" s="6" t="n">
        <v>0</v>
      </c>
      <c r="K745" s="6" t="n">
        <v>-2.74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43903.466979167</v>
      </c>
      <c r="B746" s="2" t="s">
        <v>156</v>
      </c>
      <c r="C746" s="2" t="s">
        <v>1213</v>
      </c>
      <c r="D746" s="2" t="s">
        <v>894</v>
      </c>
      <c r="E746" s="2" t="s">
        <v>146</v>
      </c>
      <c r="F746" s="2" t="s">
        <v>27</v>
      </c>
      <c r="G746" s="7" t="n">
        <v>1000</v>
      </c>
      <c r="H746" s="6" t="n">
        <v>0.797</v>
      </c>
      <c r="I746" s="6" t="n">
        <v>-797</v>
      </c>
      <c r="J746" s="6" t="n">
        <v>0</v>
      </c>
      <c r="K746" s="6" t="n">
        <v>-0.48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43903.712349537</v>
      </c>
      <c r="B747" s="2" t="s">
        <v>41</v>
      </c>
      <c r="C747" s="2" t="s">
        <v>42</v>
      </c>
      <c r="D747" s="2" t="s">
        <v>894</v>
      </c>
      <c r="E747" s="2" t="s">
        <v>18</v>
      </c>
      <c r="F747" s="2" t="s">
        <v>20</v>
      </c>
      <c r="G747" s="7" t="n">
        <v>1</v>
      </c>
      <c r="H747" s="6" t="n">
        <v>145.73</v>
      </c>
      <c r="I747" s="6" t="n">
        <v>-145.73</v>
      </c>
      <c r="J747" s="6" t="n">
        <v>0</v>
      </c>
      <c r="K747" s="6" t="n">
        <v>-0.08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43903.726979167</v>
      </c>
      <c r="B748" s="2" t="s">
        <v>78</v>
      </c>
      <c r="C748" s="2" t="s">
        <v>1188</v>
      </c>
      <c r="D748" s="2" t="s">
        <v>894</v>
      </c>
      <c r="E748" s="2" t="s">
        <v>18</v>
      </c>
      <c r="F748" s="2" t="s">
        <v>27</v>
      </c>
      <c r="G748" s="7" t="n">
        <v>10</v>
      </c>
      <c r="H748" s="6" t="n">
        <v>267.5</v>
      </c>
      <c r="I748" s="6" t="n">
        <v>-2675</v>
      </c>
      <c r="J748" s="6" t="n">
        <v>0</v>
      </c>
      <c r="K748" s="6" t="n">
        <v>-1.6</v>
      </c>
      <c r="L748" s="6" t="n">
        <v>0</v>
      </c>
      <c r="M748" s="6"/>
      <c r="N748" s="6" t="s">
        <f>=I748+J748+K748+L748</f>
      </c>
      <c r="O748" s="6"/>
      <c r="P748" s="2"/>
    </row>
    <row collapsed="false" customFormat="false" customHeight="false" hidden="false" ht="12.1" outlineLevel="0" r="749">
      <c r="A749" s="21" t="n">
        <v>43906</v>
      </c>
      <c r="B749" s="22" t="s">
        <v>1113</v>
      </c>
      <c r="C749" s="22" t="s">
        <v>1248</v>
      </c>
      <c r="D749" s="22" t="s">
        <v>1113</v>
      </c>
      <c r="E749" s="22" t="s">
        <v>1113</v>
      </c>
      <c r="F749" s="22" t="s">
        <v>20</v>
      </c>
      <c r="G749" s="23" t="n">
        <v>1</v>
      </c>
      <c r="H749" s="24" t="n">
        <v>14.88</v>
      </c>
      <c r="I749" s="24" t="n">
        <v>14.88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4"/>
      <c r="P749" s="22"/>
    </row>
    <row collapsed="false" customFormat="false" customHeight="false" hidden="false" ht="12.1" outlineLevel="0" r="750">
      <c r="A750" s="29" t="n">
        <v>43906.423194444</v>
      </c>
      <c r="B750" s="30" t="s">
        <v>972</v>
      </c>
      <c r="C750" s="30" t="s">
        <v>1245</v>
      </c>
      <c r="D750" s="30" t="s">
        <v>897</v>
      </c>
      <c r="E750" s="30" t="s">
        <v>166</v>
      </c>
      <c r="F750" s="30" t="s">
        <v>27</v>
      </c>
      <c r="G750" s="31" t="n">
        <v>-3</v>
      </c>
      <c r="H750" s="32" t="n">
        <v>95.4</v>
      </c>
      <c r="I750" s="32" t="n">
        <v>2862</v>
      </c>
      <c r="J750" s="32" t="n">
        <v>11.76</v>
      </c>
      <c r="K750" s="32" t="n">
        <v>-1.71</v>
      </c>
      <c r="L750" s="32" t="n">
        <v>0</v>
      </c>
      <c r="M750" s="32"/>
      <c r="N750" s="6" t="s">
        <f>=I750+J750+K750+L750</f>
      </c>
      <c r="O750" s="32"/>
      <c r="P750" s="30"/>
    </row>
    <row collapsed="false" customFormat="false" customHeight="false" hidden="false" ht="12.1" outlineLevel="0" r="751">
      <c r="A751" s="29" t="n">
        <v>43906.429826389</v>
      </c>
      <c r="B751" s="30" t="s">
        <v>963</v>
      </c>
      <c r="C751" s="30" t="s">
        <v>1221</v>
      </c>
      <c r="D751" s="30" t="s">
        <v>897</v>
      </c>
      <c r="E751" s="30" t="s">
        <v>166</v>
      </c>
      <c r="F751" s="30" t="s">
        <v>27</v>
      </c>
      <c r="G751" s="31" t="n">
        <v>-10</v>
      </c>
      <c r="H751" s="32" t="n">
        <v>94.6</v>
      </c>
      <c r="I751" s="32" t="n">
        <v>9460</v>
      </c>
      <c r="J751" s="32" t="n">
        <v>78.8</v>
      </c>
      <c r="K751" s="32" t="n">
        <v>-5.67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43906.434780093</v>
      </c>
      <c r="B752" s="30" t="s">
        <v>972</v>
      </c>
      <c r="C752" s="30" t="s">
        <v>1245</v>
      </c>
      <c r="D752" s="30" t="s">
        <v>897</v>
      </c>
      <c r="E752" s="30" t="s">
        <v>166</v>
      </c>
      <c r="F752" s="30" t="s">
        <v>27</v>
      </c>
      <c r="G752" s="31" t="n">
        <v>-2</v>
      </c>
      <c r="H752" s="32" t="n">
        <v>95.7</v>
      </c>
      <c r="I752" s="32" t="n">
        <v>1914</v>
      </c>
      <c r="J752" s="32" t="n">
        <v>7.84</v>
      </c>
      <c r="K752" s="32" t="n">
        <v>-1.15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9" t="n">
        <v>43906.434965278</v>
      </c>
      <c r="B753" s="30" t="s">
        <v>972</v>
      </c>
      <c r="C753" s="30" t="s">
        <v>1245</v>
      </c>
      <c r="D753" s="30" t="s">
        <v>897</v>
      </c>
      <c r="E753" s="30" t="s">
        <v>166</v>
      </c>
      <c r="F753" s="30" t="s">
        <v>27</v>
      </c>
      <c r="G753" s="31" t="n">
        <v>-8</v>
      </c>
      <c r="H753" s="32" t="n">
        <v>95.7</v>
      </c>
      <c r="I753" s="32" t="n">
        <v>7656</v>
      </c>
      <c r="J753" s="32" t="n">
        <v>31.36</v>
      </c>
      <c r="K753" s="32" t="n">
        <v>-4.6</v>
      </c>
      <c r="L753" s="32" t="n">
        <v>0</v>
      </c>
      <c r="M753" s="32"/>
      <c r="N753" s="6" t="s">
        <f>=I753+J753+K753+L753</f>
      </c>
      <c r="O753" s="32"/>
      <c r="P753" s="30"/>
    </row>
    <row collapsed="false" customFormat="false" customHeight="false" hidden="false" ht="12.1" outlineLevel="0" r="754">
      <c r="A754" s="29" t="n">
        <v>43906.434965278</v>
      </c>
      <c r="B754" s="30" t="s">
        <v>972</v>
      </c>
      <c r="C754" s="30" t="s">
        <v>1245</v>
      </c>
      <c r="D754" s="30" t="s">
        <v>897</v>
      </c>
      <c r="E754" s="30" t="s">
        <v>166</v>
      </c>
      <c r="F754" s="30" t="s">
        <v>27</v>
      </c>
      <c r="G754" s="31" t="n">
        <v>-7</v>
      </c>
      <c r="H754" s="32" t="n">
        <v>95.7</v>
      </c>
      <c r="I754" s="32" t="n">
        <v>6699</v>
      </c>
      <c r="J754" s="32" t="n">
        <v>27.44</v>
      </c>
      <c r="K754" s="32" t="n">
        <v>-4.02</v>
      </c>
      <c r="L754" s="32" t="n">
        <v>0</v>
      </c>
      <c r="M754" s="32"/>
      <c r="N754" s="6" t="s">
        <f>=I754+J754+K754+L754</f>
      </c>
      <c r="O754" s="32"/>
      <c r="P754" s="30"/>
    </row>
    <row collapsed="false" customFormat="false" customHeight="false" hidden="false" ht="12.1" outlineLevel="0" r="755">
      <c r="A755" s="20" t="n">
        <v>43906.470775463</v>
      </c>
      <c r="B755" s="2" t="s">
        <v>901</v>
      </c>
      <c r="C755" s="2" t="s">
        <v>1092</v>
      </c>
      <c r="D755" s="2" t="s">
        <v>894</v>
      </c>
      <c r="E755" s="2" t="s">
        <v>18</v>
      </c>
      <c r="F755" s="2" t="s">
        <v>27</v>
      </c>
      <c r="G755" s="7" t="n">
        <v>2</v>
      </c>
      <c r="H755" s="6" t="n">
        <v>635</v>
      </c>
      <c r="I755" s="6" t="n">
        <v>-1270</v>
      </c>
      <c r="J755" s="6" t="n">
        <v>0</v>
      </c>
      <c r="K755" s="6" t="n">
        <v>-0.76</v>
      </c>
      <c r="L755" s="6" t="n">
        <v>0</v>
      </c>
      <c r="M755" s="6"/>
      <c r="N755" s="6" t="s">
        <f>=I755+J755+K755+L755</f>
      </c>
      <c r="O755" s="6"/>
      <c r="P755" s="2"/>
    </row>
    <row collapsed="false" customFormat="false" customHeight="false" hidden="false" ht="12.1" outlineLevel="0" r="756">
      <c r="A756" s="20" t="n">
        <v>43906.474675926</v>
      </c>
      <c r="B756" s="2" t="s">
        <v>17</v>
      </c>
      <c r="C756" s="2" t="s">
        <v>1167</v>
      </c>
      <c r="D756" s="2" t="s">
        <v>894</v>
      </c>
      <c r="E756" s="2" t="s">
        <v>18</v>
      </c>
      <c r="F756" s="2" t="s">
        <v>20</v>
      </c>
      <c r="G756" s="7" t="n">
        <v>2</v>
      </c>
      <c r="H756" s="6" t="n">
        <v>35</v>
      </c>
      <c r="I756" s="6" t="n">
        <v>-70</v>
      </c>
      <c r="J756" s="6" t="n">
        <v>0</v>
      </c>
      <c r="K756" s="6" t="n">
        <v>-0.05</v>
      </c>
      <c r="L756" s="6" t="n">
        <v>0</v>
      </c>
      <c r="M756" s="6" t="s">
        <f>=I756+J756+K756+L756</f>
      </c>
      <c r="N756" s="6"/>
      <c r="O756" s="6"/>
      <c r="P756" s="2"/>
    </row>
    <row collapsed="false" customFormat="false" customHeight="false" hidden="false" ht="12.1" outlineLevel="0" r="757">
      <c r="A757" s="20" t="n">
        <v>43906.563263889</v>
      </c>
      <c r="B757" s="2" t="s">
        <v>152</v>
      </c>
      <c r="C757" s="2" t="s">
        <v>1110</v>
      </c>
      <c r="D757" s="2" t="s">
        <v>894</v>
      </c>
      <c r="E757" s="2" t="s">
        <v>146</v>
      </c>
      <c r="F757" s="2" t="s">
        <v>27</v>
      </c>
      <c r="G757" s="7" t="n">
        <v>20</v>
      </c>
      <c r="H757" s="6" t="n">
        <v>773.8</v>
      </c>
      <c r="I757" s="6" t="n">
        <v>-15476</v>
      </c>
      <c r="J757" s="6" t="n">
        <v>0</v>
      </c>
      <c r="K757" s="6" t="n">
        <v>-9.29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43906.563923611</v>
      </c>
      <c r="B758" s="2" t="s">
        <v>44</v>
      </c>
      <c r="C758" s="2" t="s">
        <v>1202</v>
      </c>
      <c r="D758" s="2" t="s">
        <v>894</v>
      </c>
      <c r="E758" s="2" t="s">
        <v>18</v>
      </c>
      <c r="F758" s="2" t="s">
        <v>27</v>
      </c>
      <c r="G758" s="7" t="n">
        <v>1</v>
      </c>
      <c r="H758" s="6" t="n">
        <v>8620.5</v>
      </c>
      <c r="I758" s="6" t="n">
        <v>-8620.5</v>
      </c>
      <c r="J758" s="6" t="n">
        <v>0</v>
      </c>
      <c r="K758" s="6" t="n">
        <v>-5.18</v>
      </c>
      <c r="L758" s="6" t="n">
        <v>0</v>
      </c>
      <c r="M758" s="6"/>
      <c r="N758" s="6" t="s">
        <f>=I758+J758+K758+L758</f>
      </c>
      <c r="O758" s="6"/>
      <c r="P758" s="2"/>
    </row>
    <row collapsed="false" customFormat="false" customHeight="false" hidden="false" ht="12.1" outlineLevel="0" r="759">
      <c r="A759" s="20" t="n">
        <v>43906.565196759</v>
      </c>
      <c r="B759" s="2" t="s">
        <v>957</v>
      </c>
      <c r="C759" s="2" t="s">
        <v>1205</v>
      </c>
      <c r="D759" s="2" t="s">
        <v>894</v>
      </c>
      <c r="E759" s="2" t="s">
        <v>18</v>
      </c>
      <c r="F759" s="2" t="s">
        <v>27</v>
      </c>
      <c r="G759" s="7" t="n">
        <v>1</v>
      </c>
      <c r="H759" s="6" t="n">
        <v>2474.5</v>
      </c>
      <c r="I759" s="6" t="n">
        <v>-2474.5</v>
      </c>
      <c r="J759" s="6" t="n">
        <v>0</v>
      </c>
      <c r="K759" s="6" t="n">
        <v>-1.49</v>
      </c>
      <c r="L759" s="6" t="n">
        <v>0</v>
      </c>
      <c r="M759" s="6"/>
      <c r="N759" s="6" t="s">
        <f>=I759+J759+K759+L759</f>
      </c>
      <c r="O759" s="6"/>
      <c r="P759" s="2"/>
    </row>
    <row collapsed="false" customFormat="false" customHeight="false" hidden="false" ht="12.1" outlineLevel="0" r="760">
      <c r="A760" s="20" t="n">
        <v>43906.604340278</v>
      </c>
      <c r="B760" s="2" t="s">
        <v>94</v>
      </c>
      <c r="C760" s="2" t="s">
        <v>1225</v>
      </c>
      <c r="D760" s="2" t="s">
        <v>894</v>
      </c>
      <c r="E760" s="2" t="s">
        <v>18</v>
      </c>
      <c r="F760" s="2" t="s">
        <v>27</v>
      </c>
      <c r="G760" s="7" t="n">
        <v>10</v>
      </c>
      <c r="H760" s="6" t="n">
        <v>75.9</v>
      </c>
      <c r="I760" s="6" t="n">
        <v>-759</v>
      </c>
      <c r="J760" s="6" t="n">
        <v>0</v>
      </c>
      <c r="K760" s="6" t="n">
        <v>-0.45</v>
      </c>
      <c r="L760" s="6" t="n">
        <v>0</v>
      </c>
      <c r="M760" s="6"/>
      <c r="N760" s="6" t="s">
        <f>=I760+J760+K760+L760</f>
      </c>
      <c r="O760" s="6"/>
      <c r="P760" s="2"/>
    </row>
    <row collapsed="false" customFormat="false" customHeight="false" hidden="false" ht="12.1" outlineLevel="0" r="761">
      <c r="A761" s="20" t="n">
        <v>43906.607048611</v>
      </c>
      <c r="B761" s="2" t="s">
        <v>61</v>
      </c>
      <c r="C761" s="2" t="s">
        <v>1224</v>
      </c>
      <c r="D761" s="2" t="s">
        <v>894</v>
      </c>
      <c r="E761" s="2" t="s">
        <v>18</v>
      </c>
      <c r="F761" s="2" t="s">
        <v>27</v>
      </c>
      <c r="G761" s="7" t="n">
        <v>10</v>
      </c>
      <c r="H761" s="6" t="n">
        <v>86.1</v>
      </c>
      <c r="I761" s="6" t="n">
        <v>-861</v>
      </c>
      <c r="J761" s="6" t="n">
        <v>0</v>
      </c>
      <c r="K761" s="6" t="n">
        <v>-0.52</v>
      </c>
      <c r="L761" s="6" t="n">
        <v>0</v>
      </c>
      <c r="M761" s="6"/>
      <c r="N761" s="6" t="s">
        <f>=I761+J761+K761+L761</f>
      </c>
      <c r="O761" s="6"/>
      <c r="P761" s="2"/>
    </row>
    <row collapsed="false" customFormat="false" customHeight="false" hidden="false" ht="12.1" outlineLevel="0" r="762">
      <c r="A762" s="20" t="n">
        <v>43906.611435185</v>
      </c>
      <c r="B762" s="2" t="s">
        <v>970</v>
      </c>
      <c r="C762" s="2" t="s">
        <v>1237</v>
      </c>
      <c r="D762" s="2" t="s">
        <v>894</v>
      </c>
      <c r="E762" s="2" t="s">
        <v>18</v>
      </c>
      <c r="F762" s="2" t="s">
        <v>27</v>
      </c>
      <c r="G762" s="7" t="n">
        <v>10</v>
      </c>
      <c r="H762" s="6" t="n">
        <v>36.18</v>
      </c>
      <c r="I762" s="6" t="n">
        <v>-361.8</v>
      </c>
      <c r="J762" s="6" t="n">
        <v>0</v>
      </c>
      <c r="K762" s="6" t="n">
        <v>-0.22</v>
      </c>
      <c r="L762" s="6" t="n">
        <v>0</v>
      </c>
      <c r="M762" s="6"/>
      <c r="N762" s="6" t="s">
        <f>=I762+J762+K762+L762</f>
      </c>
      <c r="O762" s="6"/>
      <c r="P762" s="2"/>
    </row>
    <row collapsed="false" customFormat="false" customHeight="false" hidden="false" ht="12.1" outlineLevel="0" r="763">
      <c r="A763" s="20" t="n">
        <v>43906.710671296</v>
      </c>
      <c r="B763" s="2" t="s">
        <v>35</v>
      </c>
      <c r="C763" s="2" t="s">
        <v>1184</v>
      </c>
      <c r="D763" s="2" t="s">
        <v>894</v>
      </c>
      <c r="E763" s="2" t="s">
        <v>18</v>
      </c>
      <c r="F763" s="2" t="s">
        <v>20</v>
      </c>
      <c r="G763" s="7" t="n">
        <v>2</v>
      </c>
      <c r="H763" s="6" t="n">
        <v>5.7</v>
      </c>
      <c r="I763" s="6" t="n">
        <v>-11.4</v>
      </c>
      <c r="J763" s="6" t="n">
        <v>0</v>
      </c>
      <c r="K763" s="6" t="n">
        <v>-0.02</v>
      </c>
      <c r="L763" s="6" t="n">
        <v>0</v>
      </c>
      <c r="M763" s="6" t="s">
        <f>=I763+J763+K763+L763</f>
      </c>
      <c r="N763" s="6"/>
      <c r="O763" s="6"/>
      <c r="P763" s="2"/>
    </row>
    <row collapsed="false" customFormat="false" customHeight="false" hidden="false" ht="12.1" outlineLevel="0" r="764">
      <c r="A764" s="20" t="n">
        <v>43906.714224537</v>
      </c>
      <c r="B764" s="2" t="s">
        <v>930</v>
      </c>
      <c r="C764" s="2" t="s">
        <v>1152</v>
      </c>
      <c r="D764" s="2" t="s">
        <v>894</v>
      </c>
      <c r="E764" s="2" t="s">
        <v>18</v>
      </c>
      <c r="F764" s="2" t="s">
        <v>20</v>
      </c>
      <c r="G764" s="7" t="n">
        <v>1</v>
      </c>
      <c r="H764" s="6" t="n">
        <v>11.35</v>
      </c>
      <c r="I764" s="6" t="n">
        <v>-11.35</v>
      </c>
      <c r="J764" s="6" t="n">
        <v>0</v>
      </c>
      <c r="K764" s="6" t="n">
        <v>-0.02</v>
      </c>
      <c r="L764" s="6" t="n">
        <v>0</v>
      </c>
      <c r="M764" s="6" t="s">
        <f>=I764+J764+K764+L764</f>
      </c>
      <c r="N764" s="6"/>
      <c r="O764" s="6"/>
      <c r="P764" s="2"/>
    </row>
    <row collapsed="false" customFormat="false" customHeight="false" hidden="false" ht="12.1" outlineLevel="0" r="765">
      <c r="A765" s="20" t="n">
        <v>43906.714224537</v>
      </c>
      <c r="B765" s="2" t="s">
        <v>930</v>
      </c>
      <c r="C765" s="2" t="s">
        <v>1152</v>
      </c>
      <c r="D765" s="2" t="s">
        <v>894</v>
      </c>
      <c r="E765" s="2" t="s">
        <v>18</v>
      </c>
      <c r="F765" s="2" t="s">
        <v>20</v>
      </c>
      <c r="G765" s="7" t="n">
        <v>1</v>
      </c>
      <c r="H765" s="6" t="n">
        <v>11.35</v>
      </c>
      <c r="I765" s="6" t="n">
        <v>-11.35</v>
      </c>
      <c r="J765" s="6" t="n">
        <v>0</v>
      </c>
      <c r="K765" s="6" t="n">
        <v>-0.02</v>
      </c>
      <c r="L765" s="6" t="n">
        <v>0</v>
      </c>
      <c r="M765" s="6" t="s">
        <f>=I765+J765+K765+L765</f>
      </c>
      <c r="N765" s="6"/>
      <c r="O765" s="6"/>
      <c r="P765" s="2"/>
    </row>
    <row collapsed="false" customFormat="false" customHeight="false" hidden="false" ht="12.1" outlineLevel="0" r="766">
      <c r="A766" s="20" t="n">
        <v>43906.715844907</v>
      </c>
      <c r="B766" s="2" t="s">
        <v>82</v>
      </c>
      <c r="C766" s="2" t="s">
        <v>1166</v>
      </c>
      <c r="D766" s="2" t="s">
        <v>894</v>
      </c>
      <c r="E766" s="2" t="s">
        <v>18</v>
      </c>
      <c r="F766" s="2" t="s">
        <v>20</v>
      </c>
      <c r="G766" s="7" t="n">
        <v>1</v>
      </c>
      <c r="H766" s="6" t="n">
        <v>43.38</v>
      </c>
      <c r="I766" s="6" t="n">
        <v>-43.38</v>
      </c>
      <c r="J766" s="6" t="n">
        <v>0</v>
      </c>
      <c r="K766" s="6" t="n">
        <v>-0.03</v>
      </c>
      <c r="L766" s="6" t="n">
        <v>0</v>
      </c>
      <c r="M766" s="6" t="s">
        <f>=I766+J766+K766+L766</f>
      </c>
      <c r="N766" s="6"/>
      <c r="O766" s="6"/>
      <c r="P766" s="2"/>
    </row>
    <row collapsed="false" customFormat="false" customHeight="false" hidden="false" ht="12.1" outlineLevel="0" r="767">
      <c r="A767" s="20" t="n">
        <v>43906.715902778</v>
      </c>
      <c r="B767" s="2" t="s">
        <v>29</v>
      </c>
      <c r="C767" s="2" t="s">
        <v>1196</v>
      </c>
      <c r="D767" s="2" t="s">
        <v>894</v>
      </c>
      <c r="E767" s="2" t="s">
        <v>18</v>
      </c>
      <c r="F767" s="2" t="s">
        <v>20</v>
      </c>
      <c r="G767" s="7" t="n">
        <v>1</v>
      </c>
      <c r="H767" s="6" t="n">
        <v>13.1</v>
      </c>
      <c r="I767" s="6" t="n">
        <v>-13.1</v>
      </c>
      <c r="J767" s="6" t="n">
        <v>0</v>
      </c>
      <c r="K767" s="6" t="n">
        <v>-0.02</v>
      </c>
      <c r="L767" s="6" t="n">
        <v>0</v>
      </c>
      <c r="M767" s="6" t="s">
        <f>=I767+J767+K767+L767</f>
      </c>
      <c r="N767" s="6"/>
      <c r="O767" s="6"/>
      <c r="P767" s="2"/>
    </row>
    <row collapsed="false" customFormat="false" customHeight="false" hidden="false" ht="12.1" outlineLevel="0" r="768">
      <c r="A768" s="20" t="n">
        <v>43906.724895833</v>
      </c>
      <c r="B768" s="2" t="s">
        <v>946</v>
      </c>
      <c r="C768" s="2" t="s">
        <v>1182</v>
      </c>
      <c r="D768" s="2" t="s">
        <v>894</v>
      </c>
      <c r="E768" s="2" t="s">
        <v>18</v>
      </c>
      <c r="F768" s="2" t="s">
        <v>20</v>
      </c>
      <c r="G768" s="7" t="n">
        <v>1</v>
      </c>
      <c r="H768" s="6" t="n">
        <v>5.06</v>
      </c>
      <c r="I768" s="6" t="n">
        <v>-5.06</v>
      </c>
      <c r="J768" s="6" t="n">
        <v>0</v>
      </c>
      <c r="K768" s="6" t="n">
        <v>-0.01</v>
      </c>
      <c r="L768" s="6" t="n">
        <v>0</v>
      </c>
      <c r="M768" s="6" t="s">
        <f>=I768+J768+K768+L768</f>
      </c>
      <c r="N768" s="6"/>
      <c r="O768" s="6"/>
      <c r="P768" s="2"/>
    </row>
    <row collapsed="false" customFormat="false" customHeight="false" hidden="false" ht="12.1" outlineLevel="0" r="769">
      <c r="A769" s="20" t="n">
        <v>43906.727881944</v>
      </c>
      <c r="B769" s="2" t="s">
        <v>966</v>
      </c>
      <c r="C769" s="2" t="s">
        <v>1227</v>
      </c>
      <c r="D769" s="2" t="s">
        <v>894</v>
      </c>
      <c r="E769" s="2" t="s">
        <v>18</v>
      </c>
      <c r="F769" s="2" t="s">
        <v>20</v>
      </c>
      <c r="G769" s="7" t="n">
        <v>1</v>
      </c>
      <c r="H769" s="6" t="n">
        <v>11.72</v>
      </c>
      <c r="I769" s="6" t="n">
        <v>-11.72</v>
      </c>
      <c r="J769" s="6" t="n">
        <v>0</v>
      </c>
      <c r="K769" s="6" t="n">
        <v>-0.02</v>
      </c>
      <c r="L769" s="6" t="n">
        <v>0</v>
      </c>
      <c r="M769" s="6" t="s">
        <f>=I769+J769+K769+L769</f>
      </c>
      <c r="N769" s="6"/>
      <c r="O769" s="6"/>
      <c r="P769" s="2"/>
    </row>
    <row collapsed="false" customFormat="false" customHeight="false" hidden="false" ht="12.1" outlineLevel="0" r="770">
      <c r="A770" s="21" t="n">
        <v>43907</v>
      </c>
      <c r="B770" s="22" t="s">
        <v>1088</v>
      </c>
      <c r="C770" s="22" t="s">
        <v>279</v>
      </c>
      <c r="D770" s="22" t="s">
        <v>1088</v>
      </c>
      <c r="E770" s="22" t="s">
        <v>1088</v>
      </c>
      <c r="F770" s="22" t="s">
        <v>27</v>
      </c>
      <c r="G770" s="23" t="n">
        <v>1</v>
      </c>
      <c r="H770" s="24" t="n">
        <v>40000</v>
      </c>
      <c r="I770" s="24" t="n">
        <v>40000</v>
      </c>
      <c r="J770" s="24" t="n">
        <v>0</v>
      </c>
      <c r="K770" s="24" t="n">
        <v>0</v>
      </c>
      <c r="L770" s="24" t="n">
        <v>0</v>
      </c>
      <c r="M770" s="24"/>
      <c r="N770" s="6" t="s">
        <f>=I770+J770+K770+L770</f>
      </c>
      <c r="O770" s="24"/>
      <c r="P770" s="22"/>
    </row>
    <row collapsed="false" customFormat="false" customHeight="false" hidden="false" ht="12.1" outlineLevel="0" r="771">
      <c r="A771" s="20" t="n">
        <v>43907.437395833</v>
      </c>
      <c r="B771" s="2" t="s">
        <v>70</v>
      </c>
      <c r="C771" s="2" t="s">
        <v>1101</v>
      </c>
      <c r="D771" s="2" t="s">
        <v>894</v>
      </c>
      <c r="E771" s="2" t="s">
        <v>18</v>
      </c>
      <c r="F771" s="2" t="s">
        <v>27</v>
      </c>
      <c r="G771" s="7" t="n">
        <v>10000</v>
      </c>
      <c r="H771" s="6" t="n">
        <v>0.030745</v>
      </c>
      <c r="I771" s="6" t="n">
        <v>-307.45</v>
      </c>
      <c r="J771" s="6" t="n">
        <v>0</v>
      </c>
      <c r="K771" s="6" t="n">
        <v>-0.18</v>
      </c>
      <c r="L771" s="6" t="n">
        <v>0</v>
      </c>
      <c r="M771" s="6"/>
      <c r="N771" s="6" t="s">
        <f>=I771+J771+K771+L771</f>
      </c>
      <c r="O771" s="6"/>
      <c r="P771" s="2"/>
    </row>
    <row collapsed="false" customFormat="false" customHeight="false" hidden="false" ht="12.1" outlineLevel="0" r="772">
      <c r="A772" s="20" t="n">
        <v>43907.437395833</v>
      </c>
      <c r="B772" s="2" t="s">
        <v>70</v>
      </c>
      <c r="C772" s="2" t="s">
        <v>1101</v>
      </c>
      <c r="D772" s="2" t="s">
        <v>894</v>
      </c>
      <c r="E772" s="2" t="s">
        <v>18</v>
      </c>
      <c r="F772" s="2" t="s">
        <v>27</v>
      </c>
      <c r="G772" s="7" t="n">
        <v>10000</v>
      </c>
      <c r="H772" s="6" t="n">
        <v>0.03075</v>
      </c>
      <c r="I772" s="6" t="n">
        <v>-307.5</v>
      </c>
      <c r="J772" s="6" t="n">
        <v>0</v>
      </c>
      <c r="K772" s="6" t="n">
        <v>-0.18</v>
      </c>
      <c r="L772" s="6" t="n">
        <v>0</v>
      </c>
      <c r="M772" s="6"/>
      <c r="N772" s="6" t="s">
        <f>=I772+J772+K772+L772</f>
      </c>
      <c r="O772" s="6"/>
      <c r="P772" s="2"/>
    </row>
    <row collapsed="false" customFormat="false" customHeight="false" hidden="false" ht="12.1" outlineLevel="0" r="773">
      <c r="A773" s="20" t="n">
        <v>43907.476631944</v>
      </c>
      <c r="B773" s="2" t="s">
        <v>930</v>
      </c>
      <c r="C773" s="2" t="s">
        <v>1152</v>
      </c>
      <c r="D773" s="2" t="s">
        <v>894</v>
      </c>
      <c r="E773" s="2" t="s">
        <v>18</v>
      </c>
      <c r="F773" s="2" t="s">
        <v>20</v>
      </c>
      <c r="G773" s="7" t="n">
        <v>2</v>
      </c>
      <c r="H773" s="6" t="n">
        <v>11.1</v>
      </c>
      <c r="I773" s="6" t="n">
        <v>-22.2</v>
      </c>
      <c r="J773" s="6" t="n">
        <v>0</v>
      </c>
      <c r="K773" s="6" t="n">
        <v>-0.02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43907.622488426</v>
      </c>
      <c r="B774" s="2" t="s">
        <v>918</v>
      </c>
      <c r="C774" s="2" t="s">
        <v>1116</v>
      </c>
      <c r="D774" s="2" t="s">
        <v>894</v>
      </c>
      <c r="E774" s="2" t="s">
        <v>18</v>
      </c>
      <c r="F774" s="2" t="s">
        <v>27</v>
      </c>
      <c r="G774" s="7" t="n">
        <v>1</v>
      </c>
      <c r="H774" s="6" t="n">
        <v>4091</v>
      </c>
      <c r="I774" s="6" t="n">
        <v>-4091</v>
      </c>
      <c r="J774" s="6" t="n">
        <v>0</v>
      </c>
      <c r="K774" s="6" t="n">
        <v>-2.46</v>
      </c>
      <c r="L774" s="6" t="n">
        <v>0</v>
      </c>
      <c r="M774" s="6"/>
      <c r="N774" s="6" t="s">
        <f>=I774+J774+K774+L774</f>
      </c>
      <c r="O774" s="6"/>
      <c r="P774" s="2"/>
    </row>
    <row collapsed="false" customFormat="false" customHeight="false" hidden="false" ht="12.1" outlineLevel="0" r="775">
      <c r="A775" s="20" t="n">
        <v>43907.626435185</v>
      </c>
      <c r="B775" s="2" t="s">
        <v>142</v>
      </c>
      <c r="C775" s="2" t="s">
        <v>1115</v>
      </c>
      <c r="D775" s="2" t="s">
        <v>894</v>
      </c>
      <c r="E775" s="2" t="s">
        <v>18</v>
      </c>
      <c r="F775" s="2" t="s">
        <v>27</v>
      </c>
      <c r="G775" s="7" t="n">
        <v>10</v>
      </c>
      <c r="H775" s="6" t="n">
        <v>175.76</v>
      </c>
      <c r="I775" s="6" t="n">
        <v>-1757.6</v>
      </c>
      <c r="J775" s="6" t="n">
        <v>0</v>
      </c>
      <c r="K775" s="6" t="n">
        <v>-1.05</v>
      </c>
      <c r="L775" s="6" t="n">
        <v>0</v>
      </c>
      <c r="M775" s="6"/>
      <c r="N775" s="6" t="s">
        <f>=I775+J775+K775+L775</f>
      </c>
      <c r="O775" s="6"/>
      <c r="P775" s="2"/>
    </row>
    <row collapsed="false" customFormat="false" customHeight="false" hidden="false" ht="12.1" outlineLevel="0" r="776">
      <c r="A776" s="20" t="n">
        <v>43907.639375</v>
      </c>
      <c r="B776" s="2" t="s">
        <v>58</v>
      </c>
      <c r="C776" s="2" t="s">
        <v>1133</v>
      </c>
      <c r="D776" s="2" t="s">
        <v>894</v>
      </c>
      <c r="E776" s="2" t="s">
        <v>18</v>
      </c>
      <c r="F776" s="2" t="s">
        <v>27</v>
      </c>
      <c r="G776" s="7" t="n">
        <v>10</v>
      </c>
      <c r="H776" s="6" t="n">
        <v>166.8</v>
      </c>
      <c r="I776" s="6" t="n">
        <v>-1668</v>
      </c>
      <c r="J776" s="6" t="n">
        <v>0</v>
      </c>
      <c r="K776" s="6" t="n">
        <v>-1</v>
      </c>
      <c r="L776" s="6" t="n">
        <v>0</v>
      </c>
      <c r="M776" s="6"/>
      <c r="N776" s="6" t="s">
        <f>=I776+J776+K776+L776</f>
      </c>
      <c r="O776" s="6"/>
      <c r="P776" s="2"/>
    </row>
    <row collapsed="false" customFormat="false" customHeight="false" hidden="false" ht="12.1" outlineLevel="0" r="777">
      <c r="A777" s="20" t="n">
        <v>43907.641157407</v>
      </c>
      <c r="B777" s="2" t="s">
        <v>58</v>
      </c>
      <c r="C777" s="2" t="s">
        <v>1133</v>
      </c>
      <c r="D777" s="2" t="s">
        <v>894</v>
      </c>
      <c r="E777" s="2" t="s">
        <v>18</v>
      </c>
      <c r="F777" s="2" t="s">
        <v>27</v>
      </c>
      <c r="G777" s="7" t="n">
        <v>10</v>
      </c>
      <c r="H777" s="6" t="n">
        <v>166.5</v>
      </c>
      <c r="I777" s="6" t="n">
        <v>-1665</v>
      </c>
      <c r="J777" s="6" t="n">
        <v>0</v>
      </c>
      <c r="K777" s="6" t="n">
        <v>-1</v>
      </c>
      <c r="L777" s="6" t="n">
        <v>0</v>
      </c>
      <c r="M777" s="6"/>
      <c r="N777" s="6" t="s">
        <f>=I777+J777+K777+L777</f>
      </c>
      <c r="O777" s="6"/>
      <c r="P777" s="2"/>
    </row>
    <row collapsed="false" customFormat="false" customHeight="false" hidden="false" ht="12.1" outlineLevel="0" r="778">
      <c r="A778" s="20" t="n">
        <v>43907.659178241</v>
      </c>
      <c r="B778" s="2" t="s">
        <v>901</v>
      </c>
      <c r="C778" s="2" t="s">
        <v>1092</v>
      </c>
      <c r="D778" s="2" t="s">
        <v>894</v>
      </c>
      <c r="E778" s="2" t="s">
        <v>18</v>
      </c>
      <c r="F778" s="2" t="s">
        <v>27</v>
      </c>
      <c r="G778" s="7" t="n">
        <v>1</v>
      </c>
      <c r="H778" s="6" t="n">
        <v>541</v>
      </c>
      <c r="I778" s="6" t="n">
        <v>-541</v>
      </c>
      <c r="J778" s="6" t="n">
        <v>0</v>
      </c>
      <c r="K778" s="6" t="n">
        <v>-0.32</v>
      </c>
      <c r="L778" s="6" t="n">
        <v>0</v>
      </c>
      <c r="M778" s="6"/>
      <c r="N778" s="6" t="s">
        <f>=I778+J778+K778+L778</f>
      </c>
      <c r="O778" s="6"/>
      <c r="P778" s="2"/>
    </row>
    <row collapsed="false" customFormat="false" customHeight="false" hidden="false" ht="12.1" outlineLevel="0" r="779">
      <c r="A779" s="20" t="n">
        <v>43907.660462963</v>
      </c>
      <c r="B779" s="2" t="s">
        <v>953</v>
      </c>
      <c r="C779" s="2" t="s">
        <v>1195</v>
      </c>
      <c r="D779" s="2" t="s">
        <v>894</v>
      </c>
      <c r="E779" s="2" t="s">
        <v>146</v>
      </c>
      <c r="F779" s="2" t="s">
        <v>27</v>
      </c>
      <c r="G779" s="7" t="n">
        <v>1</v>
      </c>
      <c r="H779" s="6" t="n">
        <v>2243</v>
      </c>
      <c r="I779" s="6" t="n">
        <v>-2243</v>
      </c>
      <c r="J779" s="6" t="n">
        <v>0</v>
      </c>
      <c r="K779" s="6" t="n">
        <v>-1.35</v>
      </c>
      <c r="L779" s="6" t="n">
        <v>0</v>
      </c>
      <c r="M779" s="6"/>
      <c r="N779" s="6" t="s">
        <f>=I779+J779+K779+L779</f>
      </c>
      <c r="O779" s="6"/>
      <c r="P779" s="2"/>
    </row>
    <row collapsed="false" customFormat="false" customHeight="false" hidden="false" ht="12.1" outlineLevel="0" r="780">
      <c r="A780" s="20" t="n">
        <v>43907.6684375</v>
      </c>
      <c r="B780" s="2" t="s">
        <v>974</v>
      </c>
      <c r="C780" s="2" t="s">
        <v>1249</v>
      </c>
      <c r="D780" s="2" t="s">
        <v>894</v>
      </c>
      <c r="E780" s="2" t="s">
        <v>18</v>
      </c>
      <c r="F780" s="2" t="s">
        <v>27</v>
      </c>
      <c r="G780" s="7" t="n">
        <v>10000</v>
      </c>
      <c r="H780" s="6" t="n">
        <v>0.228</v>
      </c>
      <c r="I780" s="6" t="n">
        <v>-2280</v>
      </c>
      <c r="J780" s="6" t="n">
        <v>0</v>
      </c>
      <c r="K780" s="6" t="n">
        <v>-1.37</v>
      </c>
      <c r="L780" s="6" t="n">
        <v>0</v>
      </c>
      <c r="M780" s="6"/>
      <c r="N780" s="6" t="s">
        <f>=I780+J780+K780+L780</f>
      </c>
      <c r="O780" s="6"/>
      <c r="P780" s="2"/>
    </row>
    <row collapsed="false" customFormat="false" customHeight="false" hidden="false" ht="12.1" outlineLevel="0" r="781">
      <c r="A781" s="20" t="n">
        <v>43907.687476852</v>
      </c>
      <c r="B781" s="2" t="s">
        <v>29</v>
      </c>
      <c r="C781" s="2" t="s">
        <v>1196</v>
      </c>
      <c r="D781" s="2" t="s">
        <v>894</v>
      </c>
      <c r="E781" s="2" t="s">
        <v>18</v>
      </c>
      <c r="F781" s="2" t="s">
        <v>20</v>
      </c>
      <c r="G781" s="7" t="n">
        <v>2</v>
      </c>
      <c r="H781" s="6" t="n">
        <v>12.7</v>
      </c>
      <c r="I781" s="6" t="n">
        <v>-25.4</v>
      </c>
      <c r="J781" s="6" t="n">
        <v>0</v>
      </c>
      <c r="K781" s="6" t="n">
        <v>-0.02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43907.694155093</v>
      </c>
      <c r="B782" s="2" t="s">
        <v>901</v>
      </c>
      <c r="C782" s="2" t="s">
        <v>1092</v>
      </c>
      <c r="D782" s="2" t="s">
        <v>894</v>
      </c>
      <c r="E782" s="2" t="s">
        <v>18</v>
      </c>
      <c r="F782" s="2" t="s">
        <v>27</v>
      </c>
      <c r="G782" s="7" t="n">
        <v>1</v>
      </c>
      <c r="H782" s="6" t="n">
        <v>530</v>
      </c>
      <c r="I782" s="6" t="n">
        <v>-530</v>
      </c>
      <c r="J782" s="6" t="n">
        <v>0</v>
      </c>
      <c r="K782" s="6" t="n">
        <v>-0.32</v>
      </c>
      <c r="L782" s="6" t="n">
        <v>0</v>
      </c>
      <c r="M782" s="6"/>
      <c r="N782" s="6" t="s">
        <f>=I782+J782+K782+L782</f>
      </c>
      <c r="O782" s="6"/>
      <c r="P782" s="2"/>
    </row>
    <row collapsed="false" customFormat="false" customHeight="false" hidden="false" ht="12.1" outlineLevel="0" r="783">
      <c r="A783" s="20" t="n">
        <v>43907.697106481</v>
      </c>
      <c r="B783" s="2" t="s">
        <v>936</v>
      </c>
      <c r="C783" s="2" t="s">
        <v>1170</v>
      </c>
      <c r="D783" s="2" t="s">
        <v>894</v>
      </c>
      <c r="E783" s="2" t="s">
        <v>18</v>
      </c>
      <c r="F783" s="2" t="s">
        <v>27</v>
      </c>
      <c r="G783" s="7" t="n">
        <v>10</v>
      </c>
      <c r="H783" s="6" t="n">
        <v>250</v>
      </c>
      <c r="I783" s="6" t="n">
        <v>-2500</v>
      </c>
      <c r="J783" s="6" t="n">
        <v>0</v>
      </c>
      <c r="K783" s="6" t="n">
        <v>-1.5</v>
      </c>
      <c r="L783" s="6" t="n">
        <v>0</v>
      </c>
      <c r="M783" s="6"/>
      <c r="N783" s="6" t="s">
        <f>=I783+J783+K783+L783</f>
      </c>
      <c r="O783" s="6"/>
      <c r="P783" s="2"/>
    </row>
    <row collapsed="false" customFormat="false" customHeight="false" hidden="false" ht="12.1" outlineLevel="0" r="784">
      <c r="A784" s="20" t="n">
        <v>43907.711712963</v>
      </c>
      <c r="B784" s="2" t="s">
        <v>974</v>
      </c>
      <c r="C784" s="2" t="s">
        <v>1249</v>
      </c>
      <c r="D784" s="2" t="s">
        <v>894</v>
      </c>
      <c r="E784" s="2" t="s">
        <v>18</v>
      </c>
      <c r="F784" s="2" t="s">
        <v>27</v>
      </c>
      <c r="G784" s="7" t="n">
        <v>10000</v>
      </c>
      <c r="H784" s="6" t="n">
        <v>0.226</v>
      </c>
      <c r="I784" s="6" t="n">
        <v>-2260</v>
      </c>
      <c r="J784" s="6" t="n">
        <v>0</v>
      </c>
      <c r="K784" s="6" t="n">
        <v>-1.36</v>
      </c>
      <c r="L784" s="6" t="n">
        <v>0</v>
      </c>
      <c r="M784" s="6"/>
      <c r="N784" s="6" t="s">
        <f>=I784+J784+K784+L784</f>
      </c>
      <c r="O784" s="6"/>
      <c r="P784" s="2"/>
    </row>
    <row collapsed="false" customFormat="false" customHeight="false" hidden="false" ht="12.1" outlineLevel="0" r="785">
      <c r="A785" s="20" t="n">
        <v>43907.713946759</v>
      </c>
      <c r="B785" s="2" t="s">
        <v>128</v>
      </c>
      <c r="C785" s="2" t="s">
        <v>1229</v>
      </c>
      <c r="D785" s="2" t="s">
        <v>894</v>
      </c>
      <c r="E785" s="2" t="s">
        <v>18</v>
      </c>
      <c r="F785" s="2" t="s">
        <v>27</v>
      </c>
      <c r="G785" s="7" t="n">
        <v>10000</v>
      </c>
      <c r="H785" s="6" t="n">
        <v>0.1385</v>
      </c>
      <c r="I785" s="6" t="n">
        <v>-1385</v>
      </c>
      <c r="J785" s="6" t="n">
        <v>0</v>
      </c>
      <c r="K785" s="6" t="n">
        <v>-0.83</v>
      </c>
      <c r="L785" s="6" t="n">
        <v>0</v>
      </c>
      <c r="M785" s="6"/>
      <c r="N785" s="6" t="s">
        <f>=I785+J785+K785+L785</f>
      </c>
      <c r="O785" s="6"/>
      <c r="P785" s="2"/>
    </row>
    <row collapsed="false" customFormat="false" customHeight="false" hidden="false" ht="12.1" outlineLevel="0" r="786">
      <c r="A786" s="20" t="n">
        <v>43907.718634259</v>
      </c>
      <c r="B786" s="2" t="s">
        <v>930</v>
      </c>
      <c r="C786" s="2" t="s">
        <v>1152</v>
      </c>
      <c r="D786" s="2" t="s">
        <v>894</v>
      </c>
      <c r="E786" s="2" t="s">
        <v>18</v>
      </c>
      <c r="F786" s="2" t="s">
        <v>20</v>
      </c>
      <c r="G786" s="7" t="n">
        <v>1</v>
      </c>
      <c r="H786" s="6" t="n">
        <v>10.5</v>
      </c>
      <c r="I786" s="6" t="n">
        <v>-10.5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43907.725891204</v>
      </c>
      <c r="B787" s="2" t="s">
        <v>140</v>
      </c>
      <c r="C787" s="2" t="s">
        <v>1209</v>
      </c>
      <c r="D787" s="2" t="s">
        <v>894</v>
      </c>
      <c r="E787" s="2" t="s">
        <v>18</v>
      </c>
      <c r="F787" s="2" t="s">
        <v>20</v>
      </c>
      <c r="G787" s="7" t="n">
        <v>1</v>
      </c>
      <c r="H787" s="6" t="n">
        <v>2.52</v>
      </c>
      <c r="I787" s="6" t="n">
        <v>-2.52</v>
      </c>
      <c r="J787" s="6" t="n">
        <v>0</v>
      </c>
      <c r="K787" s="6" t="n">
        <v>-0.01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43907.731134259</v>
      </c>
      <c r="B788" s="2" t="s">
        <v>35</v>
      </c>
      <c r="C788" s="2" t="s">
        <v>1184</v>
      </c>
      <c r="D788" s="2" t="s">
        <v>894</v>
      </c>
      <c r="E788" s="2" t="s">
        <v>18</v>
      </c>
      <c r="F788" s="2" t="s">
        <v>20</v>
      </c>
      <c r="G788" s="7" t="n">
        <v>1</v>
      </c>
      <c r="H788" s="6" t="n">
        <v>5.51</v>
      </c>
      <c r="I788" s="6" t="n">
        <v>-5.51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0" t="n">
        <v>43907.731134259</v>
      </c>
      <c r="B789" s="2" t="s">
        <v>35</v>
      </c>
      <c r="C789" s="2" t="s">
        <v>1184</v>
      </c>
      <c r="D789" s="2" t="s">
        <v>894</v>
      </c>
      <c r="E789" s="2" t="s">
        <v>18</v>
      </c>
      <c r="F789" s="2" t="s">
        <v>20</v>
      </c>
      <c r="G789" s="7" t="n">
        <v>1</v>
      </c>
      <c r="H789" s="6" t="n">
        <v>5.51</v>
      </c>
      <c r="I789" s="6" t="n">
        <v>-5.51</v>
      </c>
      <c r="J789" s="6" t="n">
        <v>0</v>
      </c>
      <c r="K789" s="6" t="n">
        <v>-0.01</v>
      </c>
      <c r="L789" s="6" t="n">
        <v>0</v>
      </c>
      <c r="M789" s="6" t="s">
        <f>=I789+J789+K789+L789</f>
      </c>
      <c r="N789" s="6"/>
      <c r="O789" s="6"/>
      <c r="P789" s="2"/>
    </row>
    <row collapsed="false" customFormat="false" customHeight="false" hidden="false" ht="12.1" outlineLevel="0" r="790">
      <c r="A790" s="20" t="n">
        <v>43907.734872685</v>
      </c>
      <c r="B790" s="2" t="s">
        <v>35</v>
      </c>
      <c r="C790" s="2" t="s">
        <v>1184</v>
      </c>
      <c r="D790" s="2" t="s">
        <v>894</v>
      </c>
      <c r="E790" s="2" t="s">
        <v>18</v>
      </c>
      <c r="F790" s="2" t="s">
        <v>20</v>
      </c>
      <c r="G790" s="7" t="n">
        <v>2</v>
      </c>
      <c r="H790" s="6" t="n">
        <v>5.5</v>
      </c>
      <c r="I790" s="6" t="n">
        <v>-11</v>
      </c>
      <c r="J790" s="6" t="n">
        <v>0</v>
      </c>
      <c r="K790" s="6" t="n">
        <v>-0.02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43908</v>
      </c>
      <c r="B791" s="22" t="s">
        <v>1113</v>
      </c>
      <c r="C791" s="22" t="s">
        <v>1250</v>
      </c>
      <c r="D791" s="22" t="s">
        <v>1113</v>
      </c>
      <c r="E791" s="22" t="s">
        <v>1113</v>
      </c>
      <c r="F791" s="22" t="s">
        <v>20</v>
      </c>
      <c r="G791" s="23" t="n">
        <v>1</v>
      </c>
      <c r="H791" s="24" t="n">
        <v>0.46</v>
      </c>
      <c r="I791" s="24" t="n">
        <v>0.46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0" t="n">
        <v>43908.440613426</v>
      </c>
      <c r="B792" s="2" t="s">
        <v>29</v>
      </c>
      <c r="C792" s="2" t="s">
        <v>1196</v>
      </c>
      <c r="D792" s="2" t="s">
        <v>894</v>
      </c>
      <c r="E792" s="2" t="s">
        <v>18</v>
      </c>
      <c r="F792" s="2" t="s">
        <v>20</v>
      </c>
      <c r="G792" s="7" t="n">
        <v>2</v>
      </c>
      <c r="H792" s="6" t="n">
        <v>11.64</v>
      </c>
      <c r="I792" s="6" t="n">
        <v>-23.28</v>
      </c>
      <c r="J792" s="6" t="n">
        <v>0</v>
      </c>
      <c r="K792" s="6" t="n">
        <v>-0.02</v>
      </c>
      <c r="L792" s="6" t="n">
        <v>0</v>
      </c>
      <c r="M792" s="6" t="s">
        <f>=I792+J792+K792+L792</f>
      </c>
      <c r="N792" s="6"/>
      <c r="O792" s="6"/>
      <c r="P792" s="2"/>
    </row>
    <row collapsed="false" customFormat="false" customHeight="false" hidden="false" ht="12.1" outlineLevel="0" r="793">
      <c r="A793" s="20" t="n">
        <v>43908.453043981</v>
      </c>
      <c r="B793" s="2" t="s">
        <v>70</v>
      </c>
      <c r="C793" s="2" t="s">
        <v>1101</v>
      </c>
      <c r="D793" s="2" t="s">
        <v>894</v>
      </c>
      <c r="E793" s="2" t="s">
        <v>18</v>
      </c>
      <c r="F793" s="2" t="s">
        <v>27</v>
      </c>
      <c r="G793" s="7" t="n">
        <v>100000</v>
      </c>
      <c r="H793" s="6" t="n">
        <v>0.029</v>
      </c>
      <c r="I793" s="6" t="n">
        <v>-2900</v>
      </c>
      <c r="J793" s="6" t="n">
        <v>0</v>
      </c>
      <c r="K793" s="6" t="n">
        <v>-1.74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0" t="n">
        <v>43908.587569444</v>
      </c>
      <c r="B794" s="2" t="s">
        <v>948</v>
      </c>
      <c r="C794" s="2" t="s">
        <v>1187</v>
      </c>
      <c r="D794" s="2" t="s">
        <v>894</v>
      </c>
      <c r="E794" s="2" t="s">
        <v>18</v>
      </c>
      <c r="F794" s="2" t="s">
        <v>27</v>
      </c>
      <c r="G794" s="7" t="n">
        <v>100000</v>
      </c>
      <c r="H794" s="6" t="n">
        <v>0.00818</v>
      </c>
      <c r="I794" s="6" t="n">
        <v>-818</v>
      </c>
      <c r="J794" s="6" t="n">
        <v>0</v>
      </c>
      <c r="K794" s="6" t="n">
        <v>-0.49</v>
      </c>
      <c r="L794" s="6" t="n">
        <v>0</v>
      </c>
      <c r="M794" s="6"/>
      <c r="N794" s="6" t="s">
        <f>=I794+J794+K794+L794</f>
      </c>
      <c r="O794" s="6"/>
      <c r="P794" s="2"/>
    </row>
    <row collapsed="false" customFormat="false" customHeight="false" hidden="false" ht="12.1" outlineLevel="0" r="795">
      <c r="A795" s="20" t="n">
        <v>43908.59400463</v>
      </c>
      <c r="B795" s="2" t="s">
        <v>906</v>
      </c>
      <c r="C795" s="2" t="s">
        <v>1097</v>
      </c>
      <c r="D795" s="2" t="s">
        <v>894</v>
      </c>
      <c r="E795" s="2" t="s">
        <v>18</v>
      </c>
      <c r="F795" s="2" t="s">
        <v>27</v>
      </c>
      <c r="G795" s="7" t="n">
        <v>10</v>
      </c>
      <c r="H795" s="6" t="n">
        <v>54.5</v>
      </c>
      <c r="I795" s="6" t="n">
        <v>-545</v>
      </c>
      <c r="J795" s="6" t="n">
        <v>0</v>
      </c>
      <c r="K795" s="6" t="n">
        <v>-0.32</v>
      </c>
      <c r="L795" s="6" t="n">
        <v>0</v>
      </c>
      <c r="M795" s="6"/>
      <c r="N795" s="6" t="s">
        <f>=I795+J795+K795+L795</f>
      </c>
      <c r="O795" s="6"/>
      <c r="P795" s="2"/>
    </row>
    <row collapsed="false" customFormat="false" customHeight="false" hidden="false" ht="12.1" outlineLevel="0" r="796">
      <c r="A796" s="20" t="n">
        <v>43908.629733796</v>
      </c>
      <c r="B796" s="2" t="s">
        <v>70</v>
      </c>
      <c r="C796" s="2" t="s">
        <v>1101</v>
      </c>
      <c r="D796" s="2" t="s">
        <v>894</v>
      </c>
      <c r="E796" s="2" t="s">
        <v>18</v>
      </c>
      <c r="F796" s="2" t="s">
        <v>27</v>
      </c>
      <c r="G796" s="7" t="n">
        <v>200000</v>
      </c>
      <c r="H796" s="6" t="n">
        <v>0.0286</v>
      </c>
      <c r="I796" s="6" t="n">
        <v>-5720</v>
      </c>
      <c r="J796" s="6" t="n">
        <v>0</v>
      </c>
      <c r="K796" s="6" t="n">
        <v>-3.43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0" t="n">
        <v>43908.675393519</v>
      </c>
      <c r="B797" s="2" t="s">
        <v>70</v>
      </c>
      <c r="C797" s="2" t="s">
        <v>1101</v>
      </c>
      <c r="D797" s="2" t="s">
        <v>894</v>
      </c>
      <c r="E797" s="2" t="s">
        <v>18</v>
      </c>
      <c r="F797" s="2" t="s">
        <v>27</v>
      </c>
      <c r="G797" s="7" t="n">
        <v>100000</v>
      </c>
      <c r="H797" s="6" t="n">
        <v>0.028</v>
      </c>
      <c r="I797" s="6" t="n">
        <v>-2800</v>
      </c>
      <c r="J797" s="6" t="n">
        <v>0</v>
      </c>
      <c r="K797" s="6" t="n">
        <v>-1.68</v>
      </c>
      <c r="L797" s="6" t="n">
        <v>0</v>
      </c>
      <c r="M797" s="6"/>
      <c r="N797" s="6" t="s">
        <f>=I797+J797+K797+L797</f>
      </c>
      <c r="O797" s="6"/>
      <c r="P797" s="2"/>
    </row>
    <row collapsed="false" customFormat="false" customHeight="false" hidden="false" ht="12.1" outlineLevel="0" r="798">
      <c r="A798" s="20" t="n">
        <v>43908.680219907</v>
      </c>
      <c r="B798" s="2" t="s">
        <v>70</v>
      </c>
      <c r="C798" s="2" t="s">
        <v>1101</v>
      </c>
      <c r="D798" s="2" t="s">
        <v>894</v>
      </c>
      <c r="E798" s="2" t="s">
        <v>18</v>
      </c>
      <c r="F798" s="2" t="s">
        <v>27</v>
      </c>
      <c r="G798" s="7" t="n">
        <v>150000</v>
      </c>
      <c r="H798" s="6" t="n">
        <v>0.0279</v>
      </c>
      <c r="I798" s="6" t="n">
        <v>-4185</v>
      </c>
      <c r="J798" s="6" t="n">
        <v>0</v>
      </c>
      <c r="K798" s="6" t="n">
        <v>-2.51</v>
      </c>
      <c r="L798" s="6" t="n">
        <v>0</v>
      </c>
      <c r="M798" s="6"/>
      <c r="N798" s="6" t="s">
        <f>=I798+J798+K798+L798</f>
      </c>
      <c r="O798" s="6"/>
      <c r="P798" s="2"/>
    </row>
    <row collapsed="false" customFormat="false" customHeight="false" hidden="false" ht="12.1" outlineLevel="0" r="799">
      <c r="A799" s="21" t="n">
        <v>43909</v>
      </c>
      <c r="B799" s="22" t="s">
        <v>1088</v>
      </c>
      <c r="C799" s="22" t="s">
        <v>279</v>
      </c>
      <c r="D799" s="22" t="s">
        <v>1088</v>
      </c>
      <c r="E799" s="22" t="s">
        <v>1088</v>
      </c>
      <c r="F799" s="22" t="s">
        <v>27</v>
      </c>
      <c r="G799" s="23" t="n">
        <v>1</v>
      </c>
      <c r="H799" s="24" t="n">
        <v>40000</v>
      </c>
      <c r="I799" s="24" t="n">
        <v>40000</v>
      </c>
      <c r="J799" s="24" t="n">
        <v>0</v>
      </c>
      <c r="K799" s="24" t="n">
        <v>0</v>
      </c>
      <c r="L799" s="24" t="n">
        <v>0</v>
      </c>
      <c r="M799" s="24"/>
      <c r="N799" s="6" t="s">
        <f>=I799+J799+K799+L799</f>
      </c>
      <c r="O799" s="24"/>
      <c r="P799" s="22"/>
    </row>
    <row collapsed="false" customFormat="false" customHeight="false" hidden="false" ht="12.1" outlineLevel="0" r="800">
      <c r="A800" s="21" t="n">
        <v>43909</v>
      </c>
      <c r="B800" s="22" t="s">
        <v>1088</v>
      </c>
      <c r="C800" s="22" t="s">
        <v>279</v>
      </c>
      <c r="D800" s="22" t="s">
        <v>1088</v>
      </c>
      <c r="E800" s="22" t="s">
        <v>1088</v>
      </c>
      <c r="F800" s="22" t="s">
        <v>20</v>
      </c>
      <c r="G800" s="23" t="n">
        <v>1</v>
      </c>
      <c r="H800" s="24" t="n">
        <v>500</v>
      </c>
      <c r="I800" s="24" t="n">
        <v>500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4"/>
      <c r="P800" s="22"/>
    </row>
    <row collapsed="false" customFormat="false" customHeight="false" hidden="false" ht="12.1" outlineLevel="0" r="801">
      <c r="A801" s="25" t="n">
        <v>43909</v>
      </c>
      <c r="B801" s="26" t="s">
        <v>1089</v>
      </c>
      <c r="C801" s="26" t="s">
        <v>1090</v>
      </c>
      <c r="D801" s="26" t="s">
        <v>1089</v>
      </c>
      <c r="E801" s="26" t="s">
        <v>1089</v>
      </c>
      <c r="F801" s="26" t="s">
        <v>27</v>
      </c>
      <c r="G801" s="27" t="n">
        <v>1</v>
      </c>
      <c r="H801" s="28" t="n">
        <v>-105</v>
      </c>
      <c r="I801" s="28" t="n">
        <v>-105</v>
      </c>
      <c r="J801" s="28" t="n">
        <v>0</v>
      </c>
      <c r="K801" s="28" t="n">
        <v>0</v>
      </c>
      <c r="L801" s="28" t="n">
        <v>0</v>
      </c>
      <c r="M801" s="28"/>
      <c r="N801" s="6" t="s">
        <f>=I801+J801+K801+L801</f>
      </c>
      <c r="O801" s="28"/>
      <c r="P801" s="26"/>
    </row>
    <row collapsed="false" customFormat="false" customHeight="false" hidden="false" ht="12.1" outlineLevel="0" r="802">
      <c r="A802" s="20" t="n">
        <v>43909.501527778</v>
      </c>
      <c r="B802" s="2" t="s">
        <v>70</v>
      </c>
      <c r="C802" s="2" t="s">
        <v>1101</v>
      </c>
      <c r="D802" s="2" t="s">
        <v>894</v>
      </c>
      <c r="E802" s="2" t="s">
        <v>18</v>
      </c>
      <c r="F802" s="2" t="s">
        <v>27</v>
      </c>
      <c r="G802" s="7" t="n">
        <v>70000</v>
      </c>
      <c r="H802" s="6" t="n">
        <v>0.029495</v>
      </c>
      <c r="I802" s="6" t="n">
        <v>-2064.65</v>
      </c>
      <c r="J802" s="6" t="n">
        <v>0</v>
      </c>
      <c r="K802" s="6" t="n">
        <v>-0.99</v>
      </c>
      <c r="L802" s="6" t="n">
        <v>0</v>
      </c>
      <c r="M802" s="6"/>
      <c r="N802" s="6" t="s">
        <f>=I802+J802+K802+L802</f>
      </c>
      <c r="O802" s="6"/>
      <c r="P802" s="2"/>
    </row>
    <row collapsed="false" customFormat="false" customHeight="false" hidden="false" ht="12.1" outlineLevel="0" r="803">
      <c r="A803" s="20" t="n">
        <v>43909.508842593</v>
      </c>
      <c r="B803" s="2" t="s">
        <v>41</v>
      </c>
      <c r="C803" s="2" t="s">
        <v>42</v>
      </c>
      <c r="D803" s="2" t="s">
        <v>894</v>
      </c>
      <c r="E803" s="2" t="s">
        <v>18</v>
      </c>
      <c r="F803" s="2" t="s">
        <v>20</v>
      </c>
      <c r="G803" s="7" t="n">
        <v>1</v>
      </c>
      <c r="H803" s="6" t="n">
        <v>143.07</v>
      </c>
      <c r="I803" s="6" t="n">
        <v>-143.07</v>
      </c>
      <c r="J803" s="6" t="n">
        <v>0</v>
      </c>
      <c r="K803" s="6" t="n">
        <v>-0.06</v>
      </c>
      <c r="L803" s="6" t="n">
        <v>0</v>
      </c>
      <c r="M803" s="6" t="s">
        <f>=I803+J803+K803+L803</f>
      </c>
      <c r="N803" s="6"/>
      <c r="O803" s="6"/>
      <c r="P803" s="2"/>
    </row>
    <row collapsed="false" customFormat="false" customHeight="false" hidden="false" ht="12.1" outlineLevel="0" r="804">
      <c r="A804" s="29" t="n">
        <v>43909.519351852</v>
      </c>
      <c r="B804" s="30" t="s">
        <v>152</v>
      </c>
      <c r="C804" s="30" t="s">
        <v>1110</v>
      </c>
      <c r="D804" s="30" t="s">
        <v>897</v>
      </c>
      <c r="E804" s="30" t="s">
        <v>146</v>
      </c>
      <c r="F804" s="30" t="s">
        <v>27</v>
      </c>
      <c r="G804" s="31" t="n">
        <v>-33</v>
      </c>
      <c r="H804" s="32" t="n">
        <v>799</v>
      </c>
      <c r="I804" s="32" t="n">
        <v>26367</v>
      </c>
      <c r="J804" s="32" t="n">
        <v>0</v>
      </c>
      <c r="K804" s="32" t="n">
        <v>-12.6</v>
      </c>
      <c r="L804" s="32" t="n">
        <v>0</v>
      </c>
      <c r="M804" s="32"/>
      <c r="N804" s="6" t="s">
        <f>=I804+J804+K804+L804</f>
      </c>
      <c r="O804" s="32"/>
      <c r="P804" s="30"/>
    </row>
    <row collapsed="false" customFormat="false" customHeight="false" hidden="false" ht="12.1" outlineLevel="0" r="805">
      <c r="A805" s="20" t="n">
        <v>43909.5228125</v>
      </c>
      <c r="B805" s="2" t="s">
        <v>108</v>
      </c>
      <c r="C805" s="2" t="s">
        <v>1119</v>
      </c>
      <c r="D805" s="2" t="s">
        <v>894</v>
      </c>
      <c r="E805" s="2" t="s">
        <v>18</v>
      </c>
      <c r="F805" s="2" t="s">
        <v>27</v>
      </c>
      <c r="G805" s="7" t="n">
        <v>1</v>
      </c>
      <c r="H805" s="6" t="n">
        <v>2335</v>
      </c>
      <c r="I805" s="6" t="n">
        <v>-2335</v>
      </c>
      <c r="J805" s="6" t="n">
        <v>0</v>
      </c>
      <c r="K805" s="6" t="n">
        <v>-1.11</v>
      </c>
      <c r="L805" s="6" t="n">
        <v>0</v>
      </c>
      <c r="M805" s="6"/>
      <c r="N805" s="6" t="s">
        <f>=I805+J805+K805+L805</f>
      </c>
      <c r="O805" s="6"/>
      <c r="P805" s="2"/>
    </row>
    <row collapsed="false" customFormat="false" customHeight="false" hidden="false" ht="12.1" outlineLevel="0" r="806">
      <c r="A806" s="20" t="n">
        <v>43909.524722222</v>
      </c>
      <c r="B806" s="2" t="s">
        <v>78</v>
      </c>
      <c r="C806" s="2" t="s">
        <v>1188</v>
      </c>
      <c r="D806" s="2" t="s">
        <v>894</v>
      </c>
      <c r="E806" s="2" t="s">
        <v>18</v>
      </c>
      <c r="F806" s="2" t="s">
        <v>27</v>
      </c>
      <c r="G806" s="7" t="n">
        <v>10</v>
      </c>
      <c r="H806" s="6" t="n">
        <v>262.2</v>
      </c>
      <c r="I806" s="6" t="n">
        <v>-2622</v>
      </c>
      <c r="J806" s="6" t="n">
        <v>0</v>
      </c>
      <c r="K806" s="6" t="n">
        <v>-1.25</v>
      </c>
      <c r="L806" s="6" t="n">
        <v>0</v>
      </c>
      <c r="M806" s="6"/>
      <c r="N806" s="6" t="s">
        <f>=I806+J806+K806+L806</f>
      </c>
      <c r="O806" s="6"/>
      <c r="P806" s="2"/>
    </row>
    <row collapsed="false" customFormat="false" customHeight="false" hidden="false" ht="12.1" outlineLevel="0" r="807">
      <c r="A807" s="20" t="n">
        <v>43909.531990741</v>
      </c>
      <c r="B807" s="2" t="s">
        <v>140</v>
      </c>
      <c r="C807" s="2" t="s">
        <v>1209</v>
      </c>
      <c r="D807" s="2" t="s">
        <v>894</v>
      </c>
      <c r="E807" s="2" t="s">
        <v>18</v>
      </c>
      <c r="F807" s="2" t="s">
        <v>20</v>
      </c>
      <c r="G807" s="7" t="n">
        <v>1</v>
      </c>
      <c r="H807" s="6" t="n">
        <v>2.46</v>
      </c>
      <c r="I807" s="6" t="n">
        <v>-2.46</v>
      </c>
      <c r="J807" s="6" t="n">
        <v>0</v>
      </c>
      <c r="K807" s="6" t="n">
        <v>-0.01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0" t="n">
        <v>43909.535416667</v>
      </c>
      <c r="B808" s="2" t="s">
        <v>66</v>
      </c>
      <c r="C808" s="2" t="s">
        <v>1206</v>
      </c>
      <c r="D808" s="2" t="s">
        <v>894</v>
      </c>
      <c r="E808" s="2" t="s">
        <v>18</v>
      </c>
      <c r="F808" s="2" t="s">
        <v>27</v>
      </c>
      <c r="G808" s="7" t="n">
        <v>1</v>
      </c>
      <c r="H808" s="6" t="n">
        <v>13400</v>
      </c>
      <c r="I808" s="6" t="n">
        <v>-13400</v>
      </c>
      <c r="J808" s="6" t="n">
        <v>0</v>
      </c>
      <c r="K808" s="6" t="n">
        <v>-6.4</v>
      </c>
      <c r="L808" s="6" t="n">
        <v>0</v>
      </c>
      <c r="M808" s="6"/>
      <c r="N808" s="6" t="s">
        <f>=I808+J808+K808+L808</f>
      </c>
      <c r="O808" s="6"/>
      <c r="P808" s="2"/>
    </row>
    <row collapsed="false" customFormat="false" customHeight="false" hidden="false" ht="12.1" outlineLevel="0" r="809">
      <c r="A809" s="20" t="n">
        <v>43909.576701389</v>
      </c>
      <c r="B809" s="2" t="s">
        <v>142</v>
      </c>
      <c r="C809" s="2" t="s">
        <v>1115</v>
      </c>
      <c r="D809" s="2" t="s">
        <v>894</v>
      </c>
      <c r="E809" s="2" t="s">
        <v>18</v>
      </c>
      <c r="F809" s="2" t="s">
        <v>27</v>
      </c>
      <c r="G809" s="7" t="n">
        <v>10</v>
      </c>
      <c r="H809" s="6" t="n">
        <v>170.5</v>
      </c>
      <c r="I809" s="6" t="n">
        <v>-1705</v>
      </c>
      <c r="J809" s="6" t="n">
        <v>0</v>
      </c>
      <c r="K809" s="6" t="n">
        <v>-0.81</v>
      </c>
      <c r="L809" s="6" t="n">
        <v>0</v>
      </c>
      <c r="M809" s="6"/>
      <c r="N809" s="6" t="s">
        <f>=I809+J809+K809+L809</f>
      </c>
      <c r="O809" s="6"/>
      <c r="P809" s="2"/>
    </row>
    <row collapsed="false" customFormat="false" customHeight="false" hidden="false" ht="12.1" outlineLevel="0" r="810">
      <c r="A810" s="20" t="n">
        <v>43909.576805556</v>
      </c>
      <c r="B810" s="2" t="s">
        <v>936</v>
      </c>
      <c r="C810" s="2" t="s">
        <v>1170</v>
      </c>
      <c r="D810" s="2" t="s">
        <v>894</v>
      </c>
      <c r="E810" s="2" t="s">
        <v>18</v>
      </c>
      <c r="F810" s="2" t="s">
        <v>27</v>
      </c>
      <c r="G810" s="7" t="n">
        <v>10</v>
      </c>
      <c r="H810" s="6" t="n">
        <v>256.05</v>
      </c>
      <c r="I810" s="6" t="n">
        <v>-2560.5</v>
      </c>
      <c r="J810" s="6" t="n">
        <v>0</v>
      </c>
      <c r="K810" s="6" t="n">
        <v>-1.23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0" t="n">
        <v>43909.57744213</v>
      </c>
      <c r="B811" s="2" t="s">
        <v>32</v>
      </c>
      <c r="C811" s="2" t="s">
        <v>1185</v>
      </c>
      <c r="D811" s="2" t="s">
        <v>894</v>
      </c>
      <c r="E811" s="2" t="s">
        <v>18</v>
      </c>
      <c r="F811" s="2" t="s">
        <v>27</v>
      </c>
      <c r="G811" s="7" t="n">
        <v>1</v>
      </c>
      <c r="H811" s="6" t="n">
        <v>397</v>
      </c>
      <c r="I811" s="6" t="n">
        <v>-397</v>
      </c>
      <c r="J811" s="6" t="n">
        <v>0</v>
      </c>
      <c r="K811" s="6" t="n">
        <v>-0.19</v>
      </c>
      <c r="L811" s="6" t="n">
        <v>0</v>
      </c>
      <c r="M811" s="6"/>
      <c r="N811" s="6" t="s">
        <f>=I811+J811+K811+L811</f>
      </c>
      <c r="O811" s="6"/>
      <c r="P811" s="2"/>
    </row>
    <row collapsed="false" customFormat="false" customHeight="false" hidden="false" ht="12.1" outlineLevel="0" r="812">
      <c r="A812" s="20" t="n">
        <v>43909.578773148</v>
      </c>
      <c r="B812" s="2" t="s">
        <v>901</v>
      </c>
      <c r="C812" s="2" t="s">
        <v>1092</v>
      </c>
      <c r="D812" s="2" t="s">
        <v>894</v>
      </c>
      <c r="E812" s="2" t="s">
        <v>18</v>
      </c>
      <c r="F812" s="2" t="s">
        <v>27</v>
      </c>
      <c r="G812" s="7" t="n">
        <v>1</v>
      </c>
      <c r="H812" s="6" t="n">
        <v>534</v>
      </c>
      <c r="I812" s="6" t="n">
        <v>-534</v>
      </c>
      <c r="J812" s="6" t="n">
        <v>0</v>
      </c>
      <c r="K812" s="6" t="n">
        <v>-0.25</v>
      </c>
      <c r="L812" s="6" t="n">
        <v>0</v>
      </c>
      <c r="M812" s="6"/>
      <c r="N812" s="6" t="s">
        <f>=I812+J812+K812+L812</f>
      </c>
      <c r="O812" s="6"/>
      <c r="P812" s="2"/>
    </row>
    <row collapsed="false" customFormat="false" customHeight="false" hidden="false" ht="12.1" outlineLevel="0" r="813">
      <c r="A813" s="20" t="n">
        <v>43909.579247685</v>
      </c>
      <c r="B813" s="2" t="s">
        <v>25</v>
      </c>
      <c r="C813" s="2" t="s">
        <v>1186</v>
      </c>
      <c r="D813" s="2" t="s">
        <v>894</v>
      </c>
      <c r="E813" s="2" t="s">
        <v>18</v>
      </c>
      <c r="F813" s="2" t="s">
        <v>27</v>
      </c>
      <c r="G813" s="7" t="n">
        <v>10</v>
      </c>
      <c r="H813" s="6" t="n">
        <v>254.8</v>
      </c>
      <c r="I813" s="6" t="n">
        <v>-2548</v>
      </c>
      <c r="J813" s="6" t="n">
        <v>0</v>
      </c>
      <c r="K813" s="6" t="n">
        <v>-1.22</v>
      </c>
      <c r="L813" s="6" t="n">
        <v>0</v>
      </c>
      <c r="M813" s="6"/>
      <c r="N813" s="6" t="s">
        <f>=I813+J813+K813+L813</f>
      </c>
      <c r="O813" s="6"/>
      <c r="P813" s="2"/>
    </row>
    <row collapsed="false" customFormat="false" customHeight="false" hidden="false" ht="12.1" outlineLevel="0" r="814">
      <c r="A814" s="20" t="n">
        <v>43909.598831019</v>
      </c>
      <c r="B814" s="2" t="s">
        <v>946</v>
      </c>
      <c r="C814" s="2" t="s">
        <v>1182</v>
      </c>
      <c r="D814" s="2" t="s">
        <v>894</v>
      </c>
      <c r="E814" s="2" t="s">
        <v>18</v>
      </c>
      <c r="F814" s="2" t="s">
        <v>20</v>
      </c>
      <c r="G814" s="7" t="n">
        <v>1</v>
      </c>
      <c r="H814" s="6" t="n">
        <v>4.4</v>
      </c>
      <c r="I814" s="6" t="n">
        <v>-4.4</v>
      </c>
      <c r="J814" s="6" t="n">
        <v>0</v>
      </c>
      <c r="K814" s="6" t="n">
        <v>-0.01</v>
      </c>
      <c r="L814" s="6" t="n">
        <v>0</v>
      </c>
      <c r="M814" s="6" t="s">
        <f>=I814+J814+K814+L814</f>
      </c>
      <c r="N814" s="6"/>
      <c r="O814" s="6"/>
      <c r="P814" s="2"/>
    </row>
    <row collapsed="false" customFormat="false" customHeight="false" hidden="false" ht="12.1" outlineLevel="0" r="815">
      <c r="A815" s="20" t="n">
        <v>43909.59994213</v>
      </c>
      <c r="B815" s="2" t="s">
        <v>17</v>
      </c>
      <c r="C815" s="2" t="s">
        <v>1167</v>
      </c>
      <c r="D815" s="2" t="s">
        <v>894</v>
      </c>
      <c r="E815" s="2" t="s">
        <v>18</v>
      </c>
      <c r="F815" s="2" t="s">
        <v>20</v>
      </c>
      <c r="G815" s="7" t="n">
        <v>1</v>
      </c>
      <c r="H815" s="6" t="n">
        <v>33.96</v>
      </c>
      <c r="I815" s="6" t="n">
        <v>-33.96</v>
      </c>
      <c r="J815" s="6" t="n">
        <v>0</v>
      </c>
      <c r="K815" s="6" t="n">
        <v>-0.02</v>
      </c>
      <c r="L815" s="6" t="n">
        <v>0</v>
      </c>
      <c r="M815" s="6" t="s">
        <f>=I815+J815+K815+L815</f>
      </c>
      <c r="N815" s="6"/>
      <c r="O815" s="6"/>
      <c r="P815" s="2"/>
    </row>
    <row collapsed="false" customFormat="false" customHeight="false" hidden="false" ht="12.1" outlineLevel="0" r="816">
      <c r="A816" s="20" t="n">
        <v>43909.601377315</v>
      </c>
      <c r="B816" s="2" t="s">
        <v>29</v>
      </c>
      <c r="C816" s="2" t="s">
        <v>1196</v>
      </c>
      <c r="D816" s="2" t="s">
        <v>894</v>
      </c>
      <c r="E816" s="2" t="s">
        <v>18</v>
      </c>
      <c r="F816" s="2" t="s">
        <v>20</v>
      </c>
      <c r="G816" s="7" t="n">
        <v>1</v>
      </c>
      <c r="H816" s="6" t="n">
        <v>10.97</v>
      </c>
      <c r="I816" s="6" t="n">
        <v>-10.97</v>
      </c>
      <c r="J816" s="6" t="n">
        <v>0</v>
      </c>
      <c r="K816" s="6" t="n">
        <v>-0.01</v>
      </c>
      <c r="L816" s="6" t="n">
        <v>0</v>
      </c>
      <c r="M816" s="6" t="s">
        <f>=I816+J816+K816+L816</f>
      </c>
      <c r="N816" s="6"/>
      <c r="O816" s="6"/>
      <c r="P816" s="2"/>
    </row>
    <row collapsed="false" customFormat="false" customHeight="false" hidden="false" ht="12.1" outlineLevel="0" r="817">
      <c r="A817" s="20" t="n">
        <v>43909.604756944</v>
      </c>
      <c r="B817" s="2" t="s">
        <v>35</v>
      </c>
      <c r="C817" s="2" t="s">
        <v>1184</v>
      </c>
      <c r="D817" s="2" t="s">
        <v>894</v>
      </c>
      <c r="E817" s="2" t="s">
        <v>18</v>
      </c>
      <c r="F817" s="2" t="s">
        <v>20</v>
      </c>
      <c r="G817" s="7" t="n">
        <v>1</v>
      </c>
      <c r="H817" s="6" t="n">
        <v>4.78</v>
      </c>
      <c r="I817" s="6" t="n">
        <v>-4.78</v>
      </c>
      <c r="J817" s="6" t="n">
        <v>0</v>
      </c>
      <c r="K817" s="6" t="n">
        <v>-0.01</v>
      </c>
      <c r="L817" s="6" t="n">
        <v>0</v>
      </c>
      <c r="M817" s="6" t="s">
        <f>=I817+J817+K817+L817</f>
      </c>
      <c r="N817" s="6"/>
      <c r="O817" s="6"/>
      <c r="P817" s="2"/>
    </row>
    <row collapsed="false" customFormat="false" customHeight="false" hidden="false" ht="12.1" outlineLevel="0" r="818">
      <c r="A818" s="20" t="n">
        <v>43909.611319444</v>
      </c>
      <c r="B818" s="2" t="s">
        <v>22</v>
      </c>
      <c r="C818" s="2" t="s">
        <v>23</v>
      </c>
      <c r="D818" s="2" t="s">
        <v>894</v>
      </c>
      <c r="E818" s="2" t="s">
        <v>18</v>
      </c>
      <c r="F818" s="2" t="s">
        <v>20</v>
      </c>
      <c r="G818" s="7" t="n">
        <v>1</v>
      </c>
      <c r="H818" s="6" t="n">
        <v>36.6</v>
      </c>
      <c r="I818" s="6" t="n">
        <v>-36.6</v>
      </c>
      <c r="J818" s="6" t="n">
        <v>0</v>
      </c>
      <c r="K818" s="6" t="n">
        <v>-0.02</v>
      </c>
      <c r="L818" s="6" t="n">
        <v>0</v>
      </c>
      <c r="M818" s="6" t="s">
        <f>=I818+J818+K818+L818</f>
      </c>
      <c r="N818" s="6"/>
      <c r="O818" s="6"/>
      <c r="P818" s="2"/>
    </row>
    <row collapsed="false" customFormat="false" customHeight="false" hidden="false" ht="12.1" outlineLevel="0" r="819">
      <c r="A819" s="20" t="n">
        <v>43909.637314815</v>
      </c>
      <c r="B819" s="2" t="s">
        <v>948</v>
      </c>
      <c r="C819" s="2" t="s">
        <v>1187</v>
      </c>
      <c r="D819" s="2" t="s">
        <v>894</v>
      </c>
      <c r="E819" s="2" t="s">
        <v>18</v>
      </c>
      <c r="F819" s="2" t="s">
        <v>27</v>
      </c>
      <c r="G819" s="7" t="n">
        <v>100000</v>
      </c>
      <c r="H819" s="6" t="n">
        <v>0.0081</v>
      </c>
      <c r="I819" s="6" t="n">
        <v>-810</v>
      </c>
      <c r="J819" s="6" t="n">
        <v>0</v>
      </c>
      <c r="K819" s="6" t="n">
        <v>-0.39</v>
      </c>
      <c r="L819" s="6" t="n">
        <v>0</v>
      </c>
      <c r="M819" s="6"/>
      <c r="N819" s="6" t="s">
        <f>=I819+J819+K819+L819</f>
      </c>
      <c r="O819" s="6"/>
      <c r="P819" s="2"/>
    </row>
    <row collapsed="false" customFormat="false" customHeight="false" hidden="false" ht="12.1" outlineLevel="0" r="820">
      <c r="A820" s="20" t="n">
        <v>43909.692465278</v>
      </c>
      <c r="B820" s="2" t="s">
        <v>930</v>
      </c>
      <c r="C820" s="2" t="s">
        <v>1152</v>
      </c>
      <c r="D820" s="2" t="s">
        <v>894</v>
      </c>
      <c r="E820" s="2" t="s">
        <v>18</v>
      </c>
      <c r="F820" s="2" t="s">
        <v>20</v>
      </c>
      <c r="G820" s="7" t="n">
        <v>1</v>
      </c>
      <c r="H820" s="6" t="n">
        <v>9.54</v>
      </c>
      <c r="I820" s="6" t="n">
        <v>-9.54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6"/>
      <c r="P820" s="2"/>
    </row>
    <row collapsed="false" customFormat="false" customHeight="false" hidden="false" ht="12.1" outlineLevel="0" r="821">
      <c r="A821" s="20" t="n">
        <v>43909.733645833</v>
      </c>
      <c r="B821" s="2" t="s">
        <v>975</v>
      </c>
      <c r="C821" s="2" t="s">
        <v>1251</v>
      </c>
      <c r="D821" s="2" t="s">
        <v>894</v>
      </c>
      <c r="E821" s="2" t="s">
        <v>18</v>
      </c>
      <c r="F821" s="2" t="s">
        <v>20</v>
      </c>
      <c r="G821" s="7" t="n">
        <v>1</v>
      </c>
      <c r="H821" s="6" t="n">
        <v>127.95</v>
      </c>
      <c r="I821" s="6" t="n">
        <v>-127.95</v>
      </c>
      <c r="J821" s="6" t="n">
        <v>0</v>
      </c>
      <c r="K821" s="6" t="n">
        <v>-0.06</v>
      </c>
      <c r="L821" s="6" t="n">
        <v>0</v>
      </c>
      <c r="M821" s="6" t="s">
        <f>=I821+J821+K821+L821</f>
      </c>
      <c r="N821" s="6"/>
      <c r="O821" s="6"/>
      <c r="P821" s="2"/>
    </row>
    <row collapsed="false" customFormat="false" customHeight="false" hidden="false" ht="12.1" outlineLevel="0" r="822">
      <c r="A822" s="20" t="n">
        <v>43909.743113426</v>
      </c>
      <c r="B822" s="2" t="s">
        <v>17</v>
      </c>
      <c r="C822" s="2" t="s">
        <v>1167</v>
      </c>
      <c r="D822" s="2" t="s">
        <v>894</v>
      </c>
      <c r="E822" s="2" t="s">
        <v>18</v>
      </c>
      <c r="F822" s="2" t="s">
        <v>20</v>
      </c>
      <c r="G822" s="7" t="n">
        <v>1</v>
      </c>
      <c r="H822" s="6" t="n">
        <v>33</v>
      </c>
      <c r="I822" s="6" t="n">
        <v>-33</v>
      </c>
      <c r="J822" s="6" t="n">
        <v>0</v>
      </c>
      <c r="K822" s="6" t="n">
        <v>-0.02</v>
      </c>
      <c r="L822" s="6" t="n">
        <v>0</v>
      </c>
      <c r="M822" s="6" t="s">
        <f>=I822+J822+K822+L822</f>
      </c>
      <c r="N822" s="6"/>
      <c r="O822" s="6"/>
      <c r="P822" s="2"/>
    </row>
    <row collapsed="false" customFormat="false" customHeight="false" hidden="false" ht="12.1" outlineLevel="0" r="823">
      <c r="A823" s="20" t="n">
        <v>43909.74662037</v>
      </c>
      <c r="B823" s="2" t="s">
        <v>17</v>
      </c>
      <c r="C823" s="2" t="s">
        <v>1167</v>
      </c>
      <c r="D823" s="2" t="s">
        <v>894</v>
      </c>
      <c r="E823" s="2" t="s">
        <v>18</v>
      </c>
      <c r="F823" s="2" t="s">
        <v>20</v>
      </c>
      <c r="G823" s="7" t="n">
        <v>1</v>
      </c>
      <c r="H823" s="6" t="n">
        <v>32.73</v>
      </c>
      <c r="I823" s="6" t="n">
        <v>-32.73</v>
      </c>
      <c r="J823" s="6" t="n">
        <v>0</v>
      </c>
      <c r="K823" s="6" t="n">
        <v>-0.02</v>
      </c>
      <c r="L823" s="6" t="n">
        <v>0</v>
      </c>
      <c r="M823" s="6" t="s">
        <f>=I823+J823+K823+L823</f>
      </c>
      <c r="N823" s="6"/>
      <c r="O823" s="6"/>
      <c r="P823" s="2"/>
    </row>
    <row collapsed="false" customFormat="false" customHeight="false" hidden="false" ht="12.1" outlineLevel="0" r="824">
      <c r="A824" s="20" t="n">
        <v>43909.917118056</v>
      </c>
      <c r="B824" s="2" t="s">
        <v>82</v>
      </c>
      <c r="C824" s="2" t="s">
        <v>1166</v>
      </c>
      <c r="D824" s="2" t="s">
        <v>894</v>
      </c>
      <c r="E824" s="2" t="s">
        <v>18</v>
      </c>
      <c r="F824" s="2" t="s">
        <v>20</v>
      </c>
      <c r="G824" s="7" t="n">
        <v>1</v>
      </c>
      <c r="H824" s="6" t="n">
        <v>42.05</v>
      </c>
      <c r="I824" s="6" t="n">
        <v>-42.05</v>
      </c>
      <c r="J824" s="6" t="n">
        <v>0</v>
      </c>
      <c r="K824" s="6" t="n">
        <v>-0.03</v>
      </c>
      <c r="L824" s="6" t="n">
        <v>0</v>
      </c>
      <c r="M824" s="6" t="s">
        <f>=I824+J824+K824+L824</f>
      </c>
      <c r="N824" s="6"/>
      <c r="O824" s="6"/>
      <c r="P824" s="2"/>
    </row>
    <row collapsed="false" customFormat="false" customHeight="false" hidden="false" ht="12.1" outlineLevel="0" r="825">
      <c r="A825" s="20" t="n">
        <v>43909.956956019</v>
      </c>
      <c r="B825" s="2" t="s">
        <v>975</v>
      </c>
      <c r="C825" s="2" t="s">
        <v>1251</v>
      </c>
      <c r="D825" s="2" t="s">
        <v>894</v>
      </c>
      <c r="E825" s="2" t="s">
        <v>18</v>
      </c>
      <c r="F825" s="2" t="s">
        <v>20</v>
      </c>
      <c r="G825" s="7" t="n">
        <v>1</v>
      </c>
      <c r="H825" s="6" t="n">
        <v>126.5</v>
      </c>
      <c r="I825" s="6" t="n">
        <v>-126.5</v>
      </c>
      <c r="J825" s="6" t="n">
        <v>0</v>
      </c>
      <c r="K825" s="6" t="n">
        <v>-0.06</v>
      </c>
      <c r="L825" s="6" t="n">
        <v>0</v>
      </c>
      <c r="M825" s="6" t="s">
        <f>=I825+J825+K825+L825</f>
      </c>
      <c r="N825" s="6"/>
      <c r="O825" s="6"/>
      <c r="P825" s="2"/>
    </row>
    <row collapsed="false" customFormat="false" customHeight="false" hidden="false" ht="12.1" outlineLevel="0" r="826">
      <c r="A826" s="20" t="n">
        <v>43910.420092593</v>
      </c>
      <c r="B826" s="2" t="s">
        <v>108</v>
      </c>
      <c r="C826" s="2" t="s">
        <v>1119</v>
      </c>
      <c r="D826" s="2" t="s">
        <v>894</v>
      </c>
      <c r="E826" s="2" t="s">
        <v>18</v>
      </c>
      <c r="F826" s="2" t="s">
        <v>27</v>
      </c>
      <c r="G826" s="7" t="n">
        <v>1</v>
      </c>
      <c r="H826" s="6" t="n">
        <v>2517</v>
      </c>
      <c r="I826" s="6" t="n">
        <v>-2517</v>
      </c>
      <c r="J826" s="6" t="n">
        <v>0</v>
      </c>
      <c r="K826" s="6" t="n">
        <v>-1.2</v>
      </c>
      <c r="L826" s="6" t="n">
        <v>0</v>
      </c>
      <c r="M826" s="6"/>
      <c r="N826" s="6" t="s">
        <f>=I826+J826+K826+L826</f>
      </c>
      <c r="O826" s="6"/>
      <c r="P826" s="2"/>
    </row>
    <row collapsed="false" customFormat="false" customHeight="false" hidden="false" ht="12.1" outlineLevel="0" r="827">
      <c r="A827" s="20" t="n">
        <v>43910.420520833</v>
      </c>
      <c r="B827" s="2" t="s">
        <v>973</v>
      </c>
      <c r="C827" s="2" t="s">
        <v>1247</v>
      </c>
      <c r="D827" s="2" t="s">
        <v>894</v>
      </c>
      <c r="E827" s="2" t="s">
        <v>18</v>
      </c>
      <c r="F827" s="2" t="s">
        <v>27</v>
      </c>
      <c r="G827" s="7" t="n">
        <v>10</v>
      </c>
      <c r="H827" s="6" t="n">
        <v>59.5</v>
      </c>
      <c r="I827" s="6" t="n">
        <v>-595</v>
      </c>
      <c r="J827" s="6" t="n">
        <v>0</v>
      </c>
      <c r="K827" s="6" t="n">
        <v>-0.28</v>
      </c>
      <c r="L827" s="6" t="n">
        <v>0</v>
      </c>
      <c r="M827" s="6"/>
      <c r="N827" s="6" t="s">
        <f>=I827+J827+K827+L827</f>
      </c>
      <c r="O827" s="6"/>
      <c r="P827" s="2"/>
    </row>
    <row collapsed="false" customFormat="false" customHeight="false" hidden="false" ht="12.1" outlineLevel="0" r="828">
      <c r="A828" s="20" t="n">
        <v>43910.421828704</v>
      </c>
      <c r="B828" s="2" t="s">
        <v>948</v>
      </c>
      <c r="C828" s="2" t="s">
        <v>1187</v>
      </c>
      <c r="D828" s="2" t="s">
        <v>894</v>
      </c>
      <c r="E828" s="2" t="s">
        <v>18</v>
      </c>
      <c r="F828" s="2" t="s">
        <v>27</v>
      </c>
      <c r="G828" s="7" t="n">
        <v>100000</v>
      </c>
      <c r="H828" s="6" t="n">
        <v>0.009152</v>
      </c>
      <c r="I828" s="6" t="n">
        <v>-915.2</v>
      </c>
      <c r="J828" s="6" t="n">
        <v>0</v>
      </c>
      <c r="K828" s="6" t="n">
        <v>-0.44</v>
      </c>
      <c r="L828" s="6" t="n">
        <v>0</v>
      </c>
      <c r="M828" s="6"/>
      <c r="N828" s="6" t="s">
        <f>=I828+J828+K828+L828</f>
      </c>
      <c r="O828" s="6"/>
      <c r="P828" s="2"/>
    </row>
    <row collapsed="false" customFormat="false" customHeight="false" hidden="false" ht="12.1" outlineLevel="0" r="829">
      <c r="A829" s="20" t="n">
        <v>43910.423148148</v>
      </c>
      <c r="B829" s="2" t="s">
        <v>78</v>
      </c>
      <c r="C829" s="2" t="s">
        <v>1188</v>
      </c>
      <c r="D829" s="2" t="s">
        <v>894</v>
      </c>
      <c r="E829" s="2" t="s">
        <v>18</v>
      </c>
      <c r="F829" s="2" t="s">
        <v>27</v>
      </c>
      <c r="G829" s="7" t="n">
        <v>10</v>
      </c>
      <c r="H829" s="6" t="n">
        <v>273.8</v>
      </c>
      <c r="I829" s="6" t="n">
        <v>-2738</v>
      </c>
      <c r="J829" s="6" t="n">
        <v>0</v>
      </c>
      <c r="K829" s="6" t="n">
        <v>-1.31</v>
      </c>
      <c r="L829" s="6" t="n">
        <v>0</v>
      </c>
      <c r="M829" s="6"/>
      <c r="N829" s="6" t="s">
        <f>=I829+J829+K829+L829</f>
      </c>
      <c r="O829" s="6"/>
      <c r="P829" s="2"/>
    </row>
    <row collapsed="false" customFormat="false" customHeight="false" hidden="false" ht="12.1" outlineLevel="0" r="830">
      <c r="A830" s="20" t="n">
        <v>43910.428078704</v>
      </c>
      <c r="B830" s="2" t="s">
        <v>953</v>
      </c>
      <c r="C830" s="2" t="s">
        <v>1195</v>
      </c>
      <c r="D830" s="2" t="s">
        <v>894</v>
      </c>
      <c r="E830" s="2" t="s">
        <v>146</v>
      </c>
      <c r="F830" s="2" t="s">
        <v>27</v>
      </c>
      <c r="G830" s="7" t="n">
        <v>1</v>
      </c>
      <c r="H830" s="6" t="n">
        <v>2436</v>
      </c>
      <c r="I830" s="6" t="n">
        <v>-2436</v>
      </c>
      <c r="J830" s="6" t="n">
        <v>0</v>
      </c>
      <c r="K830" s="6" t="n">
        <v>-1.16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0" t="n">
        <v>43910.437534722</v>
      </c>
      <c r="B831" s="2" t="s">
        <v>32</v>
      </c>
      <c r="C831" s="2" t="s">
        <v>1185</v>
      </c>
      <c r="D831" s="2" t="s">
        <v>894</v>
      </c>
      <c r="E831" s="2" t="s">
        <v>18</v>
      </c>
      <c r="F831" s="2" t="s">
        <v>27</v>
      </c>
      <c r="G831" s="7" t="n">
        <v>3</v>
      </c>
      <c r="H831" s="6" t="n">
        <v>457.6</v>
      </c>
      <c r="I831" s="6" t="n">
        <v>-1372.8</v>
      </c>
      <c r="J831" s="6" t="n">
        <v>0</v>
      </c>
      <c r="K831" s="6" t="n">
        <v>-0.66</v>
      </c>
      <c r="L831" s="6" t="n">
        <v>0</v>
      </c>
      <c r="M831" s="6"/>
      <c r="N831" s="6" t="s">
        <f>=I831+J831+K831+L831</f>
      </c>
      <c r="O831" s="6"/>
      <c r="P831" s="2"/>
    </row>
    <row collapsed="false" customFormat="false" customHeight="false" hidden="false" ht="12.1" outlineLevel="0" r="832">
      <c r="A832" s="20" t="n">
        <v>43910.440393519</v>
      </c>
      <c r="B832" s="2" t="s">
        <v>61</v>
      </c>
      <c r="C832" s="2" t="s">
        <v>1224</v>
      </c>
      <c r="D832" s="2" t="s">
        <v>894</v>
      </c>
      <c r="E832" s="2" t="s">
        <v>18</v>
      </c>
      <c r="F832" s="2" t="s">
        <v>27</v>
      </c>
      <c r="G832" s="7" t="n">
        <v>10</v>
      </c>
      <c r="H832" s="6" t="n">
        <v>86.2</v>
      </c>
      <c r="I832" s="6" t="n">
        <v>-862</v>
      </c>
      <c r="J832" s="6" t="n">
        <v>0</v>
      </c>
      <c r="K832" s="6" t="n">
        <v>-0.42</v>
      </c>
      <c r="L832" s="6" t="n">
        <v>0</v>
      </c>
      <c r="M832" s="6"/>
      <c r="N832" s="6" t="s">
        <f>=I832+J832+K832+L832</f>
      </c>
      <c r="O832" s="6"/>
      <c r="P832" s="2"/>
    </row>
    <row collapsed="false" customFormat="false" customHeight="false" hidden="false" ht="12.1" outlineLevel="0" r="833">
      <c r="A833" s="20" t="n">
        <v>43910.447453704</v>
      </c>
      <c r="B833" s="2" t="s">
        <v>128</v>
      </c>
      <c r="C833" s="2" t="s">
        <v>1229</v>
      </c>
      <c r="D833" s="2" t="s">
        <v>894</v>
      </c>
      <c r="E833" s="2" t="s">
        <v>18</v>
      </c>
      <c r="F833" s="2" t="s">
        <v>27</v>
      </c>
      <c r="G833" s="7" t="n">
        <v>10000</v>
      </c>
      <c r="H833" s="6" t="n">
        <v>0.1465</v>
      </c>
      <c r="I833" s="6" t="n">
        <v>-1465</v>
      </c>
      <c r="J833" s="6" t="n">
        <v>0</v>
      </c>
      <c r="K833" s="6" t="n">
        <v>-0.69</v>
      </c>
      <c r="L833" s="6" t="n">
        <v>0</v>
      </c>
      <c r="M833" s="6"/>
      <c r="N833" s="6" t="s">
        <f>=I833+J833+K833+L833</f>
      </c>
      <c r="O833" s="6"/>
      <c r="P833" s="2"/>
    </row>
    <row collapsed="false" customFormat="false" customHeight="false" hidden="false" ht="12.1" outlineLevel="0" r="834">
      <c r="A834" s="20" t="n">
        <v>43910.448611111</v>
      </c>
      <c r="B834" s="2" t="s">
        <v>32</v>
      </c>
      <c r="C834" s="2" t="s">
        <v>1185</v>
      </c>
      <c r="D834" s="2" t="s">
        <v>894</v>
      </c>
      <c r="E834" s="2" t="s">
        <v>18</v>
      </c>
      <c r="F834" s="2" t="s">
        <v>27</v>
      </c>
      <c r="G834" s="7" t="n">
        <v>2</v>
      </c>
      <c r="H834" s="6" t="n">
        <v>471.7</v>
      </c>
      <c r="I834" s="6" t="n">
        <v>-943.4</v>
      </c>
      <c r="J834" s="6" t="n">
        <v>0</v>
      </c>
      <c r="K834" s="6" t="n">
        <v>-0.45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0" t="n">
        <v>43910.448981481</v>
      </c>
      <c r="B835" s="2" t="s">
        <v>967</v>
      </c>
      <c r="C835" s="2" t="s">
        <v>1230</v>
      </c>
      <c r="D835" s="2" t="s">
        <v>894</v>
      </c>
      <c r="E835" s="2" t="s">
        <v>18</v>
      </c>
      <c r="F835" s="2" t="s">
        <v>27</v>
      </c>
      <c r="G835" s="7" t="n">
        <v>20000</v>
      </c>
      <c r="H835" s="6" t="n">
        <v>0.0462</v>
      </c>
      <c r="I835" s="6" t="n">
        <v>-924</v>
      </c>
      <c r="J835" s="6" t="n">
        <v>0</v>
      </c>
      <c r="K835" s="6" t="n">
        <v>-0.44</v>
      </c>
      <c r="L835" s="6" t="n">
        <v>0</v>
      </c>
      <c r="M835" s="6"/>
      <c r="N835" s="6" t="s">
        <f>=I835+J835+K835+L835</f>
      </c>
      <c r="O835" s="6"/>
      <c r="P835" s="2"/>
    </row>
    <row collapsed="false" customFormat="false" customHeight="false" hidden="false" ht="12.1" outlineLevel="0" r="836">
      <c r="A836" s="29" t="n">
        <v>43910.450104167</v>
      </c>
      <c r="B836" s="30" t="s">
        <v>44</v>
      </c>
      <c r="C836" s="30" t="s">
        <v>1202</v>
      </c>
      <c r="D836" s="30" t="s">
        <v>897</v>
      </c>
      <c r="E836" s="30" t="s">
        <v>18</v>
      </c>
      <c r="F836" s="30" t="s">
        <v>27</v>
      </c>
      <c r="G836" s="31" t="n">
        <v>-7</v>
      </c>
      <c r="H836" s="32" t="n">
        <v>8594</v>
      </c>
      <c r="I836" s="32" t="n">
        <v>60158</v>
      </c>
      <c r="J836" s="32" t="n">
        <v>0</v>
      </c>
      <c r="K836" s="32" t="n">
        <v>-28.74</v>
      </c>
      <c r="L836" s="32" t="n">
        <v>0</v>
      </c>
      <c r="M836" s="32"/>
      <c r="N836" s="6" t="s">
        <f>=I836+J836+K836+L836</f>
      </c>
      <c r="O836" s="32"/>
      <c r="P836" s="30"/>
    </row>
    <row collapsed="false" customFormat="false" customHeight="false" hidden="false" ht="12.1" outlineLevel="0" r="837">
      <c r="A837" s="20" t="n">
        <v>43910.453148148</v>
      </c>
      <c r="B837" s="2" t="s">
        <v>100</v>
      </c>
      <c r="C837" s="2" t="s">
        <v>1181</v>
      </c>
      <c r="D837" s="2" t="s">
        <v>894</v>
      </c>
      <c r="E837" s="2" t="s">
        <v>18</v>
      </c>
      <c r="F837" s="2" t="s">
        <v>27</v>
      </c>
      <c r="G837" s="7" t="n">
        <v>1</v>
      </c>
      <c r="H837" s="6" t="n">
        <v>17152</v>
      </c>
      <c r="I837" s="6" t="n">
        <v>-17152</v>
      </c>
      <c r="J837" s="6" t="n">
        <v>0</v>
      </c>
      <c r="K837" s="6" t="n">
        <v>-8.2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43910.454965278</v>
      </c>
      <c r="B838" s="2" t="s">
        <v>25</v>
      </c>
      <c r="C838" s="2" t="s">
        <v>1186</v>
      </c>
      <c r="D838" s="2" t="s">
        <v>894</v>
      </c>
      <c r="E838" s="2" t="s">
        <v>18</v>
      </c>
      <c r="F838" s="2" t="s">
        <v>27</v>
      </c>
      <c r="G838" s="7" t="n">
        <v>20</v>
      </c>
      <c r="H838" s="6" t="n">
        <v>285.7</v>
      </c>
      <c r="I838" s="6" t="n">
        <v>-5714</v>
      </c>
      <c r="J838" s="6" t="n">
        <v>0</v>
      </c>
      <c r="K838" s="6" t="n">
        <v>-2.73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43910.455081019</v>
      </c>
      <c r="B839" s="2" t="s">
        <v>58</v>
      </c>
      <c r="C839" s="2" t="s">
        <v>1133</v>
      </c>
      <c r="D839" s="2" t="s">
        <v>894</v>
      </c>
      <c r="E839" s="2" t="s">
        <v>18</v>
      </c>
      <c r="F839" s="2" t="s">
        <v>27</v>
      </c>
      <c r="G839" s="7" t="n">
        <v>20</v>
      </c>
      <c r="H839" s="6" t="n">
        <v>180.46</v>
      </c>
      <c r="I839" s="6" t="n">
        <v>-3609.2</v>
      </c>
      <c r="J839" s="6" t="n">
        <v>0</v>
      </c>
      <c r="K839" s="6" t="n">
        <v>-1.72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43910.456018519</v>
      </c>
      <c r="B840" s="2" t="s">
        <v>32</v>
      </c>
      <c r="C840" s="2" t="s">
        <v>1185</v>
      </c>
      <c r="D840" s="2" t="s">
        <v>894</v>
      </c>
      <c r="E840" s="2" t="s">
        <v>18</v>
      </c>
      <c r="F840" s="2" t="s">
        <v>27</v>
      </c>
      <c r="G840" s="7" t="n">
        <v>5</v>
      </c>
      <c r="H840" s="6" t="n">
        <v>476.6</v>
      </c>
      <c r="I840" s="6" t="n">
        <v>-2383</v>
      </c>
      <c r="J840" s="6" t="n">
        <v>0</v>
      </c>
      <c r="K840" s="6" t="n">
        <v>-1.14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43910.458310185</v>
      </c>
      <c r="B841" s="2" t="s">
        <v>76</v>
      </c>
      <c r="C841" s="2" t="s">
        <v>1240</v>
      </c>
      <c r="D841" s="2" t="s">
        <v>894</v>
      </c>
      <c r="E841" s="2" t="s">
        <v>18</v>
      </c>
      <c r="F841" s="2" t="s">
        <v>27</v>
      </c>
      <c r="G841" s="7" t="n">
        <v>1000</v>
      </c>
      <c r="H841" s="6" t="n">
        <v>0.813</v>
      </c>
      <c r="I841" s="6" t="n">
        <v>-813</v>
      </c>
      <c r="J841" s="6" t="n">
        <v>0</v>
      </c>
      <c r="K841" s="6" t="n">
        <v>-0.39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43910.462002315</v>
      </c>
      <c r="B842" s="2" t="s">
        <v>901</v>
      </c>
      <c r="C842" s="2" t="s">
        <v>1092</v>
      </c>
      <c r="D842" s="2" t="s">
        <v>894</v>
      </c>
      <c r="E842" s="2" t="s">
        <v>18</v>
      </c>
      <c r="F842" s="2" t="s">
        <v>27</v>
      </c>
      <c r="G842" s="7" t="n">
        <v>1</v>
      </c>
      <c r="H842" s="6" t="n">
        <v>571</v>
      </c>
      <c r="I842" s="6" t="n">
        <v>-571</v>
      </c>
      <c r="J842" s="6" t="n">
        <v>0</v>
      </c>
      <c r="K842" s="6" t="n">
        <v>-0.27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43910.464976852</v>
      </c>
      <c r="B843" s="2" t="s">
        <v>937</v>
      </c>
      <c r="C843" s="2" t="s">
        <v>1171</v>
      </c>
      <c r="D843" s="2" t="s">
        <v>894</v>
      </c>
      <c r="E843" s="2" t="s">
        <v>146</v>
      </c>
      <c r="F843" s="2" t="s">
        <v>27</v>
      </c>
      <c r="G843" s="7" t="n">
        <v>8</v>
      </c>
      <c r="H843" s="6" t="n">
        <v>1600</v>
      </c>
      <c r="I843" s="6" t="n">
        <v>-12800</v>
      </c>
      <c r="J843" s="6" t="n">
        <v>0</v>
      </c>
      <c r="K843" s="6" t="n">
        <v>-6.11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43910.465127315</v>
      </c>
      <c r="B844" s="2" t="s">
        <v>937</v>
      </c>
      <c r="C844" s="2" t="s">
        <v>1171</v>
      </c>
      <c r="D844" s="2" t="s">
        <v>894</v>
      </c>
      <c r="E844" s="2" t="s">
        <v>146</v>
      </c>
      <c r="F844" s="2" t="s">
        <v>27</v>
      </c>
      <c r="G844" s="7" t="n">
        <v>2</v>
      </c>
      <c r="H844" s="6" t="n">
        <v>1600</v>
      </c>
      <c r="I844" s="6" t="n">
        <v>-3200</v>
      </c>
      <c r="J844" s="6" t="n">
        <v>0</v>
      </c>
      <c r="K844" s="6" t="n">
        <v>-1.53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43910.4784375</v>
      </c>
      <c r="B845" s="2" t="s">
        <v>953</v>
      </c>
      <c r="C845" s="2" t="s">
        <v>1195</v>
      </c>
      <c r="D845" s="2" t="s">
        <v>894</v>
      </c>
      <c r="E845" s="2" t="s">
        <v>146</v>
      </c>
      <c r="F845" s="2" t="s">
        <v>27</v>
      </c>
      <c r="G845" s="7" t="n">
        <v>5</v>
      </c>
      <c r="H845" s="6" t="n">
        <v>2437</v>
      </c>
      <c r="I845" s="6" t="n">
        <v>-12185</v>
      </c>
      <c r="J845" s="6" t="n">
        <v>0</v>
      </c>
      <c r="K845" s="6" t="n">
        <v>-5.82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0" t="n">
        <v>43913.493865741</v>
      </c>
      <c r="B846" s="2" t="s">
        <v>122</v>
      </c>
      <c r="C846" s="2" t="s">
        <v>1099</v>
      </c>
      <c r="D846" s="2" t="s">
        <v>894</v>
      </c>
      <c r="E846" s="2" t="s">
        <v>18</v>
      </c>
      <c r="F846" s="2" t="s">
        <v>27</v>
      </c>
      <c r="G846" s="7" t="n">
        <v>10</v>
      </c>
      <c r="H846" s="6" t="n">
        <v>88</v>
      </c>
      <c r="I846" s="6" t="n">
        <v>-880</v>
      </c>
      <c r="J846" s="6" t="n">
        <v>0</v>
      </c>
      <c r="K846" s="6" t="n">
        <v>-0.42</v>
      </c>
      <c r="L846" s="6" t="n">
        <v>0</v>
      </c>
      <c r="M846" s="6"/>
      <c r="N846" s="6" t="s">
        <f>=I846+J846+K846+L846</f>
      </c>
      <c r="O846" s="6"/>
      <c r="P846" s="2"/>
    </row>
    <row collapsed="false" customFormat="false" customHeight="false" hidden="false" ht="12.1" outlineLevel="0" r="847">
      <c r="A847" s="20" t="n">
        <v>43913.494907407</v>
      </c>
      <c r="B847" s="2" t="s">
        <v>76</v>
      </c>
      <c r="C847" s="2" t="s">
        <v>1240</v>
      </c>
      <c r="D847" s="2" t="s">
        <v>894</v>
      </c>
      <c r="E847" s="2" t="s">
        <v>18</v>
      </c>
      <c r="F847" s="2" t="s">
        <v>27</v>
      </c>
      <c r="G847" s="7" t="n">
        <v>1000</v>
      </c>
      <c r="H847" s="6" t="n">
        <v>0.785</v>
      </c>
      <c r="I847" s="6" t="n">
        <v>-785</v>
      </c>
      <c r="J847" s="6" t="n">
        <v>0</v>
      </c>
      <c r="K847" s="6" t="n">
        <v>-0.38</v>
      </c>
      <c r="L847" s="6" t="n">
        <v>0</v>
      </c>
      <c r="M847" s="6"/>
      <c r="N847" s="6" t="s">
        <f>=I847+J847+K847+L847</f>
      </c>
      <c r="O847" s="6"/>
      <c r="P847" s="2"/>
    </row>
    <row collapsed="false" customFormat="false" customHeight="false" hidden="false" ht="12.1" outlineLevel="0" r="848">
      <c r="A848" s="20" t="n">
        <v>43913.521666667</v>
      </c>
      <c r="B848" s="2" t="s">
        <v>970</v>
      </c>
      <c r="C848" s="2" t="s">
        <v>1237</v>
      </c>
      <c r="D848" s="2" t="s">
        <v>894</v>
      </c>
      <c r="E848" s="2" t="s">
        <v>18</v>
      </c>
      <c r="F848" s="2" t="s">
        <v>27</v>
      </c>
      <c r="G848" s="7" t="n">
        <v>10</v>
      </c>
      <c r="H848" s="6" t="n">
        <v>39.4</v>
      </c>
      <c r="I848" s="6" t="n">
        <v>-394</v>
      </c>
      <c r="J848" s="6" t="n">
        <v>0</v>
      </c>
      <c r="K848" s="6" t="n">
        <v>-0.19</v>
      </c>
      <c r="L848" s="6" t="n">
        <v>0</v>
      </c>
      <c r="M848" s="6"/>
      <c r="N848" s="6" t="s">
        <f>=I848+J848+K848+L848</f>
      </c>
      <c r="O848" s="6"/>
      <c r="P848" s="2"/>
    </row>
    <row collapsed="false" customFormat="false" customHeight="false" hidden="false" ht="12.1" outlineLevel="0" r="849">
      <c r="A849" s="20" t="n">
        <v>43913.575775463</v>
      </c>
      <c r="B849" s="2" t="s">
        <v>106</v>
      </c>
      <c r="C849" s="2" t="s">
        <v>1252</v>
      </c>
      <c r="D849" s="2" t="s">
        <v>894</v>
      </c>
      <c r="E849" s="2" t="s">
        <v>18</v>
      </c>
      <c r="F849" s="2" t="s">
        <v>27</v>
      </c>
      <c r="G849" s="7" t="n">
        <v>2</v>
      </c>
      <c r="H849" s="6" t="n">
        <v>961.6</v>
      </c>
      <c r="I849" s="6" t="n">
        <v>-1923.2</v>
      </c>
      <c r="J849" s="6" t="n">
        <v>0</v>
      </c>
      <c r="K849" s="6" t="n">
        <v>-0.92</v>
      </c>
      <c r="L849" s="6" t="n">
        <v>0</v>
      </c>
      <c r="M849" s="6"/>
      <c r="N849" s="6" t="s">
        <f>=I849+J849+K849+L849</f>
      </c>
      <c r="O849" s="6"/>
      <c r="P849" s="2"/>
    </row>
    <row collapsed="false" customFormat="false" customHeight="false" hidden="false" ht="12.1" outlineLevel="0" r="850">
      <c r="A850" s="20" t="n">
        <v>43913.575856481</v>
      </c>
      <c r="B850" s="2" t="s">
        <v>106</v>
      </c>
      <c r="C850" s="2" t="s">
        <v>1252</v>
      </c>
      <c r="D850" s="2" t="s">
        <v>894</v>
      </c>
      <c r="E850" s="2" t="s">
        <v>18</v>
      </c>
      <c r="F850" s="2" t="s">
        <v>27</v>
      </c>
      <c r="G850" s="7" t="n">
        <v>2</v>
      </c>
      <c r="H850" s="6" t="n">
        <v>960</v>
      </c>
      <c r="I850" s="6" t="n">
        <v>-1920</v>
      </c>
      <c r="J850" s="6" t="n">
        <v>0</v>
      </c>
      <c r="K850" s="6" t="n">
        <v>-0.91</v>
      </c>
      <c r="L850" s="6" t="n">
        <v>0</v>
      </c>
      <c r="M850" s="6"/>
      <c r="N850" s="6" t="s">
        <f>=I850+J850+K850+L850</f>
      </c>
      <c r="O850" s="6"/>
      <c r="P850" s="2"/>
    </row>
    <row collapsed="false" customFormat="false" customHeight="false" hidden="false" ht="12.1" outlineLevel="0" r="851">
      <c r="A851" s="20" t="n">
        <v>43913.576921296</v>
      </c>
      <c r="B851" s="2" t="s">
        <v>106</v>
      </c>
      <c r="C851" s="2" t="s">
        <v>1252</v>
      </c>
      <c r="D851" s="2" t="s">
        <v>894</v>
      </c>
      <c r="E851" s="2" t="s">
        <v>18</v>
      </c>
      <c r="F851" s="2" t="s">
        <v>27</v>
      </c>
      <c r="G851" s="7" t="n">
        <v>4</v>
      </c>
      <c r="H851" s="6" t="n">
        <v>960</v>
      </c>
      <c r="I851" s="6" t="n">
        <v>-3840</v>
      </c>
      <c r="J851" s="6" t="n">
        <v>0</v>
      </c>
      <c r="K851" s="6" t="n">
        <v>-1.83</v>
      </c>
      <c r="L851" s="6" t="n">
        <v>0</v>
      </c>
      <c r="M851" s="6"/>
      <c r="N851" s="6" t="s">
        <f>=I851+J851+K851+L851</f>
      </c>
      <c r="O851" s="6"/>
      <c r="P851" s="2"/>
    </row>
    <row collapsed="false" customFormat="false" customHeight="false" hidden="false" ht="12.1" outlineLevel="0" r="852">
      <c r="A852" s="20" t="n">
        <v>43913.579259259</v>
      </c>
      <c r="B852" s="2" t="s">
        <v>106</v>
      </c>
      <c r="C852" s="2" t="s">
        <v>1252</v>
      </c>
      <c r="D852" s="2" t="s">
        <v>894</v>
      </c>
      <c r="E852" s="2" t="s">
        <v>18</v>
      </c>
      <c r="F852" s="2" t="s">
        <v>27</v>
      </c>
      <c r="G852" s="7" t="n">
        <v>2</v>
      </c>
      <c r="H852" s="6" t="n">
        <v>958</v>
      </c>
      <c r="I852" s="6" t="n">
        <v>-1916</v>
      </c>
      <c r="J852" s="6" t="n">
        <v>0</v>
      </c>
      <c r="K852" s="6" t="n">
        <v>-0.91</v>
      </c>
      <c r="L852" s="6" t="n">
        <v>0</v>
      </c>
      <c r="M852" s="6"/>
      <c r="N852" s="6" t="s">
        <f>=I852+J852+K852+L852</f>
      </c>
      <c r="O852" s="6"/>
      <c r="P852" s="2"/>
    </row>
    <row collapsed="false" customFormat="false" customHeight="false" hidden="false" ht="12.1" outlineLevel="0" r="853">
      <c r="A853" s="20" t="n">
        <v>43913.590162037</v>
      </c>
      <c r="B853" s="2" t="s">
        <v>106</v>
      </c>
      <c r="C853" s="2" t="s">
        <v>1252</v>
      </c>
      <c r="D853" s="2" t="s">
        <v>894</v>
      </c>
      <c r="E853" s="2" t="s">
        <v>18</v>
      </c>
      <c r="F853" s="2" t="s">
        <v>27</v>
      </c>
      <c r="G853" s="7" t="n">
        <v>1</v>
      </c>
      <c r="H853" s="6" t="n">
        <v>956</v>
      </c>
      <c r="I853" s="6" t="n">
        <v>-956</v>
      </c>
      <c r="J853" s="6" t="n">
        <v>0</v>
      </c>
      <c r="K853" s="6" t="n">
        <v>-0.45</v>
      </c>
      <c r="L853" s="6" t="n">
        <v>0</v>
      </c>
      <c r="M853" s="6"/>
      <c r="N853" s="6" t="s">
        <f>=I853+J853+K853+L853</f>
      </c>
      <c r="O853" s="6"/>
      <c r="P853" s="2"/>
    </row>
    <row collapsed="false" customFormat="false" customHeight="false" hidden="false" ht="12.1" outlineLevel="0" r="854">
      <c r="A854" s="20" t="n">
        <v>43913.593298611</v>
      </c>
      <c r="B854" s="2" t="s">
        <v>106</v>
      </c>
      <c r="C854" s="2" t="s">
        <v>1252</v>
      </c>
      <c r="D854" s="2" t="s">
        <v>894</v>
      </c>
      <c r="E854" s="2" t="s">
        <v>18</v>
      </c>
      <c r="F854" s="2" t="s">
        <v>27</v>
      </c>
      <c r="G854" s="7" t="n">
        <v>1</v>
      </c>
      <c r="H854" s="6" t="n">
        <v>950</v>
      </c>
      <c r="I854" s="6" t="n">
        <v>-950</v>
      </c>
      <c r="J854" s="6" t="n">
        <v>0</v>
      </c>
      <c r="K854" s="6" t="n">
        <v>-0.45</v>
      </c>
      <c r="L854" s="6" t="n">
        <v>0</v>
      </c>
      <c r="M854" s="6"/>
      <c r="N854" s="6" t="s">
        <f>=I854+J854+K854+L854</f>
      </c>
      <c r="O854" s="6"/>
      <c r="P854" s="2"/>
    </row>
    <row collapsed="false" customFormat="false" customHeight="false" hidden="false" ht="12.1" outlineLevel="0" r="855">
      <c r="A855" s="20" t="n">
        <v>43913.65349537</v>
      </c>
      <c r="B855" s="2" t="s">
        <v>61</v>
      </c>
      <c r="C855" s="2" t="s">
        <v>1224</v>
      </c>
      <c r="D855" s="2" t="s">
        <v>894</v>
      </c>
      <c r="E855" s="2" t="s">
        <v>18</v>
      </c>
      <c r="F855" s="2" t="s">
        <v>27</v>
      </c>
      <c r="G855" s="7" t="n">
        <v>10</v>
      </c>
      <c r="H855" s="6" t="n">
        <v>84.5</v>
      </c>
      <c r="I855" s="6" t="n">
        <v>-845</v>
      </c>
      <c r="J855" s="6" t="n">
        <v>0</v>
      </c>
      <c r="K855" s="6" t="n">
        <v>-0.41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0" t="n">
        <v>43913.653946759</v>
      </c>
      <c r="B856" s="2" t="s">
        <v>94</v>
      </c>
      <c r="C856" s="2" t="s">
        <v>1225</v>
      </c>
      <c r="D856" s="2" t="s">
        <v>894</v>
      </c>
      <c r="E856" s="2" t="s">
        <v>18</v>
      </c>
      <c r="F856" s="2" t="s">
        <v>27</v>
      </c>
      <c r="G856" s="7" t="n">
        <v>20</v>
      </c>
      <c r="H856" s="6" t="n">
        <v>74.9</v>
      </c>
      <c r="I856" s="6" t="n">
        <v>-1498</v>
      </c>
      <c r="J856" s="6" t="n">
        <v>0</v>
      </c>
      <c r="K856" s="6" t="n">
        <v>-0.72</v>
      </c>
      <c r="L856" s="6" t="n">
        <v>0</v>
      </c>
      <c r="M856" s="6"/>
      <c r="N856" s="6" t="s">
        <f>=I856+J856+K856+L856</f>
      </c>
      <c r="O856" s="6"/>
      <c r="P856" s="2"/>
    </row>
    <row collapsed="false" customFormat="false" customHeight="false" hidden="false" ht="12.1" outlineLevel="0" r="857">
      <c r="A857" s="20" t="n">
        <v>43913.688680556</v>
      </c>
      <c r="B857" s="2" t="s">
        <v>78</v>
      </c>
      <c r="C857" s="2" t="s">
        <v>1188</v>
      </c>
      <c r="D857" s="2" t="s">
        <v>894</v>
      </c>
      <c r="E857" s="2" t="s">
        <v>18</v>
      </c>
      <c r="F857" s="2" t="s">
        <v>27</v>
      </c>
      <c r="G857" s="7" t="n">
        <v>10</v>
      </c>
      <c r="H857" s="6" t="n">
        <v>265</v>
      </c>
      <c r="I857" s="6" t="n">
        <v>-2650</v>
      </c>
      <c r="J857" s="6" t="n">
        <v>0</v>
      </c>
      <c r="K857" s="6" t="n">
        <v>-1.26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0" t="n">
        <v>43913.743321759</v>
      </c>
      <c r="B858" s="2" t="s">
        <v>108</v>
      </c>
      <c r="C858" s="2" t="s">
        <v>1119</v>
      </c>
      <c r="D858" s="2" t="s">
        <v>894</v>
      </c>
      <c r="E858" s="2" t="s">
        <v>18</v>
      </c>
      <c r="F858" s="2" t="s">
        <v>27</v>
      </c>
      <c r="G858" s="7" t="n">
        <v>1</v>
      </c>
      <c r="H858" s="6" t="n">
        <v>2316</v>
      </c>
      <c r="I858" s="6" t="n">
        <v>-2316</v>
      </c>
      <c r="J858" s="6" t="n">
        <v>0</v>
      </c>
      <c r="K858" s="6" t="n">
        <v>-1.1</v>
      </c>
      <c r="L858" s="6" t="n">
        <v>0</v>
      </c>
      <c r="M858" s="6"/>
      <c r="N858" s="6" t="s">
        <f>=I858+J858+K858+L858</f>
      </c>
      <c r="O858" s="6"/>
      <c r="P858" s="2"/>
    </row>
    <row collapsed="false" customFormat="false" customHeight="false" hidden="false" ht="12.1" outlineLevel="0" r="859">
      <c r="A859" s="21" t="n">
        <v>43914</v>
      </c>
      <c r="B859" s="22" t="s">
        <v>1088</v>
      </c>
      <c r="C859" s="22" t="s">
        <v>279</v>
      </c>
      <c r="D859" s="22" t="s">
        <v>1088</v>
      </c>
      <c r="E859" s="22" t="s">
        <v>1088</v>
      </c>
      <c r="F859" s="22" t="s">
        <v>20</v>
      </c>
      <c r="G859" s="23" t="n">
        <v>1</v>
      </c>
      <c r="H859" s="24" t="n">
        <v>500</v>
      </c>
      <c r="I859" s="24" t="n">
        <v>500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4"/>
      <c r="P859" s="22"/>
    </row>
    <row collapsed="false" customFormat="false" customHeight="false" hidden="false" ht="12.1" outlineLevel="0" r="860">
      <c r="A860" s="20" t="n">
        <v>43914.428703704</v>
      </c>
      <c r="B860" s="2" t="s">
        <v>128</v>
      </c>
      <c r="C860" s="2" t="s">
        <v>1229</v>
      </c>
      <c r="D860" s="2" t="s">
        <v>894</v>
      </c>
      <c r="E860" s="2" t="s">
        <v>18</v>
      </c>
      <c r="F860" s="2" t="s">
        <v>27</v>
      </c>
      <c r="G860" s="7" t="n">
        <v>10000</v>
      </c>
      <c r="H860" s="6" t="n">
        <v>0.1445</v>
      </c>
      <c r="I860" s="6" t="n">
        <v>-1445</v>
      </c>
      <c r="J860" s="6" t="n">
        <v>0</v>
      </c>
      <c r="K860" s="6" t="n">
        <v>-0.69</v>
      </c>
      <c r="L860" s="6" t="n">
        <v>0</v>
      </c>
      <c r="M860" s="6"/>
      <c r="N860" s="6" t="s">
        <f>=I860+J860+K860+L860</f>
      </c>
      <c r="O860" s="6"/>
      <c r="P860" s="2"/>
    </row>
    <row collapsed="false" customFormat="false" customHeight="false" hidden="false" ht="12.1" outlineLevel="0" r="861">
      <c r="A861" s="20" t="n">
        <v>43914.429664352</v>
      </c>
      <c r="B861" s="2" t="s">
        <v>32</v>
      </c>
      <c r="C861" s="2" t="s">
        <v>1185</v>
      </c>
      <c r="D861" s="2" t="s">
        <v>894</v>
      </c>
      <c r="E861" s="2" t="s">
        <v>18</v>
      </c>
      <c r="F861" s="2" t="s">
        <v>27</v>
      </c>
      <c r="G861" s="7" t="n">
        <v>4</v>
      </c>
      <c r="H861" s="6" t="n">
        <v>511</v>
      </c>
      <c r="I861" s="6" t="n">
        <v>-2044</v>
      </c>
      <c r="J861" s="6" t="n">
        <v>0</v>
      </c>
      <c r="K861" s="6" t="n">
        <v>-0.98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9" t="n">
        <v>43914.482152778</v>
      </c>
      <c r="B862" s="30" t="s">
        <v>106</v>
      </c>
      <c r="C862" s="30" t="s">
        <v>1252</v>
      </c>
      <c r="D862" s="30" t="s">
        <v>897</v>
      </c>
      <c r="E862" s="30" t="s">
        <v>18</v>
      </c>
      <c r="F862" s="30" t="s">
        <v>27</v>
      </c>
      <c r="G862" s="31" t="n">
        <v>-12</v>
      </c>
      <c r="H862" s="32" t="n">
        <v>1100</v>
      </c>
      <c r="I862" s="32" t="n">
        <v>13200</v>
      </c>
      <c r="J862" s="32" t="n">
        <v>0</v>
      </c>
      <c r="K862" s="32" t="n">
        <v>-6.3</v>
      </c>
      <c r="L862" s="32" t="n">
        <v>0</v>
      </c>
      <c r="M862" s="32"/>
      <c r="N862" s="6" t="s">
        <f>=I862+J862+K862+L862</f>
      </c>
      <c r="O862" s="32"/>
      <c r="P862" s="30"/>
    </row>
    <row collapsed="false" customFormat="false" customHeight="false" hidden="false" ht="12.1" outlineLevel="0" r="863">
      <c r="A863" s="29" t="n">
        <v>43914.549722222</v>
      </c>
      <c r="B863" s="30" t="s">
        <v>974</v>
      </c>
      <c r="C863" s="30" t="s">
        <v>1249</v>
      </c>
      <c r="D863" s="30" t="s">
        <v>897</v>
      </c>
      <c r="E863" s="30" t="s">
        <v>18</v>
      </c>
      <c r="F863" s="30" t="s">
        <v>27</v>
      </c>
      <c r="G863" s="31" t="n">
        <v>-20000</v>
      </c>
      <c r="H863" s="32" t="n">
        <v>0.233</v>
      </c>
      <c r="I863" s="32" t="n">
        <v>4660</v>
      </c>
      <c r="J863" s="32" t="n">
        <v>0</v>
      </c>
      <c r="K863" s="32" t="n">
        <v>-2.23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0" t="n">
        <v>43914.693449074</v>
      </c>
      <c r="B864" s="2" t="s">
        <v>930</v>
      </c>
      <c r="C864" s="2" t="s">
        <v>1152</v>
      </c>
      <c r="D864" s="2" t="s">
        <v>894</v>
      </c>
      <c r="E864" s="2" t="s">
        <v>18</v>
      </c>
      <c r="F864" s="2" t="s">
        <v>20</v>
      </c>
      <c r="G864" s="7" t="n">
        <v>3</v>
      </c>
      <c r="H864" s="6" t="n">
        <v>10.02</v>
      </c>
      <c r="I864" s="6" t="n">
        <v>-30.06</v>
      </c>
      <c r="J864" s="6" t="n">
        <v>0</v>
      </c>
      <c r="K864" s="6" t="n">
        <v>-0.02</v>
      </c>
      <c r="L864" s="6" t="n">
        <v>0</v>
      </c>
      <c r="M864" s="6" t="s">
        <f>=I864+J864+K864+L864</f>
      </c>
      <c r="N864" s="6"/>
      <c r="O864" s="6"/>
      <c r="P864" s="2"/>
    </row>
    <row collapsed="false" customFormat="false" customHeight="false" hidden="false" ht="12.1" outlineLevel="0" r="865">
      <c r="A865" s="20" t="n">
        <v>43914.694050926</v>
      </c>
      <c r="B865" s="2" t="s">
        <v>35</v>
      </c>
      <c r="C865" s="2" t="s">
        <v>1184</v>
      </c>
      <c r="D865" s="2" t="s">
        <v>894</v>
      </c>
      <c r="E865" s="2" t="s">
        <v>18</v>
      </c>
      <c r="F865" s="2" t="s">
        <v>20</v>
      </c>
      <c r="G865" s="7" t="n">
        <v>5</v>
      </c>
      <c r="H865" s="6" t="n">
        <v>5.03</v>
      </c>
      <c r="I865" s="6" t="n">
        <v>-25.15</v>
      </c>
      <c r="J865" s="6" t="n">
        <v>0</v>
      </c>
      <c r="K865" s="6" t="n">
        <v>-0.02</v>
      </c>
      <c r="L865" s="6" t="n">
        <v>0</v>
      </c>
      <c r="M865" s="6" t="s">
        <f>=I865+J865+K865+L865</f>
      </c>
      <c r="N865" s="6"/>
      <c r="O865" s="6"/>
      <c r="P865" s="2"/>
    </row>
    <row collapsed="false" customFormat="false" customHeight="false" hidden="false" ht="12.1" outlineLevel="0" r="866">
      <c r="A866" s="20" t="n">
        <v>43914.695023148</v>
      </c>
      <c r="B866" s="2" t="s">
        <v>17</v>
      </c>
      <c r="C866" s="2" t="s">
        <v>1167</v>
      </c>
      <c r="D866" s="2" t="s">
        <v>894</v>
      </c>
      <c r="E866" s="2" t="s">
        <v>18</v>
      </c>
      <c r="F866" s="2" t="s">
        <v>20</v>
      </c>
      <c r="G866" s="7" t="n">
        <v>4</v>
      </c>
      <c r="H866" s="6" t="n">
        <v>33.97</v>
      </c>
      <c r="I866" s="6" t="n">
        <v>-135.88</v>
      </c>
      <c r="J866" s="6" t="n">
        <v>0</v>
      </c>
      <c r="K866" s="6" t="n">
        <v>-0.06</v>
      </c>
      <c r="L866" s="6" t="n">
        <v>0</v>
      </c>
      <c r="M866" s="6" t="s">
        <f>=I866+J866+K866+L866</f>
      </c>
      <c r="N866" s="6"/>
      <c r="O866" s="6"/>
      <c r="P866" s="2"/>
    </row>
    <row collapsed="false" customFormat="false" customHeight="false" hidden="false" ht="12.1" outlineLevel="0" r="867">
      <c r="A867" s="20" t="n">
        <v>43914.695219907</v>
      </c>
      <c r="B867" s="2" t="s">
        <v>17</v>
      </c>
      <c r="C867" s="2" t="s">
        <v>1167</v>
      </c>
      <c r="D867" s="2" t="s">
        <v>894</v>
      </c>
      <c r="E867" s="2" t="s">
        <v>18</v>
      </c>
      <c r="F867" s="2" t="s">
        <v>20</v>
      </c>
      <c r="G867" s="7" t="n">
        <v>4</v>
      </c>
      <c r="H867" s="6" t="n">
        <v>33.91</v>
      </c>
      <c r="I867" s="6" t="n">
        <v>-135.64</v>
      </c>
      <c r="J867" s="6" t="n">
        <v>0</v>
      </c>
      <c r="K867" s="6" t="n">
        <v>-0.06</v>
      </c>
      <c r="L867" s="6" t="n">
        <v>0</v>
      </c>
      <c r="M867" s="6" t="s">
        <f>=I867+J867+K867+L867</f>
      </c>
      <c r="N867" s="6"/>
      <c r="O867" s="6"/>
      <c r="P867" s="2"/>
    </row>
    <row collapsed="false" customFormat="false" customHeight="false" hidden="false" ht="12.1" outlineLevel="0" r="868">
      <c r="A868" s="20" t="n">
        <v>43914.696238426</v>
      </c>
      <c r="B868" s="2" t="s">
        <v>966</v>
      </c>
      <c r="C868" s="2" t="s">
        <v>1227</v>
      </c>
      <c r="D868" s="2" t="s">
        <v>894</v>
      </c>
      <c r="E868" s="2" t="s">
        <v>18</v>
      </c>
      <c r="F868" s="2" t="s">
        <v>20</v>
      </c>
      <c r="G868" s="7" t="n">
        <v>1</v>
      </c>
      <c r="H868" s="6" t="n">
        <v>11.12</v>
      </c>
      <c r="I868" s="6" t="n">
        <v>-11.12</v>
      </c>
      <c r="J868" s="6" t="n">
        <v>0</v>
      </c>
      <c r="K868" s="6" t="n">
        <v>-0.01</v>
      </c>
      <c r="L868" s="6" t="n">
        <v>0</v>
      </c>
      <c r="M868" s="6" t="s">
        <f>=I868+J868+K868+L868</f>
      </c>
      <c r="N868" s="6"/>
      <c r="O868" s="6"/>
      <c r="P868" s="2"/>
    </row>
    <row collapsed="false" customFormat="false" customHeight="false" hidden="false" ht="12.1" outlineLevel="0" r="869">
      <c r="A869" s="20" t="n">
        <v>43914.69681713</v>
      </c>
      <c r="B869" s="2" t="s">
        <v>29</v>
      </c>
      <c r="C869" s="2" t="s">
        <v>1196</v>
      </c>
      <c r="D869" s="2" t="s">
        <v>894</v>
      </c>
      <c r="E869" s="2" t="s">
        <v>18</v>
      </c>
      <c r="F869" s="2" t="s">
        <v>20</v>
      </c>
      <c r="G869" s="7" t="n">
        <v>1</v>
      </c>
      <c r="H869" s="6" t="n">
        <v>12.27</v>
      </c>
      <c r="I869" s="6" t="n">
        <v>-12.27</v>
      </c>
      <c r="J869" s="6" t="n">
        <v>0</v>
      </c>
      <c r="K869" s="6" t="n">
        <v>-0.01</v>
      </c>
      <c r="L869" s="6" t="n">
        <v>0</v>
      </c>
      <c r="M869" s="6" t="s">
        <f>=I869+J869+K869+L869</f>
      </c>
      <c r="N869" s="6"/>
      <c r="O869" s="6"/>
      <c r="P869" s="2"/>
    </row>
    <row collapsed="false" customFormat="false" customHeight="false" hidden="false" ht="12.1" outlineLevel="0" r="870">
      <c r="A870" s="20" t="n">
        <v>43914.696898148</v>
      </c>
      <c r="B870" s="2" t="s">
        <v>946</v>
      </c>
      <c r="C870" s="2" t="s">
        <v>1182</v>
      </c>
      <c r="D870" s="2" t="s">
        <v>894</v>
      </c>
      <c r="E870" s="2" t="s">
        <v>18</v>
      </c>
      <c r="F870" s="2" t="s">
        <v>20</v>
      </c>
      <c r="G870" s="7" t="n">
        <v>2</v>
      </c>
      <c r="H870" s="6" t="n">
        <v>4.35</v>
      </c>
      <c r="I870" s="6" t="n">
        <v>-8.7</v>
      </c>
      <c r="J870" s="6" t="n">
        <v>0</v>
      </c>
      <c r="K870" s="6" t="n">
        <v>-0.01</v>
      </c>
      <c r="L870" s="6" t="n">
        <v>0</v>
      </c>
      <c r="M870" s="6" t="s">
        <f>=I870+J870+K870+L870</f>
      </c>
      <c r="N870" s="6"/>
      <c r="O870" s="6"/>
      <c r="P870" s="2"/>
    </row>
    <row collapsed="false" customFormat="false" customHeight="false" hidden="false" ht="12.1" outlineLevel="0" r="871">
      <c r="A871" s="20" t="n">
        <v>43914.697685185</v>
      </c>
      <c r="B871" s="2" t="s">
        <v>29</v>
      </c>
      <c r="C871" s="2" t="s">
        <v>1196</v>
      </c>
      <c r="D871" s="2" t="s">
        <v>894</v>
      </c>
      <c r="E871" s="2" t="s">
        <v>18</v>
      </c>
      <c r="F871" s="2" t="s">
        <v>20</v>
      </c>
      <c r="G871" s="7" t="n">
        <v>2</v>
      </c>
      <c r="H871" s="6" t="n">
        <v>12.27</v>
      </c>
      <c r="I871" s="6" t="n">
        <v>-24.54</v>
      </c>
      <c r="J871" s="6" t="n">
        <v>0</v>
      </c>
      <c r="K871" s="6" t="n">
        <v>-0.02</v>
      </c>
      <c r="L871" s="6" t="n">
        <v>0</v>
      </c>
      <c r="M871" s="6" t="s">
        <f>=I871+J871+K871+L871</f>
      </c>
      <c r="N871" s="6"/>
      <c r="O871" s="6"/>
      <c r="P871" s="2"/>
    </row>
    <row collapsed="false" customFormat="false" customHeight="false" hidden="false" ht="12.1" outlineLevel="0" r="872">
      <c r="A872" s="20" t="n">
        <v>43914.698923611</v>
      </c>
      <c r="B872" s="2" t="s">
        <v>140</v>
      </c>
      <c r="C872" s="2" t="s">
        <v>1209</v>
      </c>
      <c r="D872" s="2" t="s">
        <v>894</v>
      </c>
      <c r="E872" s="2" t="s">
        <v>18</v>
      </c>
      <c r="F872" s="2" t="s">
        <v>20</v>
      </c>
      <c r="G872" s="7" t="n">
        <v>5</v>
      </c>
      <c r="H872" s="6" t="n">
        <v>2.87</v>
      </c>
      <c r="I872" s="6" t="n">
        <v>-14.35</v>
      </c>
      <c r="J872" s="6" t="n">
        <v>0</v>
      </c>
      <c r="K872" s="6" t="n">
        <v>-0.02</v>
      </c>
      <c r="L872" s="6" t="n">
        <v>0</v>
      </c>
      <c r="M872" s="6" t="s">
        <f>=I872+J872+K872+L872</f>
      </c>
      <c r="N872" s="6"/>
      <c r="O872" s="6"/>
      <c r="P872" s="2"/>
    </row>
    <row collapsed="false" customFormat="false" customHeight="false" hidden="false" ht="12.1" outlineLevel="0" r="873">
      <c r="A873" s="20" t="n">
        <v>43914.698981481</v>
      </c>
      <c r="B873" s="2" t="s">
        <v>29</v>
      </c>
      <c r="C873" s="2" t="s">
        <v>1123</v>
      </c>
      <c r="D873" s="2" t="s">
        <v>894</v>
      </c>
      <c r="E873" s="2" t="s">
        <v>18</v>
      </c>
      <c r="F873" s="2" t="s">
        <v>20</v>
      </c>
      <c r="G873" s="7" t="n">
        <v>1</v>
      </c>
      <c r="H873" s="6" t="n">
        <v>27.65</v>
      </c>
      <c r="I873" s="6" t="n">
        <v>-27.65</v>
      </c>
      <c r="J873" s="6" t="n">
        <v>0</v>
      </c>
      <c r="K873" s="6" t="n">
        <v>-0.02</v>
      </c>
      <c r="L873" s="6" t="n">
        <v>0</v>
      </c>
      <c r="M873" s="6" t="s">
        <f>=I873+J873+K873+L873</f>
      </c>
      <c r="N873" s="6"/>
      <c r="O873" s="6"/>
      <c r="P873" s="2"/>
    </row>
    <row collapsed="false" customFormat="false" customHeight="false" hidden="false" ht="12.1" outlineLevel="0" r="874">
      <c r="A874" s="29" t="n">
        <v>43915.863125</v>
      </c>
      <c r="B874" s="30" t="s">
        <v>946</v>
      </c>
      <c r="C874" s="30" t="s">
        <v>1182</v>
      </c>
      <c r="D874" s="30" t="s">
        <v>897</v>
      </c>
      <c r="E874" s="30" t="s">
        <v>18</v>
      </c>
      <c r="F874" s="30" t="s">
        <v>20</v>
      </c>
      <c r="G874" s="31" t="n">
        <v>-5</v>
      </c>
      <c r="H874" s="32" t="n">
        <v>5.81</v>
      </c>
      <c r="I874" s="32" t="n">
        <v>29.05</v>
      </c>
      <c r="J874" s="32" t="n">
        <v>0</v>
      </c>
      <c r="K874" s="32" t="n">
        <v>-0.02</v>
      </c>
      <c r="L874" s="32" t="n">
        <v>0</v>
      </c>
      <c r="M874" s="6" t="s">
        <f>=I874+J874+K874+L874</f>
      </c>
      <c r="N874" s="32"/>
      <c r="O874" s="32"/>
      <c r="P874" s="30"/>
    </row>
    <row collapsed="false" customFormat="false" customHeight="false" hidden="false" ht="12.1" outlineLevel="0" r="875">
      <c r="A875" s="20" t="n">
        <v>43916.743356481</v>
      </c>
      <c r="B875" s="2" t="s">
        <v>931</v>
      </c>
      <c r="C875" s="2" t="s">
        <v>1163</v>
      </c>
      <c r="D875" s="2" t="s">
        <v>894</v>
      </c>
      <c r="E875" s="2" t="s">
        <v>18</v>
      </c>
      <c r="F875" s="2" t="s">
        <v>20</v>
      </c>
      <c r="G875" s="7" t="n">
        <v>1</v>
      </c>
      <c r="H875" s="6" t="n">
        <v>34.43</v>
      </c>
      <c r="I875" s="6" t="n">
        <v>-34.43</v>
      </c>
      <c r="J875" s="6" t="n">
        <v>0</v>
      </c>
      <c r="K875" s="6" t="n">
        <v>-0.02</v>
      </c>
      <c r="L875" s="6" t="n">
        <v>0</v>
      </c>
      <c r="M875" s="6" t="s">
        <f>=I875+J875+K875+L875</f>
      </c>
      <c r="N875" s="6"/>
      <c r="O875" s="6"/>
      <c r="P875" s="2"/>
    </row>
    <row collapsed="false" customFormat="false" customHeight="false" hidden="false" ht="12.1" outlineLevel="0" r="876">
      <c r="A876" s="21" t="n">
        <v>43917</v>
      </c>
      <c r="B876" s="22" t="s">
        <v>1113</v>
      </c>
      <c r="C876" s="22" t="s">
        <v>1253</v>
      </c>
      <c r="D876" s="22" t="s">
        <v>1113</v>
      </c>
      <c r="E876" s="22" t="s">
        <v>1113</v>
      </c>
      <c r="F876" s="22" t="s">
        <v>20</v>
      </c>
      <c r="G876" s="23" t="n">
        <v>1</v>
      </c>
      <c r="H876" s="24" t="n">
        <v>0.5</v>
      </c>
      <c r="I876" s="24" t="n">
        <v>0.5</v>
      </c>
      <c r="J876" s="24" t="n">
        <v>0</v>
      </c>
      <c r="K876" s="24" t="n">
        <v>0</v>
      </c>
      <c r="L876" s="24" t="n">
        <v>0</v>
      </c>
      <c r="M876" s="6" t="s">
        <f>=I876+J876+K876+L876</f>
      </c>
      <c r="N876" s="24"/>
      <c r="O876" s="24"/>
      <c r="P876" s="22"/>
    </row>
    <row collapsed="false" customFormat="false" customHeight="false" hidden="false" ht="12.1" outlineLevel="0" r="877">
      <c r="A877" s="29" t="n">
        <v>43917.427118056</v>
      </c>
      <c r="B877" s="30" t="s">
        <v>962</v>
      </c>
      <c r="C877" s="30" t="s">
        <v>1214</v>
      </c>
      <c r="D877" s="30" t="s">
        <v>897</v>
      </c>
      <c r="E877" s="30" t="s">
        <v>18</v>
      </c>
      <c r="F877" s="30" t="s">
        <v>27</v>
      </c>
      <c r="G877" s="31" t="n">
        <v>-20</v>
      </c>
      <c r="H877" s="32" t="n">
        <v>406</v>
      </c>
      <c r="I877" s="32" t="n">
        <v>8120</v>
      </c>
      <c r="J877" s="32" t="n">
        <v>0</v>
      </c>
      <c r="K877" s="32" t="n">
        <v>-3.89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0" t="n">
        <v>43917.432743056</v>
      </c>
      <c r="B878" s="2" t="s">
        <v>32</v>
      </c>
      <c r="C878" s="2" t="s">
        <v>1185</v>
      </c>
      <c r="D878" s="2" t="s">
        <v>894</v>
      </c>
      <c r="E878" s="2" t="s">
        <v>18</v>
      </c>
      <c r="F878" s="2" t="s">
        <v>27</v>
      </c>
      <c r="G878" s="7" t="n">
        <v>2</v>
      </c>
      <c r="H878" s="6" t="n">
        <v>516</v>
      </c>
      <c r="I878" s="6" t="n">
        <v>-1032</v>
      </c>
      <c r="J878" s="6" t="n">
        <v>0</v>
      </c>
      <c r="K878" s="6" t="n">
        <v>-0.49</v>
      </c>
      <c r="L878" s="6" t="n">
        <v>0</v>
      </c>
      <c r="M878" s="6"/>
      <c r="N878" s="6" t="s">
        <f>=I878+J878+K878+L878</f>
      </c>
      <c r="O878" s="6"/>
      <c r="P878" s="2"/>
    </row>
    <row collapsed="false" customFormat="false" customHeight="false" hidden="false" ht="12.1" outlineLevel="0" r="879">
      <c r="A879" s="21" t="n">
        <v>43920</v>
      </c>
      <c r="B879" s="22" t="s">
        <v>1088</v>
      </c>
      <c r="C879" s="22" t="s">
        <v>279</v>
      </c>
      <c r="D879" s="22" t="s">
        <v>1088</v>
      </c>
      <c r="E879" s="22" t="s">
        <v>1088</v>
      </c>
      <c r="F879" s="22" t="s">
        <v>20</v>
      </c>
      <c r="G879" s="23" t="n">
        <v>1</v>
      </c>
      <c r="H879" s="24" t="n">
        <v>3000</v>
      </c>
      <c r="I879" s="24" t="n">
        <v>3000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4"/>
      <c r="O879" s="24"/>
      <c r="P879" s="22"/>
    </row>
    <row collapsed="false" customFormat="false" customHeight="false" hidden="false" ht="12.1" outlineLevel="0" r="880">
      <c r="A880" s="20" t="n">
        <v>43920.420625</v>
      </c>
      <c r="B880" s="2" t="s">
        <v>936</v>
      </c>
      <c r="C880" s="2" t="s">
        <v>1170</v>
      </c>
      <c r="D880" s="2" t="s">
        <v>894</v>
      </c>
      <c r="E880" s="2" t="s">
        <v>18</v>
      </c>
      <c r="F880" s="2" t="s">
        <v>27</v>
      </c>
      <c r="G880" s="7" t="n">
        <v>50</v>
      </c>
      <c r="H880" s="6" t="n">
        <v>312.4</v>
      </c>
      <c r="I880" s="6" t="n">
        <v>-15620</v>
      </c>
      <c r="J880" s="6" t="n">
        <v>0</v>
      </c>
      <c r="K880" s="6" t="n">
        <v>-7.46</v>
      </c>
      <c r="L880" s="6" t="n">
        <v>0</v>
      </c>
      <c r="M880" s="6"/>
      <c r="N880" s="6" t="s">
        <f>=I880+J880+K880+L880</f>
      </c>
      <c r="O880" s="6"/>
      <c r="P880" s="2"/>
    </row>
    <row collapsed="false" customFormat="false" customHeight="false" hidden="false" ht="12.1" outlineLevel="0" r="881">
      <c r="A881" s="20" t="n">
        <v>43920.718969907</v>
      </c>
      <c r="B881" s="2" t="s">
        <v>32</v>
      </c>
      <c r="C881" s="2" t="s">
        <v>1185</v>
      </c>
      <c r="D881" s="2" t="s">
        <v>894</v>
      </c>
      <c r="E881" s="2" t="s">
        <v>18</v>
      </c>
      <c r="F881" s="2" t="s">
        <v>27</v>
      </c>
      <c r="G881" s="7" t="n">
        <v>5</v>
      </c>
      <c r="H881" s="6" t="n">
        <v>489.6</v>
      </c>
      <c r="I881" s="6" t="n">
        <v>-2448</v>
      </c>
      <c r="J881" s="6" t="n">
        <v>0</v>
      </c>
      <c r="K881" s="6" t="n">
        <v>-1.16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43920.737256944</v>
      </c>
      <c r="B882" s="2" t="s">
        <v>70</v>
      </c>
      <c r="C882" s="2" t="s">
        <v>1101</v>
      </c>
      <c r="D882" s="2" t="s">
        <v>894</v>
      </c>
      <c r="E882" s="2" t="s">
        <v>18</v>
      </c>
      <c r="F882" s="2" t="s">
        <v>27</v>
      </c>
      <c r="G882" s="7" t="n">
        <v>70000</v>
      </c>
      <c r="H882" s="6" t="n">
        <v>0.03169</v>
      </c>
      <c r="I882" s="6" t="n">
        <v>-2218.3</v>
      </c>
      <c r="J882" s="6" t="n">
        <v>0</v>
      </c>
      <c r="K882" s="6" t="n">
        <v>-1.06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0" t="n">
        <v>43921.428252315</v>
      </c>
      <c r="B883" s="2" t="s">
        <v>970</v>
      </c>
      <c r="C883" s="2" t="s">
        <v>1237</v>
      </c>
      <c r="D883" s="2" t="s">
        <v>894</v>
      </c>
      <c r="E883" s="2" t="s">
        <v>18</v>
      </c>
      <c r="F883" s="2" t="s">
        <v>27</v>
      </c>
      <c r="G883" s="7" t="n">
        <v>10</v>
      </c>
      <c r="H883" s="6" t="n">
        <v>41.92</v>
      </c>
      <c r="I883" s="6" t="n">
        <v>-419.2</v>
      </c>
      <c r="J883" s="6" t="n">
        <v>0</v>
      </c>
      <c r="K883" s="6" t="n">
        <v>-0.2</v>
      </c>
      <c r="L883" s="6" t="n">
        <v>0</v>
      </c>
      <c r="M883" s="6"/>
      <c r="N883" s="6" t="s">
        <f>=I883+J883+K883+L883</f>
      </c>
      <c r="O883" s="6"/>
      <c r="P883" s="2"/>
    </row>
    <row collapsed="false" customFormat="false" customHeight="false" hidden="false" ht="12.1" outlineLevel="0" r="884">
      <c r="A884" s="20" t="n">
        <v>43921.434050926</v>
      </c>
      <c r="B884" s="2" t="s">
        <v>906</v>
      </c>
      <c r="C884" s="2" t="s">
        <v>1097</v>
      </c>
      <c r="D884" s="2" t="s">
        <v>894</v>
      </c>
      <c r="E884" s="2" t="s">
        <v>18</v>
      </c>
      <c r="F884" s="2" t="s">
        <v>27</v>
      </c>
      <c r="G884" s="7" t="n">
        <v>10</v>
      </c>
      <c r="H884" s="6" t="n">
        <v>59.95</v>
      </c>
      <c r="I884" s="6" t="n">
        <v>-599.5</v>
      </c>
      <c r="J884" s="6" t="n">
        <v>0</v>
      </c>
      <c r="K884" s="6" t="n">
        <v>-0.29</v>
      </c>
      <c r="L884" s="6" t="n">
        <v>0</v>
      </c>
      <c r="M884" s="6"/>
      <c r="N884" s="6" t="s">
        <f>=I884+J884+K884+L884</f>
      </c>
      <c r="O884" s="6"/>
      <c r="P884" s="2"/>
    </row>
    <row collapsed="false" customFormat="false" customHeight="false" hidden="false" ht="12.1" outlineLevel="0" r="885">
      <c r="A885" s="20" t="n">
        <v>43921.434814815</v>
      </c>
      <c r="B885" s="2" t="s">
        <v>901</v>
      </c>
      <c r="C885" s="2" t="s">
        <v>1092</v>
      </c>
      <c r="D885" s="2" t="s">
        <v>894</v>
      </c>
      <c r="E885" s="2" t="s">
        <v>18</v>
      </c>
      <c r="F885" s="2" t="s">
        <v>27</v>
      </c>
      <c r="G885" s="7" t="n">
        <v>2</v>
      </c>
      <c r="H885" s="6" t="n">
        <v>567</v>
      </c>
      <c r="I885" s="6" t="n">
        <v>-1134</v>
      </c>
      <c r="J885" s="6" t="n">
        <v>0</v>
      </c>
      <c r="K885" s="6" t="n">
        <v>-0.55</v>
      </c>
      <c r="L885" s="6" t="n">
        <v>0</v>
      </c>
      <c r="M885" s="6"/>
      <c r="N885" s="6" t="s">
        <f>=I885+J885+K885+L885</f>
      </c>
      <c r="O885" s="6"/>
      <c r="P885" s="2"/>
    </row>
    <row collapsed="false" customFormat="false" customHeight="false" hidden="false" ht="12.1" outlineLevel="0" r="886">
      <c r="A886" s="20" t="n">
        <v>43921.439571759</v>
      </c>
      <c r="B886" s="2" t="s">
        <v>906</v>
      </c>
      <c r="C886" s="2" t="s">
        <v>1097</v>
      </c>
      <c r="D886" s="2" t="s">
        <v>894</v>
      </c>
      <c r="E886" s="2" t="s">
        <v>18</v>
      </c>
      <c r="F886" s="2" t="s">
        <v>27</v>
      </c>
      <c r="G886" s="7" t="n">
        <v>10</v>
      </c>
      <c r="H886" s="6" t="n">
        <v>59.55</v>
      </c>
      <c r="I886" s="6" t="n">
        <v>-595.5</v>
      </c>
      <c r="J886" s="6" t="n">
        <v>0</v>
      </c>
      <c r="K886" s="6" t="n">
        <v>-0.28</v>
      </c>
      <c r="L886" s="6" t="n">
        <v>0</v>
      </c>
      <c r="M886" s="6"/>
      <c r="N886" s="6" t="s">
        <f>=I886+J886+K886+L886</f>
      </c>
      <c r="O886" s="6"/>
      <c r="P886" s="2"/>
    </row>
    <row collapsed="false" customFormat="false" customHeight="false" hidden="false" ht="12.1" outlineLevel="0" r="887">
      <c r="A887" s="20" t="n">
        <v>43921.463287037</v>
      </c>
      <c r="B887" s="2" t="s">
        <v>61</v>
      </c>
      <c r="C887" s="2" t="s">
        <v>1224</v>
      </c>
      <c r="D887" s="2" t="s">
        <v>894</v>
      </c>
      <c r="E887" s="2" t="s">
        <v>18</v>
      </c>
      <c r="F887" s="2" t="s">
        <v>27</v>
      </c>
      <c r="G887" s="7" t="n">
        <v>10</v>
      </c>
      <c r="H887" s="6" t="n">
        <v>84.8</v>
      </c>
      <c r="I887" s="6" t="n">
        <v>-848</v>
      </c>
      <c r="J887" s="6" t="n">
        <v>0</v>
      </c>
      <c r="K887" s="6" t="n">
        <v>-0.41</v>
      </c>
      <c r="L887" s="6" t="n">
        <v>0</v>
      </c>
      <c r="M887" s="6"/>
      <c r="N887" s="6" t="s">
        <f>=I887+J887+K887+L887</f>
      </c>
      <c r="O887" s="6"/>
      <c r="P887" s="2"/>
    </row>
    <row collapsed="false" customFormat="false" customHeight="false" hidden="false" ht="12.1" outlineLevel="0" r="888">
      <c r="A888" s="29" t="n">
        <v>43921.574606481</v>
      </c>
      <c r="B888" s="30" t="s">
        <v>957</v>
      </c>
      <c r="C888" s="30" t="s">
        <v>1205</v>
      </c>
      <c r="D888" s="30" t="s">
        <v>897</v>
      </c>
      <c r="E888" s="30" t="s">
        <v>18</v>
      </c>
      <c r="F888" s="30" t="s">
        <v>27</v>
      </c>
      <c r="G888" s="31" t="n">
        <v>-6</v>
      </c>
      <c r="H888" s="32" t="n">
        <v>3187</v>
      </c>
      <c r="I888" s="32" t="n">
        <v>19122</v>
      </c>
      <c r="J888" s="32" t="n">
        <v>0</v>
      </c>
      <c r="K888" s="32" t="n">
        <v>-9.13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43921.576597222</v>
      </c>
      <c r="B889" s="30" t="s">
        <v>901</v>
      </c>
      <c r="C889" s="30" t="s">
        <v>1092</v>
      </c>
      <c r="D889" s="30" t="s">
        <v>897</v>
      </c>
      <c r="E889" s="30" t="s">
        <v>18</v>
      </c>
      <c r="F889" s="30" t="s">
        <v>27</v>
      </c>
      <c r="G889" s="31" t="n">
        <v>-1</v>
      </c>
      <c r="H889" s="32" t="n">
        <v>573.8</v>
      </c>
      <c r="I889" s="32" t="n">
        <v>573.8</v>
      </c>
      <c r="J889" s="32" t="n">
        <v>0</v>
      </c>
      <c r="K889" s="32" t="n">
        <v>-0.27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43921.576747685</v>
      </c>
      <c r="B890" s="30" t="s">
        <v>901</v>
      </c>
      <c r="C890" s="30" t="s">
        <v>1092</v>
      </c>
      <c r="D890" s="30" t="s">
        <v>897</v>
      </c>
      <c r="E890" s="30" t="s">
        <v>18</v>
      </c>
      <c r="F890" s="30" t="s">
        <v>27</v>
      </c>
      <c r="G890" s="31" t="n">
        <v>-17</v>
      </c>
      <c r="H890" s="32" t="n">
        <v>573.8</v>
      </c>
      <c r="I890" s="32" t="n">
        <v>9754.6</v>
      </c>
      <c r="J890" s="32" t="n">
        <v>0</v>
      </c>
      <c r="K890" s="32" t="n">
        <v>-4.65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43921.602488426</v>
      </c>
      <c r="B891" s="30" t="s">
        <v>961</v>
      </c>
      <c r="C891" s="30" t="s">
        <v>1212</v>
      </c>
      <c r="D891" s="30" t="s">
        <v>897</v>
      </c>
      <c r="E891" s="30" t="s">
        <v>146</v>
      </c>
      <c r="F891" s="30" t="s">
        <v>27</v>
      </c>
      <c r="G891" s="31" t="n">
        <v>-708</v>
      </c>
      <c r="H891" s="32" t="n">
        <v>1.2601</v>
      </c>
      <c r="I891" s="32" t="n">
        <v>892.15</v>
      </c>
      <c r="J891" s="32" t="n">
        <v>0</v>
      </c>
      <c r="K891" s="32" t="n">
        <v>-0.43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43921.602488426</v>
      </c>
      <c r="B892" s="30" t="s">
        <v>961</v>
      </c>
      <c r="C892" s="30" t="s">
        <v>1212</v>
      </c>
      <c r="D892" s="30" t="s">
        <v>897</v>
      </c>
      <c r="E892" s="30" t="s">
        <v>146</v>
      </c>
      <c r="F892" s="30" t="s">
        <v>27</v>
      </c>
      <c r="G892" s="31" t="n">
        <v>-1</v>
      </c>
      <c r="H892" s="32" t="n">
        <v>1.2601</v>
      </c>
      <c r="I892" s="32" t="n">
        <v>1.26</v>
      </c>
      <c r="J892" s="32" t="n">
        <v>0</v>
      </c>
      <c r="K892" s="32" t="n">
        <v>-0.02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9" t="n">
        <v>43921.602488426</v>
      </c>
      <c r="B893" s="30" t="s">
        <v>961</v>
      </c>
      <c r="C893" s="30" t="s">
        <v>1212</v>
      </c>
      <c r="D893" s="30" t="s">
        <v>897</v>
      </c>
      <c r="E893" s="30" t="s">
        <v>146</v>
      </c>
      <c r="F893" s="30" t="s">
        <v>27</v>
      </c>
      <c r="G893" s="31" t="n">
        <v>-4000</v>
      </c>
      <c r="H893" s="32" t="n">
        <v>1.2601</v>
      </c>
      <c r="I893" s="32" t="n">
        <v>5040.4</v>
      </c>
      <c r="J893" s="32" t="n">
        <v>0</v>
      </c>
      <c r="K893" s="32" t="n">
        <v>-2.4</v>
      </c>
      <c r="L893" s="32" t="n">
        <v>0</v>
      </c>
      <c r="M893" s="32"/>
      <c r="N893" s="6" t="s">
        <f>=I893+J893+K893+L893</f>
      </c>
      <c r="O893" s="32"/>
      <c r="P893" s="30"/>
    </row>
    <row collapsed="false" customFormat="false" customHeight="false" hidden="false" ht="12.1" outlineLevel="0" r="894">
      <c r="A894" s="29" t="n">
        <v>43921.602488426</v>
      </c>
      <c r="B894" s="30" t="s">
        <v>961</v>
      </c>
      <c r="C894" s="30" t="s">
        <v>1212</v>
      </c>
      <c r="D894" s="30" t="s">
        <v>897</v>
      </c>
      <c r="E894" s="30" t="s">
        <v>146</v>
      </c>
      <c r="F894" s="30" t="s">
        <v>27</v>
      </c>
      <c r="G894" s="31" t="n">
        <v>-20</v>
      </c>
      <c r="H894" s="32" t="n">
        <v>1.2601</v>
      </c>
      <c r="I894" s="32" t="n">
        <v>25.2</v>
      </c>
      <c r="J894" s="32" t="n">
        <v>0</v>
      </c>
      <c r="K894" s="32" t="n">
        <v>-0.03</v>
      </c>
      <c r="L894" s="32" t="n">
        <v>0</v>
      </c>
      <c r="M894" s="32"/>
      <c r="N894" s="6" t="s">
        <f>=I894+J894+K894+L894</f>
      </c>
      <c r="O894" s="32"/>
      <c r="P894" s="30"/>
    </row>
    <row collapsed="false" customFormat="false" customHeight="false" hidden="false" ht="12.1" outlineLevel="0" r="895">
      <c r="A895" s="29" t="n">
        <v>43921.6025</v>
      </c>
      <c r="B895" s="30" t="s">
        <v>961</v>
      </c>
      <c r="C895" s="30" t="s">
        <v>1212</v>
      </c>
      <c r="D895" s="30" t="s">
        <v>897</v>
      </c>
      <c r="E895" s="30" t="s">
        <v>146</v>
      </c>
      <c r="F895" s="30" t="s">
        <v>27</v>
      </c>
      <c r="G895" s="31" t="n">
        <v>-5271</v>
      </c>
      <c r="H895" s="32" t="n">
        <v>1.2601</v>
      </c>
      <c r="I895" s="32" t="n">
        <v>6641.99</v>
      </c>
      <c r="J895" s="32" t="n">
        <v>0</v>
      </c>
      <c r="K895" s="32" t="n">
        <v>-3.17</v>
      </c>
      <c r="L895" s="32" t="n">
        <v>0</v>
      </c>
      <c r="M895" s="32"/>
      <c r="N895" s="6" t="s">
        <f>=I895+J895+K895+L895</f>
      </c>
      <c r="O895" s="32"/>
      <c r="P895" s="30"/>
    </row>
    <row collapsed="false" customFormat="false" customHeight="false" hidden="false" ht="12.1" outlineLevel="0" r="896">
      <c r="A896" s="20" t="n">
        <v>43921.606261574</v>
      </c>
      <c r="B896" s="2" t="s">
        <v>156</v>
      </c>
      <c r="C896" s="2" t="s">
        <v>1213</v>
      </c>
      <c r="D896" s="2" t="s">
        <v>894</v>
      </c>
      <c r="E896" s="2" t="s">
        <v>146</v>
      </c>
      <c r="F896" s="2" t="s">
        <v>27</v>
      </c>
      <c r="G896" s="7" t="n">
        <v>106</v>
      </c>
      <c r="H896" s="6" t="n">
        <v>0.8165</v>
      </c>
      <c r="I896" s="6" t="n">
        <v>-86.55</v>
      </c>
      <c r="J896" s="6" t="n">
        <v>0</v>
      </c>
      <c r="K896" s="6" t="n">
        <v>-0.05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43921.606805556</v>
      </c>
      <c r="B897" s="2" t="s">
        <v>156</v>
      </c>
      <c r="C897" s="2" t="s">
        <v>1213</v>
      </c>
      <c r="D897" s="2" t="s">
        <v>894</v>
      </c>
      <c r="E897" s="2" t="s">
        <v>146</v>
      </c>
      <c r="F897" s="2" t="s">
        <v>27</v>
      </c>
      <c r="G897" s="7" t="n">
        <v>2000</v>
      </c>
      <c r="H897" s="6" t="n">
        <v>0.8165</v>
      </c>
      <c r="I897" s="6" t="n">
        <v>-1633</v>
      </c>
      <c r="J897" s="6" t="n">
        <v>0</v>
      </c>
      <c r="K897" s="6" t="n">
        <v>-0.78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43921.607337963</v>
      </c>
      <c r="B898" s="2" t="s">
        <v>156</v>
      </c>
      <c r="C898" s="2" t="s">
        <v>1213</v>
      </c>
      <c r="D898" s="2" t="s">
        <v>894</v>
      </c>
      <c r="E898" s="2" t="s">
        <v>146</v>
      </c>
      <c r="F898" s="2" t="s">
        <v>27</v>
      </c>
      <c r="G898" s="7" t="n">
        <v>939</v>
      </c>
      <c r="H898" s="6" t="n">
        <v>0.8165</v>
      </c>
      <c r="I898" s="6" t="n">
        <v>-766.69</v>
      </c>
      <c r="J898" s="6" t="n">
        <v>0</v>
      </c>
      <c r="K898" s="6" t="n">
        <v>-0.36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0" t="n">
        <v>43921.762569444</v>
      </c>
      <c r="B899" s="2" t="s">
        <v>35</v>
      </c>
      <c r="C899" s="2" t="s">
        <v>1184</v>
      </c>
      <c r="D899" s="2" t="s">
        <v>894</v>
      </c>
      <c r="E899" s="2" t="s">
        <v>18</v>
      </c>
      <c r="F899" s="2" t="s">
        <v>20</v>
      </c>
      <c r="G899" s="7" t="n">
        <v>4</v>
      </c>
      <c r="H899" s="6" t="n">
        <v>4.61</v>
      </c>
      <c r="I899" s="6" t="n">
        <v>-18.44</v>
      </c>
      <c r="J899" s="6" t="n">
        <v>0</v>
      </c>
      <c r="K899" s="6" t="n">
        <v>-0.02</v>
      </c>
      <c r="L899" s="6" t="n">
        <v>0</v>
      </c>
      <c r="M899" s="6" t="s">
        <f>=I899+J899+K899+L899</f>
      </c>
      <c r="N899" s="6"/>
      <c r="O899" s="6"/>
      <c r="P899" s="2"/>
    </row>
    <row collapsed="false" customFormat="false" customHeight="false" hidden="false" ht="12.1" outlineLevel="0" r="900">
      <c r="A900" s="20" t="n">
        <v>43921.767152778</v>
      </c>
      <c r="B900" s="2" t="s">
        <v>29</v>
      </c>
      <c r="C900" s="2" t="s">
        <v>1196</v>
      </c>
      <c r="D900" s="2" t="s">
        <v>894</v>
      </c>
      <c r="E900" s="2" t="s">
        <v>18</v>
      </c>
      <c r="F900" s="2" t="s">
        <v>20</v>
      </c>
      <c r="G900" s="7" t="n">
        <v>2</v>
      </c>
      <c r="H900" s="6" t="n">
        <v>11.42</v>
      </c>
      <c r="I900" s="6" t="n">
        <v>-22.84</v>
      </c>
      <c r="J900" s="6" t="n">
        <v>0</v>
      </c>
      <c r="K900" s="6" t="n">
        <v>-0.02</v>
      </c>
      <c r="L900" s="6" t="n">
        <v>0</v>
      </c>
      <c r="M900" s="6" t="s">
        <f>=I900+J900+K900+L900</f>
      </c>
      <c r="N900" s="6"/>
      <c r="O900" s="6"/>
      <c r="P900" s="2"/>
    </row>
    <row collapsed="false" customFormat="false" customHeight="false" hidden="false" ht="12.1" outlineLevel="0" r="901">
      <c r="A901" s="20" t="n">
        <v>43921.768541667</v>
      </c>
      <c r="B901" s="2" t="s">
        <v>930</v>
      </c>
      <c r="C901" s="2" t="s">
        <v>1152</v>
      </c>
      <c r="D901" s="2" t="s">
        <v>894</v>
      </c>
      <c r="E901" s="2" t="s">
        <v>18</v>
      </c>
      <c r="F901" s="2" t="s">
        <v>20</v>
      </c>
      <c r="G901" s="7" t="n">
        <v>2</v>
      </c>
      <c r="H901" s="6" t="n">
        <v>9.98</v>
      </c>
      <c r="I901" s="6" t="n">
        <v>-19.96</v>
      </c>
      <c r="J901" s="6" t="n">
        <v>0</v>
      </c>
      <c r="K901" s="6" t="n">
        <v>-0.02</v>
      </c>
      <c r="L901" s="6" t="n">
        <v>0</v>
      </c>
      <c r="M901" s="6" t="s">
        <f>=I901+J901+K901+L901</f>
      </c>
      <c r="N901" s="6"/>
      <c r="O901" s="6"/>
      <c r="P901" s="2"/>
    </row>
    <row collapsed="false" customFormat="false" customHeight="false" hidden="false" ht="12.1" outlineLevel="0" r="902">
      <c r="A902" s="20" t="n">
        <v>43921.806018519</v>
      </c>
      <c r="B902" s="2" t="s">
        <v>29</v>
      </c>
      <c r="C902" s="2" t="s">
        <v>1123</v>
      </c>
      <c r="D902" s="2" t="s">
        <v>894</v>
      </c>
      <c r="E902" s="2" t="s">
        <v>18</v>
      </c>
      <c r="F902" s="2" t="s">
        <v>20</v>
      </c>
      <c r="G902" s="7" t="n">
        <v>1</v>
      </c>
      <c r="H902" s="6" t="n">
        <v>29.72</v>
      </c>
      <c r="I902" s="6" t="n">
        <v>-29.72</v>
      </c>
      <c r="J902" s="6" t="n">
        <v>0</v>
      </c>
      <c r="K902" s="6" t="n">
        <v>-0.02</v>
      </c>
      <c r="L902" s="6" t="n">
        <v>0</v>
      </c>
      <c r="M902" s="6" t="s">
        <f>=I902+J902+K902+L902</f>
      </c>
      <c r="N902" s="6"/>
      <c r="O902" s="6"/>
      <c r="P902" s="2"/>
    </row>
    <row collapsed="false" customFormat="false" customHeight="false" hidden="false" ht="12.1" outlineLevel="0" r="903">
      <c r="A903" s="25" t="n">
        <v>43922</v>
      </c>
      <c r="B903" s="26" t="s">
        <v>1089</v>
      </c>
      <c r="C903" s="26" t="s">
        <v>1090</v>
      </c>
      <c r="D903" s="26" t="s">
        <v>1089</v>
      </c>
      <c r="E903" s="26" t="s">
        <v>1089</v>
      </c>
      <c r="F903" s="26" t="s">
        <v>27</v>
      </c>
      <c r="G903" s="27" t="n">
        <v>1</v>
      </c>
      <c r="H903" s="28" t="n">
        <v>-105</v>
      </c>
      <c r="I903" s="28" t="n">
        <v>-105</v>
      </c>
      <c r="J903" s="28" t="n">
        <v>0</v>
      </c>
      <c r="K903" s="28" t="n">
        <v>0</v>
      </c>
      <c r="L903" s="28" t="n">
        <v>0</v>
      </c>
      <c r="M903" s="28"/>
      <c r="N903" s="6" t="s">
        <f>=I903+J903+K903+L903</f>
      </c>
      <c r="O903" s="28"/>
      <c r="P903" s="26"/>
    </row>
    <row collapsed="false" customFormat="false" customHeight="false" hidden="false" ht="12.1" outlineLevel="0" r="904">
      <c r="A904" s="20" t="n">
        <v>43922.472488426</v>
      </c>
      <c r="B904" s="2" t="s">
        <v>976</v>
      </c>
      <c r="C904" s="2" t="s">
        <v>1254</v>
      </c>
      <c r="D904" s="2" t="s">
        <v>894</v>
      </c>
      <c r="E904" s="2" t="s">
        <v>166</v>
      </c>
      <c r="F904" s="2" t="s">
        <v>20</v>
      </c>
      <c r="G904" s="7" t="n">
        <v>1</v>
      </c>
      <c r="H904" s="6" t="n">
        <v>95.36</v>
      </c>
      <c r="I904" s="6" t="n">
        <v>-953.6</v>
      </c>
      <c r="J904" s="6" t="n">
        <v>-11.75</v>
      </c>
      <c r="K904" s="6" t="n">
        <v>-0.48</v>
      </c>
      <c r="L904" s="6" t="n">
        <v>0</v>
      </c>
      <c r="M904" s="6" t="s">
        <f>=I904+J904+K904+L904</f>
      </c>
      <c r="N904" s="6"/>
      <c r="O904" s="6"/>
      <c r="P904" s="2"/>
    </row>
    <row collapsed="false" customFormat="false" customHeight="false" hidden="false" ht="12.1" outlineLevel="0" r="905">
      <c r="A905" s="20" t="n">
        <v>43922.49025463</v>
      </c>
      <c r="B905" s="2" t="s">
        <v>976</v>
      </c>
      <c r="C905" s="2" t="s">
        <v>1254</v>
      </c>
      <c r="D905" s="2" t="s">
        <v>894</v>
      </c>
      <c r="E905" s="2" t="s">
        <v>166</v>
      </c>
      <c r="F905" s="2" t="s">
        <v>20</v>
      </c>
      <c r="G905" s="7" t="n">
        <v>1</v>
      </c>
      <c r="H905" s="6" t="n">
        <v>95</v>
      </c>
      <c r="I905" s="6" t="n">
        <v>-950</v>
      </c>
      <c r="J905" s="6" t="n">
        <v>-11.75</v>
      </c>
      <c r="K905" s="6" t="n">
        <v>-0.48</v>
      </c>
      <c r="L905" s="6" t="n">
        <v>0</v>
      </c>
      <c r="M905" s="6" t="s">
        <f>=I905+J905+K905+L905</f>
      </c>
      <c r="N905" s="6"/>
      <c r="O905" s="6"/>
      <c r="P905" s="2"/>
    </row>
    <row collapsed="false" customFormat="false" customHeight="false" hidden="false" ht="12.1" outlineLevel="0" r="906">
      <c r="A906" s="20" t="n">
        <v>43922.792314815</v>
      </c>
      <c r="B906" s="2" t="s">
        <v>930</v>
      </c>
      <c r="C906" s="2" t="s">
        <v>1152</v>
      </c>
      <c r="D906" s="2" t="s">
        <v>894</v>
      </c>
      <c r="E906" s="2" t="s">
        <v>18</v>
      </c>
      <c r="F906" s="2" t="s">
        <v>20</v>
      </c>
      <c r="G906" s="7" t="n">
        <v>2</v>
      </c>
      <c r="H906" s="6" t="n">
        <v>8.6</v>
      </c>
      <c r="I906" s="6" t="n">
        <v>-17.2</v>
      </c>
      <c r="J906" s="6" t="n">
        <v>0</v>
      </c>
      <c r="K906" s="6" t="n">
        <v>-0.02</v>
      </c>
      <c r="L906" s="6" t="n">
        <v>0</v>
      </c>
      <c r="M906" s="6" t="s">
        <f>=I906+J906+K906+L906</f>
      </c>
      <c r="N906" s="6"/>
      <c r="O906" s="6"/>
      <c r="P906" s="2"/>
    </row>
    <row collapsed="false" customFormat="false" customHeight="false" hidden="false" ht="12.1" outlineLevel="0" r="907">
      <c r="A907" s="20" t="n">
        <v>43923.421527778</v>
      </c>
      <c r="B907" s="2" t="s">
        <v>948</v>
      </c>
      <c r="C907" s="2" t="s">
        <v>1187</v>
      </c>
      <c r="D907" s="2" t="s">
        <v>894</v>
      </c>
      <c r="E907" s="2" t="s">
        <v>18</v>
      </c>
      <c r="F907" s="2" t="s">
        <v>27</v>
      </c>
      <c r="G907" s="7" t="n">
        <v>200000</v>
      </c>
      <c r="H907" s="6" t="n">
        <v>0.010324</v>
      </c>
      <c r="I907" s="6" t="n">
        <v>-2064.8</v>
      </c>
      <c r="J907" s="6" t="n">
        <v>0</v>
      </c>
      <c r="K907" s="6" t="n">
        <v>-0.99</v>
      </c>
      <c r="L907" s="6" t="n">
        <v>0</v>
      </c>
      <c r="M907" s="6"/>
      <c r="N907" s="6" t="s">
        <f>=I907+J907+K907+L907</f>
      </c>
      <c r="O907" s="6"/>
      <c r="P907" s="2"/>
    </row>
    <row collapsed="false" customFormat="false" customHeight="false" hidden="false" ht="12.1" outlineLevel="0" r="908">
      <c r="A908" s="20" t="n">
        <v>43923.430439815</v>
      </c>
      <c r="B908" s="2" t="s">
        <v>61</v>
      </c>
      <c r="C908" s="2" t="s">
        <v>1224</v>
      </c>
      <c r="D908" s="2" t="s">
        <v>894</v>
      </c>
      <c r="E908" s="2" t="s">
        <v>18</v>
      </c>
      <c r="F908" s="2" t="s">
        <v>27</v>
      </c>
      <c r="G908" s="7" t="n">
        <v>10</v>
      </c>
      <c r="H908" s="6" t="n">
        <v>85.8</v>
      </c>
      <c r="I908" s="6" t="n">
        <v>-858</v>
      </c>
      <c r="J908" s="6" t="n">
        <v>0</v>
      </c>
      <c r="K908" s="6" t="n">
        <v>-0.41</v>
      </c>
      <c r="L908" s="6" t="n">
        <v>0</v>
      </c>
      <c r="M908" s="6"/>
      <c r="N908" s="6" t="s">
        <f>=I908+J908+K908+L908</f>
      </c>
      <c r="O908" s="6"/>
      <c r="P908" s="2"/>
    </row>
    <row collapsed="false" customFormat="false" customHeight="false" hidden="false" ht="12.1" outlineLevel="0" r="909">
      <c r="A909" s="20" t="n">
        <v>43923.431053241</v>
      </c>
      <c r="B909" s="2" t="s">
        <v>61</v>
      </c>
      <c r="C909" s="2" t="s">
        <v>1224</v>
      </c>
      <c r="D909" s="2" t="s">
        <v>894</v>
      </c>
      <c r="E909" s="2" t="s">
        <v>18</v>
      </c>
      <c r="F909" s="2" t="s">
        <v>27</v>
      </c>
      <c r="G909" s="7" t="n">
        <v>20</v>
      </c>
      <c r="H909" s="6" t="n">
        <v>85.7</v>
      </c>
      <c r="I909" s="6" t="n">
        <v>-1714</v>
      </c>
      <c r="J909" s="6" t="n">
        <v>0</v>
      </c>
      <c r="K909" s="6" t="n">
        <v>-0.82</v>
      </c>
      <c r="L909" s="6" t="n">
        <v>0</v>
      </c>
      <c r="M909" s="6"/>
      <c r="N909" s="6" t="s">
        <f>=I909+J909+K909+L909</f>
      </c>
      <c r="O909" s="6"/>
      <c r="P909" s="2"/>
    </row>
    <row collapsed="false" customFormat="false" customHeight="false" hidden="false" ht="12.1" outlineLevel="0" r="910">
      <c r="A910" s="20" t="n">
        <v>43923.431122685</v>
      </c>
      <c r="B910" s="2" t="s">
        <v>948</v>
      </c>
      <c r="C910" s="2" t="s">
        <v>1187</v>
      </c>
      <c r="D910" s="2" t="s">
        <v>894</v>
      </c>
      <c r="E910" s="2" t="s">
        <v>18</v>
      </c>
      <c r="F910" s="2" t="s">
        <v>27</v>
      </c>
      <c r="G910" s="7" t="n">
        <v>100000</v>
      </c>
      <c r="H910" s="6" t="n">
        <v>0.01024</v>
      </c>
      <c r="I910" s="6" t="n">
        <v>-1024</v>
      </c>
      <c r="J910" s="6" t="n">
        <v>0</v>
      </c>
      <c r="K910" s="6" t="n">
        <v>-0.49</v>
      </c>
      <c r="L910" s="6" t="n">
        <v>0</v>
      </c>
      <c r="M910" s="6"/>
      <c r="N910" s="6" t="s">
        <f>=I910+J910+K910+L910</f>
      </c>
      <c r="O910" s="6"/>
      <c r="P910" s="2"/>
    </row>
    <row collapsed="false" customFormat="false" customHeight="false" hidden="false" ht="12.1" outlineLevel="0" r="911">
      <c r="A911" s="20" t="n">
        <v>43923.433923611</v>
      </c>
      <c r="B911" s="2" t="s">
        <v>948</v>
      </c>
      <c r="C911" s="2" t="s">
        <v>1187</v>
      </c>
      <c r="D911" s="2" t="s">
        <v>894</v>
      </c>
      <c r="E911" s="2" t="s">
        <v>18</v>
      </c>
      <c r="F911" s="2" t="s">
        <v>27</v>
      </c>
      <c r="G911" s="7" t="n">
        <v>200000</v>
      </c>
      <c r="H911" s="6" t="n">
        <v>0.01021</v>
      </c>
      <c r="I911" s="6" t="n">
        <v>-2042</v>
      </c>
      <c r="J911" s="6" t="n">
        <v>0</v>
      </c>
      <c r="K911" s="6" t="n">
        <v>-0.98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20" t="n">
        <v>43923.438969907</v>
      </c>
      <c r="B912" s="2" t="s">
        <v>930</v>
      </c>
      <c r="C912" s="2" t="s">
        <v>1152</v>
      </c>
      <c r="D912" s="2" t="s">
        <v>894</v>
      </c>
      <c r="E912" s="2" t="s">
        <v>18</v>
      </c>
      <c r="F912" s="2" t="s">
        <v>20</v>
      </c>
      <c r="G912" s="7" t="n">
        <v>1</v>
      </c>
      <c r="H912" s="6" t="n">
        <v>8.66</v>
      </c>
      <c r="I912" s="6" t="n">
        <v>-8.66</v>
      </c>
      <c r="J912" s="6" t="n">
        <v>0</v>
      </c>
      <c r="K912" s="6" t="n">
        <v>-0.01</v>
      </c>
      <c r="L912" s="6" t="n">
        <v>0</v>
      </c>
      <c r="M912" s="6" t="s">
        <f>=I912+J912+K912+L912</f>
      </c>
      <c r="N912" s="6"/>
      <c r="O912" s="6"/>
      <c r="P912" s="2"/>
    </row>
    <row collapsed="false" customFormat="false" customHeight="false" hidden="false" ht="12.1" outlineLevel="0" r="913">
      <c r="A913" s="20" t="n">
        <v>43923.438969907</v>
      </c>
      <c r="B913" s="2" t="s">
        <v>930</v>
      </c>
      <c r="C913" s="2" t="s">
        <v>1152</v>
      </c>
      <c r="D913" s="2" t="s">
        <v>894</v>
      </c>
      <c r="E913" s="2" t="s">
        <v>18</v>
      </c>
      <c r="F913" s="2" t="s">
        <v>20</v>
      </c>
      <c r="G913" s="7" t="n">
        <v>1</v>
      </c>
      <c r="H913" s="6" t="n">
        <v>8.66</v>
      </c>
      <c r="I913" s="6" t="n">
        <v>-8.66</v>
      </c>
      <c r="J913" s="6" t="n">
        <v>0</v>
      </c>
      <c r="K913" s="6" t="n">
        <v>-0.01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0" t="n">
        <v>43923.440486111</v>
      </c>
      <c r="B914" s="2" t="s">
        <v>29</v>
      </c>
      <c r="C914" s="2" t="s">
        <v>1196</v>
      </c>
      <c r="D914" s="2" t="s">
        <v>894</v>
      </c>
      <c r="E914" s="2" t="s">
        <v>18</v>
      </c>
      <c r="F914" s="2" t="s">
        <v>20</v>
      </c>
      <c r="G914" s="7" t="n">
        <v>2</v>
      </c>
      <c r="H914" s="6" t="n">
        <v>11.13</v>
      </c>
      <c r="I914" s="6" t="n">
        <v>-22.26</v>
      </c>
      <c r="J914" s="6" t="n">
        <v>0</v>
      </c>
      <c r="K914" s="6" t="n">
        <v>-0.02</v>
      </c>
      <c r="L914" s="6" t="n">
        <v>0</v>
      </c>
      <c r="M914" s="6" t="s">
        <f>=I914+J914+K914+L914</f>
      </c>
      <c r="N914" s="6"/>
      <c r="O914" s="6"/>
      <c r="P914" s="2"/>
    </row>
    <row collapsed="false" customFormat="false" customHeight="false" hidden="false" ht="12.1" outlineLevel="0" r="915">
      <c r="A915" s="20" t="n">
        <v>43923.441111111</v>
      </c>
      <c r="B915" s="2" t="s">
        <v>966</v>
      </c>
      <c r="C915" s="2" t="s">
        <v>1227</v>
      </c>
      <c r="D915" s="2" t="s">
        <v>894</v>
      </c>
      <c r="E915" s="2" t="s">
        <v>18</v>
      </c>
      <c r="F915" s="2" t="s">
        <v>20</v>
      </c>
      <c r="G915" s="7" t="n">
        <v>1</v>
      </c>
      <c r="H915" s="6" t="n">
        <v>10.58</v>
      </c>
      <c r="I915" s="6" t="n">
        <v>-10.58</v>
      </c>
      <c r="J915" s="6" t="n">
        <v>0</v>
      </c>
      <c r="K915" s="6" t="n">
        <v>-0.01</v>
      </c>
      <c r="L915" s="6" t="n">
        <v>0</v>
      </c>
      <c r="M915" s="6" t="s">
        <f>=I915+J915+K915+L915</f>
      </c>
      <c r="N915" s="6"/>
      <c r="O915" s="6"/>
      <c r="P915" s="2"/>
    </row>
    <row collapsed="false" customFormat="false" customHeight="false" hidden="false" ht="12.1" outlineLevel="0" r="916">
      <c r="A916" s="20" t="n">
        <v>43923.447777778</v>
      </c>
      <c r="B916" s="2" t="s">
        <v>973</v>
      </c>
      <c r="C916" s="2" t="s">
        <v>1247</v>
      </c>
      <c r="D916" s="2" t="s">
        <v>894</v>
      </c>
      <c r="E916" s="2" t="s">
        <v>18</v>
      </c>
      <c r="F916" s="2" t="s">
        <v>27</v>
      </c>
      <c r="G916" s="7" t="n">
        <v>20</v>
      </c>
      <c r="H916" s="6" t="n">
        <v>64.5</v>
      </c>
      <c r="I916" s="6" t="n">
        <v>-1290</v>
      </c>
      <c r="J916" s="6" t="n">
        <v>0</v>
      </c>
      <c r="K916" s="6" t="n">
        <v>-0.61</v>
      </c>
      <c r="L916" s="6" t="n">
        <v>0</v>
      </c>
      <c r="M916" s="6"/>
      <c r="N916" s="6" t="s">
        <f>=I916+J916+K916+L916</f>
      </c>
      <c r="O916" s="6"/>
      <c r="P916" s="2"/>
    </row>
    <row collapsed="false" customFormat="false" customHeight="false" hidden="false" ht="12.1" outlineLevel="0" r="917">
      <c r="A917" s="20" t="n">
        <v>43923.449513889</v>
      </c>
      <c r="B917" s="2" t="s">
        <v>142</v>
      </c>
      <c r="C917" s="2" t="s">
        <v>1115</v>
      </c>
      <c r="D917" s="2" t="s">
        <v>894</v>
      </c>
      <c r="E917" s="2" t="s">
        <v>18</v>
      </c>
      <c r="F917" s="2" t="s">
        <v>27</v>
      </c>
      <c r="G917" s="7" t="n">
        <v>10</v>
      </c>
      <c r="H917" s="6" t="n">
        <v>175.19</v>
      </c>
      <c r="I917" s="6" t="n">
        <v>-1751.9</v>
      </c>
      <c r="J917" s="6" t="n">
        <v>0</v>
      </c>
      <c r="K917" s="6" t="n">
        <v>-0.83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0" t="n">
        <v>43923.45125</v>
      </c>
      <c r="B918" s="2" t="s">
        <v>948</v>
      </c>
      <c r="C918" s="2" t="s">
        <v>1187</v>
      </c>
      <c r="D918" s="2" t="s">
        <v>894</v>
      </c>
      <c r="E918" s="2" t="s">
        <v>18</v>
      </c>
      <c r="F918" s="2" t="s">
        <v>27</v>
      </c>
      <c r="G918" s="7" t="n">
        <v>100000</v>
      </c>
      <c r="H918" s="6" t="n">
        <v>0.01016</v>
      </c>
      <c r="I918" s="6" t="n">
        <v>-1016</v>
      </c>
      <c r="J918" s="6" t="n">
        <v>0</v>
      </c>
      <c r="K918" s="6" t="n">
        <v>-0.48</v>
      </c>
      <c r="L918" s="6" t="n">
        <v>0</v>
      </c>
      <c r="M918" s="6"/>
      <c r="N918" s="6" t="s">
        <f>=I918+J918+K918+L918</f>
      </c>
      <c r="O918" s="6"/>
      <c r="P918" s="2"/>
    </row>
    <row collapsed="false" customFormat="false" customHeight="false" hidden="false" ht="12.1" outlineLevel="0" r="919">
      <c r="A919" s="20" t="n">
        <v>43923.452314815</v>
      </c>
      <c r="B919" s="2" t="s">
        <v>918</v>
      </c>
      <c r="C919" s="2" t="s">
        <v>1116</v>
      </c>
      <c r="D919" s="2" t="s">
        <v>894</v>
      </c>
      <c r="E919" s="2" t="s">
        <v>18</v>
      </c>
      <c r="F919" s="2" t="s">
        <v>27</v>
      </c>
      <c r="G919" s="7" t="n">
        <v>2</v>
      </c>
      <c r="H919" s="6" t="n">
        <v>4843.5</v>
      </c>
      <c r="I919" s="6" t="n">
        <v>-9687</v>
      </c>
      <c r="J919" s="6" t="n">
        <v>0</v>
      </c>
      <c r="K919" s="6" t="n">
        <v>-4.63</v>
      </c>
      <c r="L919" s="6" t="n">
        <v>0</v>
      </c>
      <c r="M919" s="6"/>
      <c r="N919" s="6" t="s">
        <f>=I919+J919+K919+L919</f>
      </c>
      <c r="O919" s="6"/>
      <c r="P919" s="2"/>
    </row>
    <row collapsed="false" customFormat="false" customHeight="false" hidden="false" ht="12.1" outlineLevel="0" r="920">
      <c r="A920" s="20" t="n">
        <v>43923.518993056</v>
      </c>
      <c r="B920" s="2" t="s">
        <v>128</v>
      </c>
      <c r="C920" s="2" t="s">
        <v>1229</v>
      </c>
      <c r="D920" s="2" t="s">
        <v>894</v>
      </c>
      <c r="E920" s="2" t="s">
        <v>18</v>
      </c>
      <c r="F920" s="2" t="s">
        <v>27</v>
      </c>
      <c r="G920" s="7" t="n">
        <v>10000</v>
      </c>
      <c r="H920" s="6" t="n">
        <v>0.1615</v>
      </c>
      <c r="I920" s="6" t="n">
        <v>-1615</v>
      </c>
      <c r="J920" s="6" t="n">
        <v>0</v>
      </c>
      <c r="K920" s="6" t="n">
        <v>-0.77</v>
      </c>
      <c r="L920" s="6" t="n">
        <v>0</v>
      </c>
      <c r="M920" s="6"/>
      <c r="N920" s="6" t="s">
        <f>=I920+J920+K920+L920</f>
      </c>
      <c r="O920" s="6"/>
      <c r="P920" s="2"/>
    </row>
    <row collapsed="false" customFormat="false" customHeight="false" hidden="false" ht="12.1" outlineLevel="0" r="921">
      <c r="A921" s="29" t="n">
        <v>43923.53775463</v>
      </c>
      <c r="B921" s="30" t="s">
        <v>936</v>
      </c>
      <c r="C921" s="30" t="s">
        <v>1170</v>
      </c>
      <c r="D921" s="30" t="s">
        <v>897</v>
      </c>
      <c r="E921" s="30" t="s">
        <v>18</v>
      </c>
      <c r="F921" s="30" t="s">
        <v>27</v>
      </c>
      <c r="G921" s="31" t="n">
        <v>-40</v>
      </c>
      <c r="H921" s="32" t="n">
        <v>336.1</v>
      </c>
      <c r="I921" s="32" t="n">
        <v>13444</v>
      </c>
      <c r="J921" s="32" t="n">
        <v>0</v>
      </c>
      <c r="K921" s="32" t="n">
        <v>-6.42</v>
      </c>
      <c r="L921" s="32" t="n">
        <v>0</v>
      </c>
      <c r="M921" s="32"/>
      <c r="N921" s="6" t="s">
        <f>=I921+J921+K921+L921</f>
      </c>
      <c r="O921" s="32"/>
      <c r="P921" s="30"/>
    </row>
    <row collapsed="false" customFormat="false" customHeight="false" hidden="false" ht="12.1" outlineLevel="0" r="922">
      <c r="A922" s="29" t="n">
        <v>43923.53775463</v>
      </c>
      <c r="B922" s="30" t="s">
        <v>936</v>
      </c>
      <c r="C922" s="30" t="s">
        <v>1170</v>
      </c>
      <c r="D922" s="30" t="s">
        <v>897</v>
      </c>
      <c r="E922" s="30" t="s">
        <v>18</v>
      </c>
      <c r="F922" s="30" t="s">
        <v>27</v>
      </c>
      <c r="G922" s="31" t="n">
        <v>-50</v>
      </c>
      <c r="H922" s="32" t="n">
        <v>336.1</v>
      </c>
      <c r="I922" s="32" t="n">
        <v>16805</v>
      </c>
      <c r="J922" s="32" t="n">
        <v>0</v>
      </c>
      <c r="K922" s="32" t="n">
        <v>-8.03</v>
      </c>
      <c r="L922" s="32" t="n">
        <v>0</v>
      </c>
      <c r="M922" s="32"/>
      <c r="N922" s="6" t="s">
        <f>=I922+J922+K922+L922</f>
      </c>
      <c r="O922" s="32"/>
      <c r="P922" s="30"/>
    </row>
    <row collapsed="false" customFormat="false" customHeight="false" hidden="false" ht="12.1" outlineLevel="0" r="923">
      <c r="A923" s="29" t="n">
        <v>43923.53775463</v>
      </c>
      <c r="B923" s="30" t="s">
        <v>936</v>
      </c>
      <c r="C923" s="30" t="s">
        <v>1170</v>
      </c>
      <c r="D923" s="30" t="s">
        <v>897</v>
      </c>
      <c r="E923" s="30" t="s">
        <v>18</v>
      </c>
      <c r="F923" s="30" t="s">
        <v>27</v>
      </c>
      <c r="G923" s="31" t="n">
        <v>-20</v>
      </c>
      <c r="H923" s="32" t="n">
        <v>336.05</v>
      </c>
      <c r="I923" s="32" t="n">
        <v>6721</v>
      </c>
      <c r="J923" s="32" t="n">
        <v>0</v>
      </c>
      <c r="K923" s="32" t="n">
        <v>-3.22</v>
      </c>
      <c r="L923" s="32" t="n">
        <v>0</v>
      </c>
      <c r="M923" s="32"/>
      <c r="N923" s="6" t="s">
        <f>=I923+J923+K923+L923</f>
      </c>
      <c r="O923" s="32"/>
      <c r="P923" s="30"/>
    </row>
    <row collapsed="false" customFormat="false" customHeight="false" hidden="false" ht="12.1" outlineLevel="0" r="924">
      <c r="A924" s="20" t="n">
        <v>43923.673472222</v>
      </c>
      <c r="B924" s="2" t="s">
        <v>973</v>
      </c>
      <c r="C924" s="2" t="s">
        <v>1247</v>
      </c>
      <c r="D924" s="2" t="s">
        <v>894</v>
      </c>
      <c r="E924" s="2" t="s">
        <v>18</v>
      </c>
      <c r="F924" s="2" t="s">
        <v>27</v>
      </c>
      <c r="G924" s="7" t="n">
        <v>20</v>
      </c>
      <c r="H924" s="6" t="n">
        <v>64</v>
      </c>
      <c r="I924" s="6" t="n">
        <v>-1280</v>
      </c>
      <c r="J924" s="6" t="n">
        <v>0</v>
      </c>
      <c r="K924" s="6" t="n">
        <v>-0.6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43923.675509259</v>
      </c>
      <c r="B925" s="2" t="s">
        <v>966</v>
      </c>
      <c r="C925" s="2" t="s">
        <v>1227</v>
      </c>
      <c r="D925" s="2" t="s">
        <v>894</v>
      </c>
      <c r="E925" s="2" t="s">
        <v>18</v>
      </c>
      <c r="F925" s="2" t="s">
        <v>20</v>
      </c>
      <c r="G925" s="7" t="n">
        <v>2</v>
      </c>
      <c r="H925" s="6" t="n">
        <v>10.4</v>
      </c>
      <c r="I925" s="6" t="n">
        <v>-20.8</v>
      </c>
      <c r="J925" s="6" t="n">
        <v>0</v>
      </c>
      <c r="K925" s="6" t="n">
        <v>-0.02</v>
      </c>
      <c r="L925" s="6" t="n">
        <v>0</v>
      </c>
      <c r="M925" s="6" t="s">
        <f>=I925+J925+K925+L925</f>
      </c>
      <c r="N925" s="6"/>
      <c r="O925" s="6"/>
      <c r="P925" s="2"/>
    </row>
    <row collapsed="false" customFormat="false" customHeight="false" hidden="false" ht="12.1" outlineLevel="0" r="926">
      <c r="A926" s="33" t="n">
        <v>43923.712118056</v>
      </c>
      <c r="B926" s="34" t="s">
        <v>1150</v>
      </c>
      <c r="C926" s="34" t="s">
        <v>1151</v>
      </c>
      <c r="D926" s="34" t="s">
        <v>894</v>
      </c>
      <c r="E926" s="34" t="s">
        <v>1148</v>
      </c>
      <c r="F926" s="34" t="s">
        <v>27</v>
      </c>
      <c r="G926" s="35" t="n">
        <v>550</v>
      </c>
      <c r="H926" s="36" t="n">
        <v>79.1189</v>
      </c>
      <c r="I926" s="36" t="n">
        <v>-43515.4</v>
      </c>
      <c r="J926" s="36" t="n">
        <v>0</v>
      </c>
      <c r="K926" s="36" t="n">
        <v>-17.43</v>
      </c>
      <c r="L926" s="36" t="n">
        <v>0</v>
      </c>
      <c r="M926" s="6" t="n">
        <v>550</v>
      </c>
      <c r="N926" s="6" t="s">
        <f>=I926+J926+K926+L926</f>
      </c>
      <c r="O926" s="36"/>
      <c r="P926" s="34"/>
    </row>
    <row collapsed="false" customFormat="false" customHeight="false" hidden="false" ht="12.1" outlineLevel="0" r="927">
      <c r="A927" s="20" t="n">
        <v>43923.727696759</v>
      </c>
      <c r="B927" s="2" t="s">
        <v>96</v>
      </c>
      <c r="C927" s="2" t="s">
        <v>1255</v>
      </c>
      <c r="D927" s="2" t="s">
        <v>894</v>
      </c>
      <c r="E927" s="2" t="s">
        <v>18</v>
      </c>
      <c r="F927" s="2" t="s">
        <v>27</v>
      </c>
      <c r="G927" s="7" t="n">
        <v>2</v>
      </c>
      <c r="H927" s="6" t="n">
        <v>2138</v>
      </c>
      <c r="I927" s="6" t="n">
        <v>-4276</v>
      </c>
      <c r="J927" s="6" t="n">
        <v>0</v>
      </c>
      <c r="K927" s="6" t="n">
        <v>-2.04</v>
      </c>
      <c r="L927" s="6" t="n">
        <v>0</v>
      </c>
      <c r="M927" s="6"/>
      <c r="N927" s="6" t="s">
        <f>=I927+J927+K927+L927</f>
      </c>
      <c r="O927" s="6"/>
      <c r="P927" s="2"/>
    </row>
    <row collapsed="false" customFormat="false" customHeight="false" hidden="false" ht="12.1" outlineLevel="0" r="928">
      <c r="A928" s="20" t="n">
        <v>43923.735138889</v>
      </c>
      <c r="B928" s="2" t="s">
        <v>96</v>
      </c>
      <c r="C928" s="2" t="s">
        <v>1255</v>
      </c>
      <c r="D928" s="2" t="s">
        <v>894</v>
      </c>
      <c r="E928" s="2" t="s">
        <v>18</v>
      </c>
      <c r="F928" s="2" t="s">
        <v>27</v>
      </c>
      <c r="G928" s="7" t="n">
        <v>3</v>
      </c>
      <c r="H928" s="6" t="n">
        <v>2173</v>
      </c>
      <c r="I928" s="6" t="n">
        <v>-6519</v>
      </c>
      <c r="J928" s="6" t="n">
        <v>0</v>
      </c>
      <c r="K928" s="6" t="n">
        <v>-3.11</v>
      </c>
      <c r="L928" s="6" t="n">
        <v>0</v>
      </c>
      <c r="M928" s="6"/>
      <c r="N928" s="6" t="s">
        <f>=I928+J928+K928+L928</f>
      </c>
      <c r="O928" s="6"/>
      <c r="P928" s="2"/>
    </row>
    <row collapsed="false" customFormat="false" customHeight="false" hidden="false" ht="12.1" outlineLevel="0" r="929">
      <c r="A929" s="25" t="n">
        <v>43924</v>
      </c>
      <c r="B929" s="26" t="s">
        <v>1089</v>
      </c>
      <c r="C929" s="26" t="s">
        <v>1198</v>
      </c>
      <c r="D929" s="26" t="s">
        <v>1089</v>
      </c>
      <c r="E929" s="26" t="s">
        <v>1089</v>
      </c>
      <c r="F929" s="26" t="s">
        <v>27</v>
      </c>
      <c r="G929" s="27" t="n">
        <v>1</v>
      </c>
      <c r="H929" s="28" t="n">
        <v>-0.56</v>
      </c>
      <c r="I929" s="28" t="n">
        <v>-0.56</v>
      </c>
      <c r="J929" s="28" t="n">
        <v>0</v>
      </c>
      <c r="K929" s="28" t="n">
        <v>0</v>
      </c>
      <c r="L929" s="28" t="n">
        <v>0</v>
      </c>
      <c r="M929" s="28"/>
      <c r="N929" s="6" t="s">
        <f>=I929+J929+K929+L929</f>
      </c>
      <c r="O929" s="28"/>
      <c r="P929" s="26"/>
    </row>
    <row collapsed="false" customFormat="false" customHeight="false" hidden="false" ht="12.1" outlineLevel="0" r="930">
      <c r="A930" s="25" t="n">
        <v>43924</v>
      </c>
      <c r="B930" s="26" t="s">
        <v>1089</v>
      </c>
      <c r="C930" s="26" t="s">
        <v>1197</v>
      </c>
      <c r="D930" s="26" t="s">
        <v>1089</v>
      </c>
      <c r="E930" s="26" t="s">
        <v>1089</v>
      </c>
      <c r="F930" s="26" t="s">
        <v>27</v>
      </c>
      <c r="G930" s="27" t="n">
        <v>1</v>
      </c>
      <c r="H930" s="28" t="n">
        <v>-1.02</v>
      </c>
      <c r="I930" s="28" t="n">
        <v>-1.02</v>
      </c>
      <c r="J930" s="28" t="n">
        <v>0</v>
      </c>
      <c r="K930" s="28" t="n">
        <v>0</v>
      </c>
      <c r="L930" s="28" t="n">
        <v>0</v>
      </c>
      <c r="M930" s="28"/>
      <c r="N930" s="6" t="s">
        <f>=I930+J930+K930+L930</f>
      </c>
      <c r="O930" s="28"/>
      <c r="P930" s="26"/>
    </row>
    <row collapsed="false" customFormat="false" customHeight="false" hidden="false" ht="12.1" outlineLevel="0" r="931">
      <c r="A931" s="20" t="n">
        <v>43924.481423611</v>
      </c>
      <c r="B931" s="2" t="s">
        <v>930</v>
      </c>
      <c r="C931" s="2" t="s">
        <v>1152</v>
      </c>
      <c r="D931" s="2" t="s">
        <v>894</v>
      </c>
      <c r="E931" s="2" t="s">
        <v>18</v>
      </c>
      <c r="F931" s="2" t="s">
        <v>20</v>
      </c>
      <c r="G931" s="7" t="n">
        <v>1</v>
      </c>
      <c r="H931" s="6" t="n">
        <v>7.75</v>
      </c>
      <c r="I931" s="6" t="n">
        <v>-7.75</v>
      </c>
      <c r="J931" s="6" t="n">
        <v>0</v>
      </c>
      <c r="K931" s="6" t="n">
        <v>-0.01</v>
      </c>
      <c r="L931" s="6" t="n">
        <v>0</v>
      </c>
      <c r="M931" s="6" t="s">
        <f>=I931+J931+K931+L931</f>
      </c>
      <c r="N931" s="6"/>
      <c r="O931" s="6"/>
      <c r="P931" s="2"/>
    </row>
    <row collapsed="false" customFormat="false" customHeight="false" hidden="false" ht="12.1" outlineLevel="0" r="932">
      <c r="A932" s="20" t="n">
        <v>43924.481423611</v>
      </c>
      <c r="B932" s="2" t="s">
        <v>930</v>
      </c>
      <c r="C932" s="2" t="s">
        <v>1152</v>
      </c>
      <c r="D932" s="2" t="s">
        <v>894</v>
      </c>
      <c r="E932" s="2" t="s">
        <v>18</v>
      </c>
      <c r="F932" s="2" t="s">
        <v>20</v>
      </c>
      <c r="G932" s="7" t="n">
        <v>1</v>
      </c>
      <c r="H932" s="6" t="n">
        <v>7.75</v>
      </c>
      <c r="I932" s="6" t="n">
        <v>-7.75</v>
      </c>
      <c r="J932" s="6" t="n">
        <v>0</v>
      </c>
      <c r="K932" s="6" t="n">
        <v>-0.01</v>
      </c>
      <c r="L932" s="6" t="n">
        <v>0</v>
      </c>
      <c r="M932" s="6" t="s">
        <f>=I932+J932+K932+L932</f>
      </c>
      <c r="N932" s="6"/>
      <c r="O932" s="6"/>
      <c r="P932" s="2"/>
    </row>
    <row collapsed="false" customFormat="false" customHeight="false" hidden="false" ht="12.1" outlineLevel="0" r="933">
      <c r="A933" s="20" t="n">
        <v>43924.48181713</v>
      </c>
      <c r="B933" s="2" t="s">
        <v>29</v>
      </c>
      <c r="C933" s="2" t="s">
        <v>1123</v>
      </c>
      <c r="D933" s="2" t="s">
        <v>894</v>
      </c>
      <c r="E933" s="2" t="s">
        <v>18</v>
      </c>
      <c r="F933" s="2" t="s">
        <v>20</v>
      </c>
      <c r="G933" s="7" t="n">
        <v>1</v>
      </c>
      <c r="H933" s="6" t="n">
        <v>28.54</v>
      </c>
      <c r="I933" s="6" t="n">
        <v>-28.54</v>
      </c>
      <c r="J933" s="6" t="n">
        <v>0</v>
      </c>
      <c r="K933" s="6" t="n">
        <v>-0.02</v>
      </c>
      <c r="L933" s="6" t="n">
        <v>0</v>
      </c>
      <c r="M933" s="6" t="s">
        <f>=I933+J933+K933+L933</f>
      </c>
      <c r="N933" s="6"/>
      <c r="O933" s="6"/>
      <c r="P933" s="2"/>
    </row>
    <row collapsed="false" customFormat="false" customHeight="false" hidden="false" ht="12.1" outlineLevel="0" r="934">
      <c r="A934" s="20" t="n">
        <v>43924.643055556</v>
      </c>
      <c r="B934" s="2" t="s">
        <v>22</v>
      </c>
      <c r="C934" s="2" t="s">
        <v>23</v>
      </c>
      <c r="D934" s="2" t="s">
        <v>894</v>
      </c>
      <c r="E934" s="2" t="s">
        <v>18</v>
      </c>
      <c r="F934" s="2" t="s">
        <v>20</v>
      </c>
      <c r="G934" s="7" t="n">
        <v>1</v>
      </c>
      <c r="H934" s="6" t="n">
        <v>39.6</v>
      </c>
      <c r="I934" s="6" t="n">
        <v>-39.6</v>
      </c>
      <c r="J934" s="6" t="n">
        <v>0</v>
      </c>
      <c r="K934" s="6" t="n">
        <v>-0.02</v>
      </c>
      <c r="L934" s="6" t="n">
        <v>0</v>
      </c>
      <c r="M934" s="6" t="s">
        <f>=I934+J934+K934+L934</f>
      </c>
      <c r="N934" s="6"/>
      <c r="O934" s="6"/>
      <c r="P934" s="2"/>
    </row>
    <row collapsed="false" customFormat="false" customHeight="false" hidden="false" ht="12.1" outlineLevel="0" r="935">
      <c r="A935" s="20" t="n">
        <v>43924.849085648</v>
      </c>
      <c r="B935" s="2" t="s">
        <v>29</v>
      </c>
      <c r="C935" s="2" t="s">
        <v>1123</v>
      </c>
      <c r="D935" s="2" t="s">
        <v>894</v>
      </c>
      <c r="E935" s="2" t="s">
        <v>18</v>
      </c>
      <c r="F935" s="2" t="s">
        <v>20</v>
      </c>
      <c r="G935" s="7" t="n">
        <v>10</v>
      </c>
      <c r="H935" s="6" t="n">
        <v>27.8</v>
      </c>
      <c r="I935" s="6" t="n">
        <v>-278</v>
      </c>
      <c r="J935" s="6" t="n">
        <v>0</v>
      </c>
      <c r="K935" s="6" t="n">
        <v>-0.13</v>
      </c>
      <c r="L935" s="6" t="n">
        <v>0</v>
      </c>
      <c r="M935" s="6" t="s">
        <f>=I935+J935+K935+L935</f>
      </c>
      <c r="N935" s="6"/>
      <c r="O935" s="6"/>
      <c r="P935" s="2"/>
    </row>
    <row collapsed="false" customFormat="false" customHeight="false" hidden="false" ht="12.1" outlineLevel="0" r="936">
      <c r="A936" s="20" t="n">
        <v>43924.898761574</v>
      </c>
      <c r="B936" s="2" t="s">
        <v>29</v>
      </c>
      <c r="C936" s="2" t="s">
        <v>1123</v>
      </c>
      <c r="D936" s="2" t="s">
        <v>894</v>
      </c>
      <c r="E936" s="2" t="s">
        <v>18</v>
      </c>
      <c r="F936" s="2" t="s">
        <v>20</v>
      </c>
      <c r="G936" s="7" t="n">
        <v>1</v>
      </c>
      <c r="H936" s="6" t="n">
        <v>27.5</v>
      </c>
      <c r="I936" s="6" t="n">
        <v>-27.5</v>
      </c>
      <c r="J936" s="6" t="n">
        <v>0</v>
      </c>
      <c r="K936" s="6" t="n">
        <v>-0.02</v>
      </c>
      <c r="L936" s="6" t="n">
        <v>0</v>
      </c>
      <c r="M936" s="6" t="s">
        <f>=I936+J936+K936+L936</f>
      </c>
      <c r="N936" s="6"/>
      <c r="O936" s="6"/>
      <c r="P936" s="2"/>
    </row>
    <row collapsed="false" customFormat="false" customHeight="false" hidden="false" ht="12.1" outlineLevel="0" r="937">
      <c r="A937" s="20" t="n">
        <v>43924.898761574</v>
      </c>
      <c r="B937" s="2" t="s">
        <v>29</v>
      </c>
      <c r="C937" s="2" t="s">
        <v>1123</v>
      </c>
      <c r="D937" s="2" t="s">
        <v>894</v>
      </c>
      <c r="E937" s="2" t="s">
        <v>18</v>
      </c>
      <c r="F937" s="2" t="s">
        <v>20</v>
      </c>
      <c r="G937" s="7" t="n">
        <v>1</v>
      </c>
      <c r="H937" s="6" t="n">
        <v>27.5</v>
      </c>
      <c r="I937" s="6" t="n">
        <v>-27.5</v>
      </c>
      <c r="J937" s="6" t="n">
        <v>0</v>
      </c>
      <c r="K937" s="6" t="n">
        <v>-0.02</v>
      </c>
      <c r="L937" s="6" t="n">
        <v>0</v>
      </c>
      <c r="M937" s="6" t="s">
        <f>=I937+J937+K937+L937</f>
      </c>
      <c r="N937" s="6"/>
      <c r="O937" s="6"/>
      <c r="P937" s="2"/>
    </row>
    <row collapsed="false" customFormat="false" customHeight="false" hidden="false" ht="12.1" outlineLevel="0" r="938">
      <c r="A938" s="20" t="n">
        <v>43924.898784722</v>
      </c>
      <c r="B938" s="2" t="s">
        <v>29</v>
      </c>
      <c r="C938" s="2" t="s">
        <v>1123</v>
      </c>
      <c r="D938" s="2" t="s">
        <v>894</v>
      </c>
      <c r="E938" s="2" t="s">
        <v>18</v>
      </c>
      <c r="F938" s="2" t="s">
        <v>20</v>
      </c>
      <c r="G938" s="7" t="n">
        <v>1</v>
      </c>
      <c r="H938" s="6" t="n">
        <v>27.5</v>
      </c>
      <c r="I938" s="6" t="n">
        <v>-27.5</v>
      </c>
      <c r="J938" s="6" t="n">
        <v>0</v>
      </c>
      <c r="K938" s="6" t="n">
        <v>-0.02</v>
      </c>
      <c r="L938" s="6" t="n">
        <v>0</v>
      </c>
      <c r="M938" s="6" t="s">
        <f>=I938+J938+K938+L938</f>
      </c>
      <c r="N938" s="6"/>
      <c r="O938" s="6"/>
      <c r="P938" s="2"/>
    </row>
    <row collapsed="false" customFormat="false" customHeight="false" hidden="false" ht="12.1" outlineLevel="0" r="939">
      <c r="A939" s="20" t="n">
        <v>43924.89880787</v>
      </c>
      <c r="B939" s="2" t="s">
        <v>29</v>
      </c>
      <c r="C939" s="2" t="s">
        <v>1123</v>
      </c>
      <c r="D939" s="2" t="s">
        <v>894</v>
      </c>
      <c r="E939" s="2" t="s">
        <v>18</v>
      </c>
      <c r="F939" s="2" t="s">
        <v>20</v>
      </c>
      <c r="G939" s="7" t="n">
        <v>1</v>
      </c>
      <c r="H939" s="6" t="n">
        <v>27.5</v>
      </c>
      <c r="I939" s="6" t="n">
        <v>-27.5</v>
      </c>
      <c r="J939" s="6" t="n">
        <v>0</v>
      </c>
      <c r="K939" s="6" t="n">
        <v>-0.02</v>
      </c>
      <c r="L939" s="6" t="n">
        <v>0</v>
      </c>
      <c r="M939" s="6" t="s">
        <f>=I939+J939+K939+L939</f>
      </c>
      <c r="N939" s="6"/>
      <c r="O939" s="6"/>
      <c r="P939" s="2"/>
    </row>
    <row collapsed="false" customFormat="false" customHeight="false" hidden="false" ht="12.1" outlineLevel="0" r="940">
      <c r="A940" s="20" t="n">
        <v>43924.898831019</v>
      </c>
      <c r="B940" s="2" t="s">
        <v>29</v>
      </c>
      <c r="C940" s="2" t="s">
        <v>1123</v>
      </c>
      <c r="D940" s="2" t="s">
        <v>894</v>
      </c>
      <c r="E940" s="2" t="s">
        <v>18</v>
      </c>
      <c r="F940" s="2" t="s">
        <v>20</v>
      </c>
      <c r="G940" s="7" t="n">
        <v>1</v>
      </c>
      <c r="H940" s="6" t="n">
        <v>27.5</v>
      </c>
      <c r="I940" s="6" t="n">
        <v>-27.5</v>
      </c>
      <c r="J940" s="6" t="n">
        <v>0</v>
      </c>
      <c r="K940" s="6" t="n">
        <v>-0.02</v>
      </c>
      <c r="L940" s="6" t="n">
        <v>0</v>
      </c>
      <c r="M940" s="6" t="s">
        <f>=I940+J940+K940+L940</f>
      </c>
      <c r="N940" s="6"/>
      <c r="O940" s="6"/>
      <c r="P940" s="2"/>
    </row>
    <row collapsed="false" customFormat="false" customHeight="false" hidden="false" ht="12.1" outlineLevel="0" r="941">
      <c r="A941" s="20" t="n">
        <v>43924.898854167</v>
      </c>
      <c r="B941" s="2" t="s">
        <v>29</v>
      </c>
      <c r="C941" s="2" t="s">
        <v>1123</v>
      </c>
      <c r="D941" s="2" t="s">
        <v>894</v>
      </c>
      <c r="E941" s="2" t="s">
        <v>18</v>
      </c>
      <c r="F941" s="2" t="s">
        <v>20</v>
      </c>
      <c r="G941" s="7" t="n">
        <v>1</v>
      </c>
      <c r="H941" s="6" t="n">
        <v>27.5</v>
      </c>
      <c r="I941" s="6" t="n">
        <v>-27.5</v>
      </c>
      <c r="J941" s="6" t="n">
        <v>0</v>
      </c>
      <c r="K941" s="6" t="n">
        <v>-0.02</v>
      </c>
      <c r="L941" s="6" t="n">
        <v>0</v>
      </c>
      <c r="M941" s="6" t="s">
        <f>=I941+J941+K941+L941</f>
      </c>
      <c r="N941" s="6"/>
      <c r="O941" s="6"/>
      <c r="P941" s="2"/>
    </row>
    <row collapsed="false" customFormat="false" customHeight="false" hidden="false" ht="12.1" outlineLevel="0" r="942">
      <c r="A942" s="20" t="n">
        <v>43924.898865741</v>
      </c>
      <c r="B942" s="2" t="s">
        <v>29</v>
      </c>
      <c r="C942" s="2" t="s">
        <v>1123</v>
      </c>
      <c r="D942" s="2" t="s">
        <v>894</v>
      </c>
      <c r="E942" s="2" t="s">
        <v>18</v>
      </c>
      <c r="F942" s="2" t="s">
        <v>20</v>
      </c>
      <c r="G942" s="7" t="n">
        <v>1</v>
      </c>
      <c r="H942" s="6" t="n">
        <v>27.5</v>
      </c>
      <c r="I942" s="6" t="n">
        <v>-27.5</v>
      </c>
      <c r="J942" s="6" t="n">
        <v>0</v>
      </c>
      <c r="K942" s="6" t="n">
        <v>-0.02</v>
      </c>
      <c r="L942" s="6" t="n">
        <v>0</v>
      </c>
      <c r="M942" s="6" t="s">
        <f>=I942+J942+K942+L942</f>
      </c>
      <c r="N942" s="6"/>
      <c r="O942" s="6"/>
      <c r="P942" s="2"/>
    </row>
    <row collapsed="false" customFormat="false" customHeight="false" hidden="false" ht="12.1" outlineLevel="0" r="943">
      <c r="A943" s="20" t="n">
        <v>43924.898888889</v>
      </c>
      <c r="B943" s="2" t="s">
        <v>29</v>
      </c>
      <c r="C943" s="2" t="s">
        <v>1123</v>
      </c>
      <c r="D943" s="2" t="s">
        <v>894</v>
      </c>
      <c r="E943" s="2" t="s">
        <v>18</v>
      </c>
      <c r="F943" s="2" t="s">
        <v>20</v>
      </c>
      <c r="G943" s="7" t="n">
        <v>1</v>
      </c>
      <c r="H943" s="6" t="n">
        <v>27.5</v>
      </c>
      <c r="I943" s="6" t="n">
        <v>-27.5</v>
      </c>
      <c r="J943" s="6" t="n">
        <v>0</v>
      </c>
      <c r="K943" s="6" t="n">
        <v>-0.02</v>
      </c>
      <c r="L943" s="6" t="n">
        <v>0</v>
      </c>
      <c r="M943" s="6" t="s">
        <f>=I943+J943+K943+L943</f>
      </c>
      <c r="N943" s="6"/>
      <c r="O943" s="6"/>
      <c r="P943" s="2"/>
    </row>
    <row collapsed="false" customFormat="false" customHeight="false" hidden="false" ht="12.1" outlineLevel="0" r="944">
      <c r="A944" s="20" t="n">
        <v>43924.898912037</v>
      </c>
      <c r="B944" s="2" t="s">
        <v>29</v>
      </c>
      <c r="C944" s="2" t="s">
        <v>1123</v>
      </c>
      <c r="D944" s="2" t="s">
        <v>894</v>
      </c>
      <c r="E944" s="2" t="s">
        <v>18</v>
      </c>
      <c r="F944" s="2" t="s">
        <v>20</v>
      </c>
      <c r="G944" s="7" t="n">
        <v>1</v>
      </c>
      <c r="H944" s="6" t="n">
        <v>27.5</v>
      </c>
      <c r="I944" s="6" t="n">
        <v>-27.5</v>
      </c>
      <c r="J944" s="6" t="n">
        <v>0</v>
      </c>
      <c r="K944" s="6" t="n">
        <v>-0.02</v>
      </c>
      <c r="L944" s="6" t="n">
        <v>0</v>
      </c>
      <c r="M944" s="6" t="s">
        <f>=I944+J944+K944+L944</f>
      </c>
      <c r="N944" s="6"/>
      <c r="O944" s="6"/>
      <c r="P944" s="2"/>
    </row>
    <row collapsed="false" customFormat="false" customHeight="false" hidden="false" ht="12.1" outlineLevel="0" r="945">
      <c r="A945" s="20" t="n">
        <v>43924.898935185</v>
      </c>
      <c r="B945" s="2" t="s">
        <v>29</v>
      </c>
      <c r="C945" s="2" t="s">
        <v>1123</v>
      </c>
      <c r="D945" s="2" t="s">
        <v>894</v>
      </c>
      <c r="E945" s="2" t="s">
        <v>18</v>
      </c>
      <c r="F945" s="2" t="s">
        <v>20</v>
      </c>
      <c r="G945" s="7" t="n">
        <v>1</v>
      </c>
      <c r="H945" s="6" t="n">
        <v>27.5</v>
      </c>
      <c r="I945" s="6" t="n">
        <v>-27.5</v>
      </c>
      <c r="J945" s="6" t="n">
        <v>0</v>
      </c>
      <c r="K945" s="6" t="n">
        <v>-0.02</v>
      </c>
      <c r="L945" s="6" t="n">
        <v>0</v>
      </c>
      <c r="M945" s="6" t="s">
        <f>=I945+J945+K945+L945</f>
      </c>
      <c r="N945" s="6"/>
      <c r="O945" s="6"/>
      <c r="P945" s="2"/>
    </row>
    <row collapsed="false" customFormat="false" customHeight="false" hidden="false" ht="12.1" outlineLevel="0" r="946">
      <c r="A946" s="29" t="n">
        <v>43927.443703704</v>
      </c>
      <c r="B946" s="30" t="s">
        <v>96</v>
      </c>
      <c r="C946" s="30" t="s">
        <v>1255</v>
      </c>
      <c r="D946" s="30" t="s">
        <v>897</v>
      </c>
      <c r="E946" s="30" t="s">
        <v>18</v>
      </c>
      <c r="F946" s="30" t="s">
        <v>27</v>
      </c>
      <c r="G946" s="31" t="n">
        <v>-5</v>
      </c>
      <c r="H946" s="32" t="n">
        <v>2263</v>
      </c>
      <c r="I946" s="32" t="n">
        <v>11315</v>
      </c>
      <c r="J946" s="32" t="n">
        <v>0</v>
      </c>
      <c r="K946" s="32" t="n">
        <v>-5.4</v>
      </c>
      <c r="L946" s="32" t="n">
        <v>0</v>
      </c>
      <c r="M946" s="32"/>
      <c r="N946" s="6" t="s">
        <f>=I946+J946+K946+L946</f>
      </c>
      <c r="O946" s="32"/>
      <c r="P946" s="30"/>
    </row>
    <row collapsed="false" customFormat="false" customHeight="false" hidden="false" ht="12.1" outlineLevel="0" r="947">
      <c r="A947" s="20" t="n">
        <v>43927.451724537</v>
      </c>
      <c r="B947" s="2" t="s">
        <v>930</v>
      </c>
      <c r="C947" s="2" t="s">
        <v>1152</v>
      </c>
      <c r="D947" s="2" t="s">
        <v>894</v>
      </c>
      <c r="E947" s="2" t="s">
        <v>18</v>
      </c>
      <c r="F947" s="2" t="s">
        <v>20</v>
      </c>
      <c r="G947" s="7" t="n">
        <v>1</v>
      </c>
      <c r="H947" s="6" t="n">
        <v>8.11</v>
      </c>
      <c r="I947" s="6" t="n">
        <v>-8.11</v>
      </c>
      <c r="J947" s="6" t="n">
        <v>0</v>
      </c>
      <c r="K947" s="6" t="n">
        <v>-0.01</v>
      </c>
      <c r="L947" s="6" t="n">
        <v>0</v>
      </c>
      <c r="M947" s="6" t="s">
        <f>=I947+J947+K947+L947</f>
      </c>
      <c r="N947" s="6"/>
      <c r="O947" s="6"/>
      <c r="P947" s="2"/>
    </row>
    <row collapsed="false" customFormat="false" customHeight="false" hidden="false" ht="12.1" outlineLevel="0" r="948">
      <c r="A948" s="20" t="n">
        <v>43927.451724537</v>
      </c>
      <c r="B948" s="2" t="s">
        <v>930</v>
      </c>
      <c r="C948" s="2" t="s">
        <v>1152</v>
      </c>
      <c r="D948" s="2" t="s">
        <v>894</v>
      </c>
      <c r="E948" s="2" t="s">
        <v>18</v>
      </c>
      <c r="F948" s="2" t="s">
        <v>20</v>
      </c>
      <c r="G948" s="7" t="n">
        <v>1</v>
      </c>
      <c r="H948" s="6" t="n">
        <v>8.11</v>
      </c>
      <c r="I948" s="6" t="n">
        <v>-8.11</v>
      </c>
      <c r="J948" s="6" t="n">
        <v>0</v>
      </c>
      <c r="K948" s="6" t="n">
        <v>-0.01</v>
      </c>
      <c r="L948" s="6" t="n">
        <v>0</v>
      </c>
      <c r="M948" s="6" t="s">
        <f>=I948+J948+K948+L948</f>
      </c>
      <c r="N948" s="6"/>
      <c r="O948" s="6"/>
      <c r="P948" s="2"/>
    </row>
    <row collapsed="false" customFormat="false" customHeight="false" hidden="false" ht="12.1" outlineLevel="0" r="949">
      <c r="A949" s="20" t="n">
        <v>43927.451793981</v>
      </c>
      <c r="B949" s="2" t="s">
        <v>29</v>
      </c>
      <c r="C949" s="2" t="s">
        <v>1196</v>
      </c>
      <c r="D949" s="2" t="s">
        <v>894</v>
      </c>
      <c r="E949" s="2" t="s">
        <v>18</v>
      </c>
      <c r="F949" s="2" t="s">
        <v>20</v>
      </c>
      <c r="G949" s="7" t="n">
        <v>2</v>
      </c>
      <c r="H949" s="6" t="n">
        <v>11.62</v>
      </c>
      <c r="I949" s="6" t="n">
        <v>-23.24</v>
      </c>
      <c r="J949" s="6" t="n">
        <v>0</v>
      </c>
      <c r="K949" s="6" t="n">
        <v>-0.02</v>
      </c>
      <c r="L949" s="6" t="n">
        <v>0</v>
      </c>
      <c r="M949" s="6" t="s">
        <f>=I949+J949+K949+L949</f>
      </c>
      <c r="N949" s="6"/>
      <c r="O949" s="6"/>
      <c r="P949" s="2"/>
    </row>
    <row collapsed="false" customFormat="false" customHeight="false" hidden="false" ht="12.1" outlineLevel="0" r="950">
      <c r="A950" s="20" t="n">
        <v>43927.453449074</v>
      </c>
      <c r="B950" s="2" t="s">
        <v>930</v>
      </c>
      <c r="C950" s="2" t="s">
        <v>1152</v>
      </c>
      <c r="D950" s="2" t="s">
        <v>894</v>
      </c>
      <c r="E950" s="2" t="s">
        <v>18</v>
      </c>
      <c r="F950" s="2" t="s">
        <v>20</v>
      </c>
      <c r="G950" s="7" t="n">
        <v>5</v>
      </c>
      <c r="H950" s="6" t="n">
        <v>8.1</v>
      </c>
      <c r="I950" s="6" t="n">
        <v>-40.5</v>
      </c>
      <c r="J950" s="6" t="n">
        <v>0</v>
      </c>
      <c r="K950" s="6" t="n">
        <v>-0.03</v>
      </c>
      <c r="L950" s="6" t="n">
        <v>0</v>
      </c>
      <c r="M950" s="6" t="s">
        <f>=I950+J950+K950+L950</f>
      </c>
      <c r="N950" s="6"/>
      <c r="O950" s="6"/>
      <c r="P950" s="2"/>
    </row>
    <row collapsed="false" customFormat="false" customHeight="false" hidden="false" ht="12.1" outlineLevel="0" r="951">
      <c r="A951" s="20" t="n">
        <v>43927.754872685</v>
      </c>
      <c r="B951" s="2" t="s">
        <v>977</v>
      </c>
      <c r="C951" s="2" t="s">
        <v>1256</v>
      </c>
      <c r="D951" s="2" t="s">
        <v>894</v>
      </c>
      <c r="E951" s="2" t="s">
        <v>18</v>
      </c>
      <c r="F951" s="2" t="s">
        <v>27</v>
      </c>
      <c r="G951" s="7" t="n">
        <v>1</v>
      </c>
      <c r="H951" s="6" t="n">
        <v>5994</v>
      </c>
      <c r="I951" s="6" t="n">
        <v>-5994</v>
      </c>
      <c r="J951" s="6" t="n">
        <v>0</v>
      </c>
      <c r="K951" s="6" t="n">
        <v>-2.85</v>
      </c>
      <c r="L951" s="6" t="n">
        <v>0</v>
      </c>
      <c r="M951" s="6"/>
      <c r="N951" s="6" t="s">
        <f>=I951+J951+K951+L951</f>
      </c>
      <c r="O951" s="6"/>
      <c r="P951" s="2"/>
    </row>
    <row collapsed="false" customFormat="false" customHeight="false" hidden="false" ht="12.1" outlineLevel="0" r="952">
      <c r="A952" s="21" t="n">
        <v>43928</v>
      </c>
      <c r="B952" s="22" t="s">
        <v>1113</v>
      </c>
      <c r="C952" s="22" t="s">
        <v>1257</v>
      </c>
      <c r="D952" s="22" t="s">
        <v>1113</v>
      </c>
      <c r="E952" s="22" t="s">
        <v>1113</v>
      </c>
      <c r="F952" s="22" t="s">
        <v>20</v>
      </c>
      <c r="G952" s="23" t="n">
        <v>1</v>
      </c>
      <c r="H952" s="24" t="n">
        <v>3.36</v>
      </c>
      <c r="I952" s="24" t="n">
        <v>3.36</v>
      </c>
      <c r="J952" s="24" t="n">
        <v>0</v>
      </c>
      <c r="K952" s="24" t="n">
        <v>0</v>
      </c>
      <c r="L952" s="24" t="n">
        <v>0</v>
      </c>
      <c r="M952" s="6" t="s">
        <f>=I952+J952+K952+L952</f>
      </c>
      <c r="N952" s="24"/>
      <c r="O952" s="24"/>
      <c r="P952" s="22"/>
    </row>
    <row collapsed="false" customFormat="false" customHeight="false" hidden="false" ht="12.1" outlineLevel="0" r="953">
      <c r="A953" s="21" t="n">
        <v>43928</v>
      </c>
      <c r="B953" s="22" t="s">
        <v>1113</v>
      </c>
      <c r="C953" s="22" t="s">
        <v>1258</v>
      </c>
      <c r="D953" s="22" t="s">
        <v>1113</v>
      </c>
      <c r="E953" s="22" t="s">
        <v>1113</v>
      </c>
      <c r="F953" s="22" t="s">
        <v>20</v>
      </c>
      <c r="G953" s="23" t="n">
        <v>1</v>
      </c>
      <c r="H953" s="24" t="n">
        <v>0.37</v>
      </c>
      <c r="I953" s="24" t="n">
        <v>0.37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4"/>
      <c r="O953" s="24"/>
      <c r="P953" s="22"/>
    </row>
    <row collapsed="false" customFormat="false" customHeight="false" hidden="false" ht="12.1" outlineLevel="0" r="954">
      <c r="A954" s="20" t="n">
        <v>43928.447719907</v>
      </c>
      <c r="B954" s="2" t="s">
        <v>35</v>
      </c>
      <c r="C954" s="2" t="s">
        <v>1184</v>
      </c>
      <c r="D954" s="2" t="s">
        <v>894</v>
      </c>
      <c r="E954" s="2" t="s">
        <v>18</v>
      </c>
      <c r="F954" s="2" t="s">
        <v>20</v>
      </c>
      <c r="G954" s="7" t="n">
        <v>5</v>
      </c>
      <c r="H954" s="6" t="n">
        <v>5.72</v>
      </c>
      <c r="I954" s="6" t="n">
        <v>-28.6</v>
      </c>
      <c r="J954" s="6" t="n">
        <v>0</v>
      </c>
      <c r="K954" s="6" t="n">
        <v>-0.02</v>
      </c>
      <c r="L954" s="6" t="n">
        <v>0</v>
      </c>
      <c r="M954" s="6" t="s">
        <f>=I954+J954+K954+L954</f>
      </c>
      <c r="N954" s="6"/>
      <c r="O954" s="6"/>
      <c r="P954" s="2"/>
    </row>
    <row collapsed="false" customFormat="false" customHeight="false" hidden="false" ht="12.1" outlineLevel="0" r="955">
      <c r="A955" s="29" t="n">
        <v>43928.469849537</v>
      </c>
      <c r="B955" s="30" t="s">
        <v>969</v>
      </c>
      <c r="C955" s="30" t="s">
        <v>1235</v>
      </c>
      <c r="D955" s="30" t="s">
        <v>897</v>
      </c>
      <c r="E955" s="30" t="s">
        <v>146</v>
      </c>
      <c r="F955" s="30" t="s">
        <v>20</v>
      </c>
      <c r="G955" s="31" t="n">
        <v>-1</v>
      </c>
      <c r="H955" s="32" t="n">
        <v>12.09</v>
      </c>
      <c r="I955" s="32" t="n">
        <v>12.09</v>
      </c>
      <c r="J955" s="32" t="n">
        <v>0</v>
      </c>
      <c r="K955" s="32" t="n">
        <v>-0.02</v>
      </c>
      <c r="L955" s="32" t="n">
        <v>0</v>
      </c>
      <c r="M955" s="6" t="s">
        <f>=I955+J955+K955+L955</f>
      </c>
      <c r="N955" s="32"/>
      <c r="O955" s="32"/>
      <c r="P955" s="30"/>
    </row>
    <row collapsed="false" customFormat="false" customHeight="false" hidden="false" ht="12.1" outlineLevel="0" r="956">
      <c r="A956" s="20" t="n">
        <v>43928.487060185</v>
      </c>
      <c r="B956" s="2" t="s">
        <v>930</v>
      </c>
      <c r="C956" s="2" t="s">
        <v>1152</v>
      </c>
      <c r="D956" s="2" t="s">
        <v>894</v>
      </c>
      <c r="E956" s="2" t="s">
        <v>18</v>
      </c>
      <c r="F956" s="2" t="s">
        <v>20</v>
      </c>
      <c r="G956" s="7" t="n">
        <v>3</v>
      </c>
      <c r="H956" s="6" t="n">
        <v>9</v>
      </c>
      <c r="I956" s="6" t="n">
        <v>-27</v>
      </c>
      <c r="J956" s="6" t="n">
        <v>0</v>
      </c>
      <c r="K956" s="6" t="n">
        <v>-0.02</v>
      </c>
      <c r="L956" s="6" t="n">
        <v>0</v>
      </c>
      <c r="M956" s="6" t="s">
        <f>=I956+J956+K956+L956</f>
      </c>
      <c r="N956" s="6"/>
      <c r="O956" s="6"/>
      <c r="P956" s="2"/>
    </row>
    <row collapsed="false" customFormat="false" customHeight="false" hidden="false" ht="12.1" outlineLevel="0" r="957">
      <c r="A957" s="20" t="n">
        <v>43928.493449074</v>
      </c>
      <c r="B957" s="2" t="s">
        <v>930</v>
      </c>
      <c r="C957" s="2" t="s">
        <v>1152</v>
      </c>
      <c r="D957" s="2" t="s">
        <v>894</v>
      </c>
      <c r="E957" s="2" t="s">
        <v>18</v>
      </c>
      <c r="F957" s="2" t="s">
        <v>20</v>
      </c>
      <c r="G957" s="7" t="n">
        <v>5</v>
      </c>
      <c r="H957" s="6" t="n">
        <v>9</v>
      </c>
      <c r="I957" s="6" t="n">
        <v>-45</v>
      </c>
      <c r="J957" s="6" t="n">
        <v>0</v>
      </c>
      <c r="K957" s="6" t="n">
        <v>-0.03</v>
      </c>
      <c r="L957" s="6" t="n">
        <v>0</v>
      </c>
      <c r="M957" s="6" t="s">
        <f>=I957+J957+K957+L957</f>
      </c>
      <c r="N957" s="6"/>
      <c r="O957" s="6"/>
      <c r="P957" s="2"/>
    </row>
    <row collapsed="false" customFormat="false" customHeight="false" hidden="false" ht="12.1" outlineLevel="0" r="958">
      <c r="A958" s="20" t="n">
        <v>43928.500509259</v>
      </c>
      <c r="B958" s="2" t="s">
        <v>930</v>
      </c>
      <c r="C958" s="2" t="s">
        <v>1152</v>
      </c>
      <c r="D958" s="2" t="s">
        <v>894</v>
      </c>
      <c r="E958" s="2" t="s">
        <v>18</v>
      </c>
      <c r="F958" s="2" t="s">
        <v>20</v>
      </c>
      <c r="G958" s="7" t="n">
        <v>2</v>
      </c>
      <c r="H958" s="6" t="n">
        <v>9</v>
      </c>
      <c r="I958" s="6" t="n">
        <v>-18</v>
      </c>
      <c r="J958" s="6" t="n">
        <v>0</v>
      </c>
      <c r="K958" s="6" t="n">
        <v>-0.02</v>
      </c>
      <c r="L958" s="6" t="n">
        <v>0</v>
      </c>
      <c r="M958" s="6" t="s">
        <f>=I958+J958+K958+L958</f>
      </c>
      <c r="N958" s="6"/>
      <c r="O958" s="6"/>
      <c r="P958" s="2"/>
    </row>
    <row collapsed="false" customFormat="false" customHeight="false" hidden="false" ht="12.1" outlineLevel="0" r="959">
      <c r="A959" s="20" t="n">
        <v>43928.505636574</v>
      </c>
      <c r="B959" s="2" t="s">
        <v>930</v>
      </c>
      <c r="C959" s="2" t="s">
        <v>1152</v>
      </c>
      <c r="D959" s="2" t="s">
        <v>894</v>
      </c>
      <c r="E959" s="2" t="s">
        <v>18</v>
      </c>
      <c r="F959" s="2" t="s">
        <v>20</v>
      </c>
      <c r="G959" s="7" t="n">
        <v>4</v>
      </c>
      <c r="H959" s="6" t="n">
        <v>8.99</v>
      </c>
      <c r="I959" s="6" t="n">
        <v>-35.96</v>
      </c>
      <c r="J959" s="6" t="n">
        <v>0</v>
      </c>
      <c r="K959" s="6" t="n">
        <v>-0.02</v>
      </c>
      <c r="L959" s="6" t="n">
        <v>0</v>
      </c>
      <c r="M959" s="6" t="s">
        <f>=I959+J959+K959+L959</f>
      </c>
      <c r="N959" s="6"/>
      <c r="O959" s="6"/>
      <c r="P959" s="2"/>
    </row>
    <row collapsed="false" customFormat="false" customHeight="false" hidden="false" ht="12.1" outlineLevel="0" r="960">
      <c r="A960" s="20" t="n">
        <v>43928.516770833</v>
      </c>
      <c r="B960" s="2" t="s">
        <v>140</v>
      </c>
      <c r="C960" s="2" t="s">
        <v>1209</v>
      </c>
      <c r="D960" s="2" t="s">
        <v>894</v>
      </c>
      <c r="E960" s="2" t="s">
        <v>18</v>
      </c>
      <c r="F960" s="2" t="s">
        <v>20</v>
      </c>
      <c r="G960" s="7" t="n">
        <v>3</v>
      </c>
      <c r="H960" s="6" t="n">
        <v>3.28</v>
      </c>
      <c r="I960" s="6" t="n">
        <v>-9.84</v>
      </c>
      <c r="J960" s="6" t="n">
        <v>0</v>
      </c>
      <c r="K960" s="6" t="n">
        <v>-0.01</v>
      </c>
      <c r="L960" s="6" t="n">
        <v>0</v>
      </c>
      <c r="M960" s="6" t="s">
        <f>=I960+J960+K960+L960</f>
      </c>
      <c r="N960" s="6"/>
      <c r="O960" s="6"/>
      <c r="P960" s="2"/>
    </row>
    <row collapsed="false" customFormat="false" customHeight="false" hidden="false" ht="12.1" outlineLevel="0" r="961">
      <c r="A961" s="20" t="n">
        <v>43928.516770833</v>
      </c>
      <c r="B961" s="2" t="s">
        <v>140</v>
      </c>
      <c r="C961" s="2" t="s">
        <v>1209</v>
      </c>
      <c r="D961" s="2" t="s">
        <v>894</v>
      </c>
      <c r="E961" s="2" t="s">
        <v>18</v>
      </c>
      <c r="F961" s="2" t="s">
        <v>20</v>
      </c>
      <c r="G961" s="7" t="n">
        <v>3</v>
      </c>
      <c r="H961" s="6" t="n">
        <v>3.28</v>
      </c>
      <c r="I961" s="6" t="n">
        <v>-9.84</v>
      </c>
      <c r="J961" s="6" t="n">
        <v>0</v>
      </c>
      <c r="K961" s="6" t="n">
        <v>-0.01</v>
      </c>
      <c r="L961" s="6" t="n">
        <v>0</v>
      </c>
      <c r="M961" s="6" t="s">
        <f>=I961+J961+K961+L961</f>
      </c>
      <c r="N961" s="6"/>
      <c r="O961" s="6"/>
      <c r="P961" s="2"/>
    </row>
    <row collapsed="false" customFormat="false" customHeight="false" hidden="false" ht="12.1" outlineLevel="0" r="962">
      <c r="A962" s="20" t="n">
        <v>43928.516770833</v>
      </c>
      <c r="B962" s="2" t="s">
        <v>140</v>
      </c>
      <c r="C962" s="2" t="s">
        <v>1209</v>
      </c>
      <c r="D962" s="2" t="s">
        <v>894</v>
      </c>
      <c r="E962" s="2" t="s">
        <v>18</v>
      </c>
      <c r="F962" s="2" t="s">
        <v>20</v>
      </c>
      <c r="G962" s="7" t="n">
        <v>4</v>
      </c>
      <c r="H962" s="6" t="n">
        <v>3.28</v>
      </c>
      <c r="I962" s="6" t="n">
        <v>-13.12</v>
      </c>
      <c r="J962" s="6" t="n">
        <v>0</v>
      </c>
      <c r="K962" s="6" t="n">
        <v>-0.01</v>
      </c>
      <c r="L962" s="6" t="n">
        <v>0</v>
      </c>
      <c r="M962" s="6" t="s">
        <f>=I962+J962+K962+L962</f>
      </c>
      <c r="N962" s="6"/>
      <c r="O962" s="6"/>
      <c r="P962" s="2"/>
    </row>
    <row collapsed="false" customFormat="false" customHeight="false" hidden="false" ht="12.1" outlineLevel="0" r="963">
      <c r="A963" s="29" t="n">
        <v>43928.545601852</v>
      </c>
      <c r="B963" s="30" t="s">
        <v>937</v>
      </c>
      <c r="C963" s="30" t="s">
        <v>1171</v>
      </c>
      <c r="D963" s="30" t="s">
        <v>897</v>
      </c>
      <c r="E963" s="30" t="s">
        <v>146</v>
      </c>
      <c r="F963" s="30" t="s">
        <v>27</v>
      </c>
      <c r="G963" s="31" t="n">
        <v>-1</v>
      </c>
      <c r="H963" s="32" t="n">
        <v>1647</v>
      </c>
      <c r="I963" s="32" t="n">
        <v>1647</v>
      </c>
      <c r="J963" s="32" t="n">
        <v>0</v>
      </c>
      <c r="K963" s="32" t="n">
        <v>-0.78</v>
      </c>
      <c r="L963" s="32" t="n">
        <v>0</v>
      </c>
      <c r="M963" s="32"/>
      <c r="N963" s="6" t="s">
        <f>=I963+J963+K963+L963</f>
      </c>
      <c r="O963" s="32"/>
      <c r="P963" s="30"/>
    </row>
    <row collapsed="false" customFormat="false" customHeight="false" hidden="false" ht="12.1" outlineLevel="0" r="964">
      <c r="A964" s="29" t="n">
        <v>43928.546388889</v>
      </c>
      <c r="B964" s="30" t="s">
        <v>937</v>
      </c>
      <c r="C964" s="30" t="s">
        <v>1171</v>
      </c>
      <c r="D964" s="30" t="s">
        <v>897</v>
      </c>
      <c r="E964" s="30" t="s">
        <v>146</v>
      </c>
      <c r="F964" s="30" t="s">
        <v>27</v>
      </c>
      <c r="G964" s="31" t="n">
        <v>-1</v>
      </c>
      <c r="H964" s="32" t="n">
        <v>1647</v>
      </c>
      <c r="I964" s="32" t="n">
        <v>1647</v>
      </c>
      <c r="J964" s="32" t="n">
        <v>0</v>
      </c>
      <c r="K964" s="32" t="n">
        <v>-0.78</v>
      </c>
      <c r="L964" s="32" t="n">
        <v>0</v>
      </c>
      <c r="M964" s="32"/>
      <c r="N964" s="6" t="s">
        <f>=I964+J964+K964+L964</f>
      </c>
      <c r="O964" s="32"/>
      <c r="P964" s="30"/>
    </row>
    <row collapsed="false" customFormat="false" customHeight="false" hidden="false" ht="12.1" outlineLevel="0" r="965">
      <c r="A965" s="29" t="n">
        <v>43928.546956019</v>
      </c>
      <c r="B965" s="30" t="s">
        <v>937</v>
      </c>
      <c r="C965" s="30" t="s">
        <v>1171</v>
      </c>
      <c r="D965" s="30" t="s">
        <v>897</v>
      </c>
      <c r="E965" s="30" t="s">
        <v>146</v>
      </c>
      <c r="F965" s="30" t="s">
        <v>27</v>
      </c>
      <c r="G965" s="31" t="n">
        <v>-10</v>
      </c>
      <c r="H965" s="32" t="n">
        <v>1647</v>
      </c>
      <c r="I965" s="32" t="n">
        <v>16470</v>
      </c>
      <c r="J965" s="32" t="n">
        <v>0</v>
      </c>
      <c r="K965" s="32" t="n">
        <v>-7.87</v>
      </c>
      <c r="L965" s="32" t="n">
        <v>0</v>
      </c>
      <c r="M965" s="32"/>
      <c r="N965" s="6" t="s">
        <f>=I965+J965+K965+L965</f>
      </c>
      <c r="O965" s="32"/>
      <c r="P965" s="30"/>
    </row>
    <row collapsed="false" customFormat="false" customHeight="false" hidden="false" ht="12.1" outlineLevel="0" r="966">
      <c r="A966" s="29" t="n">
        <v>43928.546967593</v>
      </c>
      <c r="B966" s="30" t="s">
        <v>937</v>
      </c>
      <c r="C966" s="30" t="s">
        <v>1171</v>
      </c>
      <c r="D966" s="30" t="s">
        <v>897</v>
      </c>
      <c r="E966" s="30" t="s">
        <v>146</v>
      </c>
      <c r="F966" s="30" t="s">
        <v>27</v>
      </c>
      <c r="G966" s="31" t="n">
        <v>-15</v>
      </c>
      <c r="H966" s="32" t="n">
        <v>1647</v>
      </c>
      <c r="I966" s="32" t="n">
        <v>24705</v>
      </c>
      <c r="J966" s="32" t="n">
        <v>0</v>
      </c>
      <c r="K966" s="32" t="n">
        <v>-11.8</v>
      </c>
      <c r="L966" s="32" t="n">
        <v>0</v>
      </c>
      <c r="M966" s="32"/>
      <c r="N966" s="6" t="s">
        <f>=I966+J966+K966+L966</f>
      </c>
      <c r="O966" s="32"/>
      <c r="P966" s="30"/>
    </row>
    <row collapsed="false" customFormat="false" customHeight="false" hidden="false" ht="12.1" outlineLevel="0" r="967">
      <c r="A967" s="29" t="n">
        <v>43928.548969907</v>
      </c>
      <c r="B967" s="30" t="s">
        <v>937</v>
      </c>
      <c r="C967" s="30" t="s">
        <v>1171</v>
      </c>
      <c r="D967" s="30" t="s">
        <v>897</v>
      </c>
      <c r="E967" s="30" t="s">
        <v>146</v>
      </c>
      <c r="F967" s="30" t="s">
        <v>27</v>
      </c>
      <c r="G967" s="31" t="n">
        <v>-1</v>
      </c>
      <c r="H967" s="32" t="n">
        <v>1647</v>
      </c>
      <c r="I967" s="32" t="n">
        <v>1647</v>
      </c>
      <c r="J967" s="32" t="n">
        <v>0</v>
      </c>
      <c r="K967" s="32" t="n">
        <v>-0.78</v>
      </c>
      <c r="L967" s="32" t="n">
        <v>0</v>
      </c>
      <c r="M967" s="32"/>
      <c r="N967" s="6" t="s">
        <f>=I967+J967+K967+L967</f>
      </c>
      <c r="O967" s="32"/>
      <c r="P967" s="30"/>
    </row>
    <row collapsed="false" customFormat="false" customHeight="false" hidden="false" ht="12.1" outlineLevel="0" r="968">
      <c r="A968" s="29" t="n">
        <v>43928.549131944</v>
      </c>
      <c r="B968" s="30" t="s">
        <v>937</v>
      </c>
      <c r="C968" s="30" t="s">
        <v>1171</v>
      </c>
      <c r="D968" s="30" t="s">
        <v>897</v>
      </c>
      <c r="E968" s="30" t="s">
        <v>146</v>
      </c>
      <c r="F968" s="30" t="s">
        <v>27</v>
      </c>
      <c r="G968" s="31" t="n">
        <v>-5</v>
      </c>
      <c r="H968" s="32" t="n">
        <v>1647</v>
      </c>
      <c r="I968" s="32" t="n">
        <v>8235</v>
      </c>
      <c r="J968" s="32" t="n">
        <v>0</v>
      </c>
      <c r="K968" s="32" t="n">
        <v>-3.93</v>
      </c>
      <c r="L968" s="32" t="n">
        <v>0</v>
      </c>
      <c r="M968" s="32"/>
      <c r="N968" s="6" t="s">
        <f>=I968+J968+K968+L968</f>
      </c>
      <c r="O968" s="32"/>
      <c r="P968" s="30"/>
    </row>
    <row collapsed="false" customFormat="false" customHeight="false" hidden="false" ht="12.1" outlineLevel="0" r="969">
      <c r="A969" s="29" t="n">
        <v>43928.550497685</v>
      </c>
      <c r="B969" s="30" t="s">
        <v>937</v>
      </c>
      <c r="C969" s="30" t="s">
        <v>1171</v>
      </c>
      <c r="D969" s="30" t="s">
        <v>897</v>
      </c>
      <c r="E969" s="30" t="s">
        <v>146</v>
      </c>
      <c r="F969" s="30" t="s">
        <v>27</v>
      </c>
      <c r="G969" s="31" t="n">
        <v>-14</v>
      </c>
      <c r="H969" s="32" t="n">
        <v>1647</v>
      </c>
      <c r="I969" s="32" t="n">
        <v>23058</v>
      </c>
      <c r="J969" s="32" t="n">
        <v>0</v>
      </c>
      <c r="K969" s="32" t="n">
        <v>-11.02</v>
      </c>
      <c r="L969" s="32" t="n">
        <v>0</v>
      </c>
      <c r="M969" s="32"/>
      <c r="N969" s="6" t="s">
        <f>=I969+J969+K969+L969</f>
      </c>
      <c r="O969" s="32"/>
      <c r="P969" s="30"/>
    </row>
    <row collapsed="false" customFormat="false" customHeight="false" hidden="false" ht="12.1" outlineLevel="0" r="970">
      <c r="A970" s="29" t="n">
        <v>43928.636064815</v>
      </c>
      <c r="B970" s="30" t="s">
        <v>53</v>
      </c>
      <c r="C970" s="30" t="s">
        <v>1117</v>
      </c>
      <c r="D970" s="30" t="s">
        <v>897</v>
      </c>
      <c r="E970" s="30" t="s">
        <v>18</v>
      </c>
      <c r="F970" s="30" t="s">
        <v>27</v>
      </c>
      <c r="G970" s="31" t="n">
        <v>-400</v>
      </c>
      <c r="H970" s="32" t="n">
        <v>38.95</v>
      </c>
      <c r="I970" s="32" t="n">
        <v>15580</v>
      </c>
      <c r="J970" s="32" t="n">
        <v>0</v>
      </c>
      <c r="K970" s="32" t="n">
        <v>-7.44</v>
      </c>
      <c r="L970" s="32" t="n">
        <v>0</v>
      </c>
      <c r="M970" s="32"/>
      <c r="N970" s="6" t="s">
        <f>=I970+J970+K970+L970</f>
      </c>
      <c r="O970" s="32"/>
      <c r="P970" s="30"/>
    </row>
    <row collapsed="false" customFormat="false" customHeight="false" hidden="false" ht="12.1" outlineLevel="0" r="971">
      <c r="A971" s="29" t="n">
        <v>43928.636064815</v>
      </c>
      <c r="B971" s="30" t="s">
        <v>53</v>
      </c>
      <c r="C971" s="30" t="s">
        <v>1117</v>
      </c>
      <c r="D971" s="30" t="s">
        <v>897</v>
      </c>
      <c r="E971" s="30" t="s">
        <v>18</v>
      </c>
      <c r="F971" s="30" t="s">
        <v>27</v>
      </c>
      <c r="G971" s="31" t="n">
        <v>-100</v>
      </c>
      <c r="H971" s="32" t="n">
        <v>38.95</v>
      </c>
      <c r="I971" s="32" t="n">
        <v>3895</v>
      </c>
      <c r="J971" s="32" t="n">
        <v>0</v>
      </c>
      <c r="K971" s="32" t="n">
        <v>-1.86</v>
      </c>
      <c r="L971" s="32" t="n">
        <v>0</v>
      </c>
      <c r="M971" s="32"/>
      <c r="N971" s="6" t="s">
        <f>=I971+J971+K971+L971</f>
      </c>
      <c r="O971" s="32"/>
      <c r="P971" s="30"/>
    </row>
    <row collapsed="false" customFormat="false" customHeight="false" hidden="false" ht="12.1" outlineLevel="0" r="972">
      <c r="A972" s="20" t="n">
        <v>43929.441747685</v>
      </c>
      <c r="B972" s="2" t="s">
        <v>66</v>
      </c>
      <c r="C972" s="2" t="s">
        <v>1206</v>
      </c>
      <c r="D972" s="2" t="s">
        <v>894</v>
      </c>
      <c r="E972" s="2" t="s">
        <v>18</v>
      </c>
      <c r="F972" s="2" t="s">
        <v>27</v>
      </c>
      <c r="G972" s="7" t="n">
        <v>2</v>
      </c>
      <c r="H972" s="6" t="n">
        <v>15520</v>
      </c>
      <c r="I972" s="6" t="n">
        <v>-31040</v>
      </c>
      <c r="J972" s="6" t="n">
        <v>0</v>
      </c>
      <c r="K972" s="6" t="n">
        <v>-14.82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0" t="n">
        <v>43929.534641204</v>
      </c>
      <c r="B973" s="2" t="s">
        <v>102</v>
      </c>
      <c r="C973" s="2" t="s">
        <v>1211</v>
      </c>
      <c r="D973" s="2" t="s">
        <v>894</v>
      </c>
      <c r="E973" s="2" t="s">
        <v>18</v>
      </c>
      <c r="F973" s="2" t="s">
        <v>27</v>
      </c>
      <c r="G973" s="7" t="n">
        <v>1000</v>
      </c>
      <c r="H973" s="6" t="n">
        <v>2.628</v>
      </c>
      <c r="I973" s="6" t="n">
        <v>-2628</v>
      </c>
      <c r="J973" s="6" t="n">
        <v>0</v>
      </c>
      <c r="K973" s="6" t="n">
        <v>-1.25</v>
      </c>
      <c r="L973" s="6" t="n">
        <v>0</v>
      </c>
      <c r="M973" s="6"/>
      <c r="N973" s="6" t="s">
        <f>=I973+J973+K973+L973</f>
      </c>
      <c r="O973" s="6"/>
      <c r="P973" s="2"/>
    </row>
    <row collapsed="false" customFormat="false" customHeight="false" hidden="false" ht="12.1" outlineLevel="0" r="974">
      <c r="A974" s="20" t="n">
        <v>43929.535555556</v>
      </c>
      <c r="B974" s="2" t="s">
        <v>906</v>
      </c>
      <c r="C974" s="2" t="s">
        <v>1097</v>
      </c>
      <c r="D974" s="2" t="s">
        <v>894</v>
      </c>
      <c r="E974" s="2" t="s">
        <v>18</v>
      </c>
      <c r="F974" s="2" t="s">
        <v>27</v>
      </c>
      <c r="G974" s="7" t="n">
        <v>20</v>
      </c>
      <c r="H974" s="6" t="n">
        <v>64.8</v>
      </c>
      <c r="I974" s="6" t="n">
        <v>-1296</v>
      </c>
      <c r="J974" s="6" t="n">
        <v>0</v>
      </c>
      <c r="K974" s="6" t="n">
        <v>-0.62</v>
      </c>
      <c r="L974" s="6" t="n">
        <v>0</v>
      </c>
      <c r="M974" s="6"/>
      <c r="N974" s="6" t="s">
        <f>=I974+J974+K974+L974</f>
      </c>
      <c r="O974" s="6"/>
      <c r="P974" s="2"/>
    </row>
    <row collapsed="false" customFormat="false" customHeight="false" hidden="false" ht="12.1" outlineLevel="0" r="975">
      <c r="A975" s="20" t="n">
        <v>43929.596493056</v>
      </c>
      <c r="B975" s="2" t="s">
        <v>35</v>
      </c>
      <c r="C975" s="2" t="s">
        <v>1184</v>
      </c>
      <c r="D975" s="2" t="s">
        <v>894</v>
      </c>
      <c r="E975" s="2" t="s">
        <v>18</v>
      </c>
      <c r="F975" s="2" t="s">
        <v>20</v>
      </c>
      <c r="G975" s="7" t="n">
        <v>5</v>
      </c>
      <c r="H975" s="6" t="n">
        <v>5.57</v>
      </c>
      <c r="I975" s="6" t="n">
        <v>-27.85</v>
      </c>
      <c r="J975" s="6" t="n">
        <v>0</v>
      </c>
      <c r="K975" s="6" t="n">
        <v>-0.02</v>
      </c>
      <c r="L975" s="6" t="n">
        <v>0</v>
      </c>
      <c r="M975" s="6" t="s">
        <f>=I975+J975+K975+L975</f>
      </c>
      <c r="N975" s="6"/>
      <c r="O975" s="6"/>
      <c r="P975" s="2"/>
    </row>
    <row collapsed="false" customFormat="false" customHeight="false" hidden="false" ht="12.1" outlineLevel="0" r="976">
      <c r="A976" s="20" t="n">
        <v>43929.691886574</v>
      </c>
      <c r="B976" s="2" t="s">
        <v>970</v>
      </c>
      <c r="C976" s="2" t="s">
        <v>1237</v>
      </c>
      <c r="D976" s="2" t="s">
        <v>894</v>
      </c>
      <c r="E976" s="2" t="s">
        <v>18</v>
      </c>
      <c r="F976" s="2" t="s">
        <v>27</v>
      </c>
      <c r="G976" s="7" t="n">
        <v>60</v>
      </c>
      <c r="H976" s="6" t="n">
        <v>55.36</v>
      </c>
      <c r="I976" s="6" t="n">
        <v>-3321.6</v>
      </c>
      <c r="J976" s="6" t="n">
        <v>0</v>
      </c>
      <c r="K976" s="6" t="n">
        <v>-1.58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43929.693356481</v>
      </c>
      <c r="B977" s="2" t="s">
        <v>970</v>
      </c>
      <c r="C977" s="2" t="s">
        <v>1237</v>
      </c>
      <c r="D977" s="2" t="s">
        <v>894</v>
      </c>
      <c r="E977" s="2" t="s">
        <v>18</v>
      </c>
      <c r="F977" s="2" t="s">
        <v>27</v>
      </c>
      <c r="G977" s="7" t="n">
        <v>40</v>
      </c>
      <c r="H977" s="6" t="n">
        <v>56.16</v>
      </c>
      <c r="I977" s="6" t="n">
        <v>-2246.4</v>
      </c>
      <c r="J977" s="6" t="n">
        <v>0</v>
      </c>
      <c r="K977" s="6" t="n">
        <v>-1.08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43929.694039352</v>
      </c>
      <c r="B978" s="2" t="s">
        <v>970</v>
      </c>
      <c r="C978" s="2" t="s">
        <v>1237</v>
      </c>
      <c r="D978" s="2" t="s">
        <v>894</v>
      </c>
      <c r="E978" s="2" t="s">
        <v>18</v>
      </c>
      <c r="F978" s="2" t="s">
        <v>27</v>
      </c>
      <c r="G978" s="7" t="n">
        <v>40</v>
      </c>
      <c r="H978" s="6" t="n">
        <v>56.1</v>
      </c>
      <c r="I978" s="6" t="n">
        <v>-2244</v>
      </c>
      <c r="J978" s="6" t="n">
        <v>0</v>
      </c>
      <c r="K978" s="6" t="n">
        <v>-1.08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43929.697789352</v>
      </c>
      <c r="B979" s="2" t="s">
        <v>970</v>
      </c>
      <c r="C979" s="2" t="s">
        <v>1237</v>
      </c>
      <c r="D979" s="2" t="s">
        <v>894</v>
      </c>
      <c r="E979" s="2" t="s">
        <v>18</v>
      </c>
      <c r="F979" s="2" t="s">
        <v>27</v>
      </c>
      <c r="G979" s="7" t="n">
        <v>10</v>
      </c>
      <c r="H979" s="6" t="n">
        <v>56.54</v>
      </c>
      <c r="I979" s="6" t="n">
        <v>-565.4</v>
      </c>
      <c r="J979" s="6" t="n">
        <v>0</v>
      </c>
      <c r="K979" s="6" t="n">
        <v>-0.26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43929.697789352</v>
      </c>
      <c r="B980" s="2" t="s">
        <v>970</v>
      </c>
      <c r="C980" s="2" t="s">
        <v>1237</v>
      </c>
      <c r="D980" s="2" t="s">
        <v>894</v>
      </c>
      <c r="E980" s="2" t="s">
        <v>18</v>
      </c>
      <c r="F980" s="2" t="s">
        <v>27</v>
      </c>
      <c r="G980" s="7" t="n">
        <v>10</v>
      </c>
      <c r="H980" s="6" t="n">
        <v>56.56</v>
      </c>
      <c r="I980" s="6" t="n">
        <v>-565.6</v>
      </c>
      <c r="J980" s="6" t="n">
        <v>0</v>
      </c>
      <c r="K980" s="6" t="n">
        <v>-0.26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0" t="n">
        <v>43929.697789352</v>
      </c>
      <c r="B981" s="2" t="s">
        <v>970</v>
      </c>
      <c r="C981" s="2" t="s">
        <v>1237</v>
      </c>
      <c r="D981" s="2" t="s">
        <v>894</v>
      </c>
      <c r="E981" s="2" t="s">
        <v>18</v>
      </c>
      <c r="F981" s="2" t="s">
        <v>27</v>
      </c>
      <c r="G981" s="7" t="n">
        <v>80</v>
      </c>
      <c r="H981" s="6" t="n">
        <v>56.58</v>
      </c>
      <c r="I981" s="6" t="n">
        <v>-4526.4</v>
      </c>
      <c r="J981" s="6" t="n">
        <v>0</v>
      </c>
      <c r="K981" s="6" t="n">
        <v>-2.16</v>
      </c>
      <c r="L981" s="6" t="n">
        <v>0</v>
      </c>
      <c r="M981" s="6"/>
      <c r="N981" s="6" t="s">
        <f>=I981+J981+K981+L981</f>
      </c>
      <c r="O981" s="6"/>
      <c r="P981" s="2"/>
    </row>
    <row collapsed="false" customFormat="false" customHeight="false" hidden="false" ht="12.1" outlineLevel="0" r="982">
      <c r="A982" s="20" t="n">
        <v>43929.703784722</v>
      </c>
      <c r="B982" s="2" t="s">
        <v>128</v>
      </c>
      <c r="C982" s="2" t="s">
        <v>1229</v>
      </c>
      <c r="D982" s="2" t="s">
        <v>894</v>
      </c>
      <c r="E982" s="2" t="s">
        <v>18</v>
      </c>
      <c r="F982" s="2" t="s">
        <v>27</v>
      </c>
      <c r="G982" s="7" t="n">
        <v>10000</v>
      </c>
      <c r="H982" s="6" t="n">
        <v>0.1715</v>
      </c>
      <c r="I982" s="6" t="n">
        <v>-1715</v>
      </c>
      <c r="J982" s="6" t="n">
        <v>0</v>
      </c>
      <c r="K982" s="6" t="n">
        <v>-0.82</v>
      </c>
      <c r="L982" s="6" t="n">
        <v>0</v>
      </c>
      <c r="M982" s="6"/>
      <c r="N982" s="6" t="s">
        <f>=I982+J982+K982+L982</f>
      </c>
      <c r="O982" s="6"/>
      <c r="P982" s="2"/>
    </row>
    <row collapsed="false" customFormat="false" customHeight="false" hidden="false" ht="12.1" outlineLevel="0" r="983">
      <c r="A983" s="20" t="n">
        <v>43929.704664352</v>
      </c>
      <c r="B983" s="2" t="s">
        <v>906</v>
      </c>
      <c r="C983" s="2" t="s">
        <v>1097</v>
      </c>
      <c r="D983" s="2" t="s">
        <v>894</v>
      </c>
      <c r="E983" s="2" t="s">
        <v>18</v>
      </c>
      <c r="F983" s="2" t="s">
        <v>27</v>
      </c>
      <c r="G983" s="7" t="n">
        <v>20</v>
      </c>
      <c r="H983" s="6" t="n">
        <v>65.13</v>
      </c>
      <c r="I983" s="6" t="n">
        <v>-1302.6</v>
      </c>
      <c r="J983" s="6" t="n">
        <v>0</v>
      </c>
      <c r="K983" s="6" t="n">
        <v>-0.62</v>
      </c>
      <c r="L983" s="6" t="n">
        <v>0</v>
      </c>
      <c r="M983" s="6"/>
      <c r="N983" s="6" t="s">
        <f>=I983+J983+K983+L983</f>
      </c>
      <c r="O983" s="6"/>
      <c r="P983" s="2"/>
    </row>
    <row collapsed="false" customFormat="false" customHeight="false" hidden="false" ht="12.1" outlineLevel="0" r="984">
      <c r="A984" s="20" t="n">
        <v>43929.705775463</v>
      </c>
      <c r="B984" s="2" t="s">
        <v>128</v>
      </c>
      <c r="C984" s="2" t="s">
        <v>1229</v>
      </c>
      <c r="D984" s="2" t="s">
        <v>894</v>
      </c>
      <c r="E984" s="2" t="s">
        <v>18</v>
      </c>
      <c r="F984" s="2" t="s">
        <v>27</v>
      </c>
      <c r="G984" s="7" t="n">
        <v>40000</v>
      </c>
      <c r="H984" s="6" t="n">
        <v>0.1715</v>
      </c>
      <c r="I984" s="6" t="n">
        <v>-6860</v>
      </c>
      <c r="J984" s="6" t="n">
        <v>0</v>
      </c>
      <c r="K984" s="6" t="n">
        <v>-3.27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0" t="n">
        <v>43929.709884259</v>
      </c>
      <c r="B985" s="2" t="s">
        <v>102</v>
      </c>
      <c r="C985" s="2" t="s">
        <v>1211</v>
      </c>
      <c r="D985" s="2" t="s">
        <v>894</v>
      </c>
      <c r="E985" s="2" t="s">
        <v>18</v>
      </c>
      <c r="F985" s="2" t="s">
        <v>27</v>
      </c>
      <c r="G985" s="7" t="n">
        <v>2000</v>
      </c>
      <c r="H985" s="6" t="n">
        <v>2.642</v>
      </c>
      <c r="I985" s="6" t="n">
        <v>-5284</v>
      </c>
      <c r="J985" s="6" t="n">
        <v>0</v>
      </c>
      <c r="K985" s="6" t="n">
        <v>-2.52</v>
      </c>
      <c r="L985" s="6" t="n">
        <v>0</v>
      </c>
      <c r="M985" s="6"/>
      <c r="N985" s="6" t="s">
        <f>=I985+J985+K985+L985</f>
      </c>
      <c r="O985" s="6"/>
      <c r="P985" s="2"/>
    </row>
    <row collapsed="false" customFormat="false" customHeight="false" hidden="false" ht="12.1" outlineLevel="0" r="986">
      <c r="A986" s="20" t="n">
        <v>43929.72125</v>
      </c>
      <c r="B986" s="2" t="s">
        <v>80</v>
      </c>
      <c r="C986" s="2" t="s">
        <v>1192</v>
      </c>
      <c r="D986" s="2" t="s">
        <v>894</v>
      </c>
      <c r="E986" s="2" t="s">
        <v>18</v>
      </c>
      <c r="F986" s="2" t="s">
        <v>27</v>
      </c>
      <c r="G986" s="7" t="n">
        <v>100</v>
      </c>
      <c r="H986" s="6" t="n">
        <v>8.67</v>
      </c>
      <c r="I986" s="6" t="n">
        <v>-867</v>
      </c>
      <c r="J986" s="6" t="n">
        <v>0</v>
      </c>
      <c r="K986" s="6" t="n">
        <v>-0.42</v>
      </c>
      <c r="L986" s="6" t="n">
        <v>0</v>
      </c>
      <c r="M986" s="6"/>
      <c r="N986" s="6" t="s">
        <f>=I986+J986+K986+L986</f>
      </c>
      <c r="O986" s="6"/>
      <c r="P986" s="2"/>
    </row>
    <row collapsed="false" customFormat="false" customHeight="false" hidden="false" ht="12.1" outlineLevel="0" r="987">
      <c r="A987" s="20" t="n">
        <v>43929.72125</v>
      </c>
      <c r="B987" s="2" t="s">
        <v>80</v>
      </c>
      <c r="C987" s="2" t="s">
        <v>1192</v>
      </c>
      <c r="D987" s="2" t="s">
        <v>894</v>
      </c>
      <c r="E987" s="2" t="s">
        <v>18</v>
      </c>
      <c r="F987" s="2" t="s">
        <v>27</v>
      </c>
      <c r="G987" s="7" t="n">
        <v>100</v>
      </c>
      <c r="H987" s="6" t="n">
        <v>8.67</v>
      </c>
      <c r="I987" s="6" t="n">
        <v>-867</v>
      </c>
      <c r="J987" s="6" t="n">
        <v>0</v>
      </c>
      <c r="K987" s="6" t="n">
        <v>-0.42</v>
      </c>
      <c r="L987" s="6" t="n">
        <v>0</v>
      </c>
      <c r="M987" s="6"/>
      <c r="N987" s="6" t="s">
        <f>=I987+J987+K987+L987</f>
      </c>
      <c r="O987" s="6"/>
      <c r="P987" s="2"/>
    </row>
    <row collapsed="false" customFormat="false" customHeight="false" hidden="false" ht="12.1" outlineLevel="0" r="988">
      <c r="A988" s="20" t="n">
        <v>43930.441851852</v>
      </c>
      <c r="B988" s="2" t="s">
        <v>967</v>
      </c>
      <c r="C988" s="2" t="s">
        <v>1230</v>
      </c>
      <c r="D988" s="2" t="s">
        <v>894</v>
      </c>
      <c r="E988" s="2" t="s">
        <v>18</v>
      </c>
      <c r="F988" s="2" t="s">
        <v>27</v>
      </c>
      <c r="G988" s="7" t="n">
        <v>50000</v>
      </c>
      <c r="H988" s="6" t="n">
        <v>0.051</v>
      </c>
      <c r="I988" s="6" t="n">
        <v>-2550</v>
      </c>
      <c r="J988" s="6" t="n">
        <v>0</v>
      </c>
      <c r="K988" s="6" t="n">
        <v>-1.22</v>
      </c>
      <c r="L988" s="6" t="n">
        <v>0</v>
      </c>
      <c r="M988" s="6"/>
      <c r="N988" s="6" t="s">
        <f>=I988+J988+K988+L988</f>
      </c>
      <c r="O988" s="6"/>
      <c r="P988" s="2"/>
    </row>
    <row collapsed="false" customFormat="false" customHeight="false" hidden="false" ht="12.1" outlineLevel="0" r="989">
      <c r="A989" s="20" t="n">
        <v>43930.443958333</v>
      </c>
      <c r="B989" s="2" t="s">
        <v>967</v>
      </c>
      <c r="C989" s="2" t="s">
        <v>1230</v>
      </c>
      <c r="D989" s="2" t="s">
        <v>894</v>
      </c>
      <c r="E989" s="2" t="s">
        <v>18</v>
      </c>
      <c r="F989" s="2" t="s">
        <v>27</v>
      </c>
      <c r="G989" s="7" t="n">
        <v>50000</v>
      </c>
      <c r="H989" s="6" t="n">
        <v>0.05095</v>
      </c>
      <c r="I989" s="6" t="n">
        <v>-2547.5</v>
      </c>
      <c r="J989" s="6" t="n">
        <v>0</v>
      </c>
      <c r="K989" s="6" t="n">
        <v>-1.22</v>
      </c>
      <c r="L989" s="6" t="n">
        <v>0</v>
      </c>
      <c r="M989" s="6"/>
      <c r="N989" s="6" t="s">
        <f>=I989+J989+K989+L989</f>
      </c>
      <c r="O989" s="6"/>
      <c r="P989" s="2"/>
    </row>
    <row collapsed="false" customFormat="false" customHeight="false" hidden="false" ht="12.1" outlineLevel="0" r="990">
      <c r="A990" s="20" t="n">
        <v>43930.461331019</v>
      </c>
      <c r="B990" s="2" t="s">
        <v>931</v>
      </c>
      <c r="C990" s="2" t="s">
        <v>1163</v>
      </c>
      <c r="D990" s="2" t="s">
        <v>894</v>
      </c>
      <c r="E990" s="2" t="s">
        <v>18</v>
      </c>
      <c r="F990" s="2" t="s">
        <v>20</v>
      </c>
      <c r="G990" s="7" t="n">
        <v>1</v>
      </c>
      <c r="H990" s="6" t="n">
        <v>37.98</v>
      </c>
      <c r="I990" s="6" t="n">
        <v>-37.98</v>
      </c>
      <c r="J990" s="6" t="n">
        <v>0</v>
      </c>
      <c r="K990" s="6" t="n">
        <v>-0.02</v>
      </c>
      <c r="L990" s="6" t="n">
        <v>0</v>
      </c>
      <c r="M990" s="6" t="s">
        <f>=I990+J990+K990+L990</f>
      </c>
      <c r="N990" s="6"/>
      <c r="O990" s="6"/>
      <c r="P990" s="2"/>
    </row>
    <row collapsed="false" customFormat="false" customHeight="false" hidden="false" ht="12.1" outlineLevel="0" r="991">
      <c r="A991" s="20" t="n">
        <v>43930.465659722</v>
      </c>
      <c r="B991" s="2" t="s">
        <v>930</v>
      </c>
      <c r="C991" s="2" t="s">
        <v>1152</v>
      </c>
      <c r="D991" s="2" t="s">
        <v>894</v>
      </c>
      <c r="E991" s="2" t="s">
        <v>18</v>
      </c>
      <c r="F991" s="2" t="s">
        <v>20</v>
      </c>
      <c r="G991" s="7" t="n">
        <v>2</v>
      </c>
      <c r="H991" s="6" t="n">
        <v>9.9</v>
      </c>
      <c r="I991" s="6" t="n">
        <v>-19.8</v>
      </c>
      <c r="J991" s="6" t="n">
        <v>0</v>
      </c>
      <c r="K991" s="6" t="n">
        <v>-0.02</v>
      </c>
      <c r="L991" s="6" t="n">
        <v>0</v>
      </c>
      <c r="M991" s="6" t="s">
        <f>=I991+J991+K991+L991</f>
      </c>
      <c r="N991" s="6"/>
      <c r="O991" s="6"/>
      <c r="P991" s="2"/>
    </row>
    <row collapsed="false" customFormat="false" customHeight="false" hidden="false" ht="12.1" outlineLevel="0" r="992">
      <c r="A992" s="20" t="n">
        <v>43930.465659722</v>
      </c>
      <c r="B992" s="2" t="s">
        <v>930</v>
      </c>
      <c r="C992" s="2" t="s">
        <v>1152</v>
      </c>
      <c r="D992" s="2" t="s">
        <v>894</v>
      </c>
      <c r="E992" s="2" t="s">
        <v>18</v>
      </c>
      <c r="F992" s="2" t="s">
        <v>20</v>
      </c>
      <c r="G992" s="7" t="n">
        <v>3</v>
      </c>
      <c r="H992" s="6" t="n">
        <v>9.9</v>
      </c>
      <c r="I992" s="6" t="n">
        <v>-29.7</v>
      </c>
      <c r="J992" s="6" t="n">
        <v>0</v>
      </c>
      <c r="K992" s="6" t="n">
        <v>-0.02</v>
      </c>
      <c r="L992" s="6" t="n">
        <v>0</v>
      </c>
      <c r="M992" s="6" t="s">
        <f>=I992+J992+K992+L992</f>
      </c>
      <c r="N992" s="6"/>
      <c r="O992" s="6"/>
      <c r="P992" s="2"/>
    </row>
    <row collapsed="false" customFormat="false" customHeight="false" hidden="false" ht="12.1" outlineLevel="0" r="993">
      <c r="A993" s="20" t="n">
        <v>43930.469814815</v>
      </c>
      <c r="B993" s="2" t="s">
        <v>35</v>
      </c>
      <c r="C993" s="2" t="s">
        <v>1184</v>
      </c>
      <c r="D993" s="2" t="s">
        <v>894</v>
      </c>
      <c r="E993" s="2" t="s">
        <v>18</v>
      </c>
      <c r="F993" s="2" t="s">
        <v>20</v>
      </c>
      <c r="G993" s="7" t="n">
        <v>5</v>
      </c>
      <c r="H993" s="6" t="n">
        <v>6</v>
      </c>
      <c r="I993" s="6" t="n">
        <v>-30</v>
      </c>
      <c r="J993" s="6" t="n">
        <v>0</v>
      </c>
      <c r="K993" s="6" t="n">
        <v>-0.02</v>
      </c>
      <c r="L993" s="6" t="n">
        <v>0</v>
      </c>
      <c r="M993" s="6" t="s">
        <f>=I993+J993+K993+L993</f>
      </c>
      <c r="N993" s="6"/>
      <c r="O993" s="6"/>
      <c r="P993" s="2"/>
    </row>
    <row collapsed="false" customFormat="false" customHeight="false" hidden="false" ht="12.1" outlineLevel="0" r="994">
      <c r="A994" s="20" t="n">
        <v>43930.482939815</v>
      </c>
      <c r="B994" s="2" t="s">
        <v>966</v>
      </c>
      <c r="C994" s="2" t="s">
        <v>1227</v>
      </c>
      <c r="D994" s="2" t="s">
        <v>894</v>
      </c>
      <c r="E994" s="2" t="s">
        <v>18</v>
      </c>
      <c r="F994" s="2" t="s">
        <v>20</v>
      </c>
      <c r="G994" s="7" t="n">
        <v>2</v>
      </c>
      <c r="H994" s="6" t="n">
        <v>11.32</v>
      </c>
      <c r="I994" s="6" t="n">
        <v>-22.64</v>
      </c>
      <c r="J994" s="6" t="n">
        <v>0</v>
      </c>
      <c r="K994" s="6" t="n">
        <v>-0.02</v>
      </c>
      <c r="L994" s="6" t="n">
        <v>0</v>
      </c>
      <c r="M994" s="6" t="s">
        <f>=I994+J994+K994+L994</f>
      </c>
      <c r="N994" s="6"/>
      <c r="O994" s="6"/>
      <c r="P994" s="2"/>
    </row>
    <row collapsed="false" customFormat="false" customHeight="false" hidden="false" ht="12.1" outlineLevel="0" r="995">
      <c r="A995" s="29" t="n">
        <v>43930.684490741</v>
      </c>
      <c r="B995" s="30" t="s">
        <v>90</v>
      </c>
      <c r="C995" s="30" t="s">
        <v>91</v>
      </c>
      <c r="D995" s="30" t="s">
        <v>897</v>
      </c>
      <c r="E995" s="30" t="s">
        <v>18</v>
      </c>
      <c r="F995" s="30" t="s">
        <v>20</v>
      </c>
      <c r="G995" s="31" t="n">
        <v>-4</v>
      </c>
      <c r="H995" s="32" t="n">
        <v>52</v>
      </c>
      <c r="I995" s="32" t="n">
        <v>208</v>
      </c>
      <c r="J995" s="32" t="n">
        <v>0</v>
      </c>
      <c r="K995" s="32" t="n">
        <v>-0.1</v>
      </c>
      <c r="L995" s="32" t="n">
        <v>0</v>
      </c>
      <c r="M995" s="6" t="s">
        <f>=I995+J995+K995+L995</f>
      </c>
      <c r="N995" s="32"/>
      <c r="O995" s="32"/>
      <c r="P995" s="30"/>
    </row>
    <row collapsed="false" customFormat="false" customHeight="false" hidden="false" ht="12.1" outlineLevel="0" r="996">
      <c r="A996" s="20" t="n">
        <v>43930.730439815</v>
      </c>
      <c r="B996" s="2" t="s">
        <v>931</v>
      </c>
      <c r="C996" s="2" t="s">
        <v>1163</v>
      </c>
      <c r="D996" s="2" t="s">
        <v>894</v>
      </c>
      <c r="E996" s="2" t="s">
        <v>18</v>
      </c>
      <c r="F996" s="2" t="s">
        <v>20</v>
      </c>
      <c r="G996" s="7" t="n">
        <v>1</v>
      </c>
      <c r="H996" s="6" t="n">
        <v>37.05</v>
      </c>
      <c r="I996" s="6" t="n">
        <v>-37.05</v>
      </c>
      <c r="J996" s="6" t="n">
        <v>0</v>
      </c>
      <c r="K996" s="6" t="n">
        <v>-0.02</v>
      </c>
      <c r="L996" s="6" t="n">
        <v>0</v>
      </c>
      <c r="M996" s="6" t="s">
        <f>=I996+J996+K996+L996</f>
      </c>
      <c r="N996" s="6"/>
      <c r="O996" s="6"/>
      <c r="P996" s="2"/>
    </row>
    <row collapsed="false" customFormat="false" customHeight="false" hidden="false" ht="12.1" outlineLevel="0" r="997">
      <c r="A997" s="20" t="n">
        <v>43930.730439815</v>
      </c>
      <c r="B997" s="2" t="s">
        <v>931</v>
      </c>
      <c r="C997" s="2" t="s">
        <v>1163</v>
      </c>
      <c r="D997" s="2" t="s">
        <v>894</v>
      </c>
      <c r="E997" s="2" t="s">
        <v>18</v>
      </c>
      <c r="F997" s="2" t="s">
        <v>20</v>
      </c>
      <c r="G997" s="7" t="n">
        <v>1</v>
      </c>
      <c r="H997" s="6" t="n">
        <v>37.05</v>
      </c>
      <c r="I997" s="6" t="n">
        <v>-37.05</v>
      </c>
      <c r="J997" s="6" t="n">
        <v>0</v>
      </c>
      <c r="K997" s="6" t="n">
        <v>-0.02</v>
      </c>
      <c r="L997" s="6" t="n">
        <v>0</v>
      </c>
      <c r="M997" s="6" t="s">
        <f>=I997+J997+K997+L997</f>
      </c>
      <c r="N997" s="6"/>
      <c r="O997" s="6"/>
      <c r="P997" s="2"/>
    </row>
    <row collapsed="false" customFormat="false" customHeight="false" hidden="false" ht="12.1" outlineLevel="0" r="998">
      <c r="A998" s="20" t="n">
        <v>43930.732094907</v>
      </c>
      <c r="B998" s="2" t="s">
        <v>29</v>
      </c>
      <c r="C998" s="2" t="s">
        <v>1196</v>
      </c>
      <c r="D998" s="2" t="s">
        <v>894</v>
      </c>
      <c r="E998" s="2" t="s">
        <v>18</v>
      </c>
      <c r="F998" s="2" t="s">
        <v>20</v>
      </c>
      <c r="G998" s="7" t="n">
        <v>2</v>
      </c>
      <c r="H998" s="6" t="n">
        <v>12.66</v>
      </c>
      <c r="I998" s="6" t="n">
        <v>-25.32</v>
      </c>
      <c r="J998" s="6" t="n">
        <v>0</v>
      </c>
      <c r="K998" s="6" t="n">
        <v>-0.02</v>
      </c>
      <c r="L998" s="6" t="n">
        <v>0</v>
      </c>
      <c r="M998" s="6" t="s">
        <f>=I998+J998+K998+L998</f>
      </c>
      <c r="N998" s="6"/>
      <c r="O998" s="6"/>
      <c r="P998" s="2"/>
    </row>
    <row collapsed="false" customFormat="false" customHeight="false" hidden="false" ht="12.1" outlineLevel="0" r="999">
      <c r="A999" s="20" t="n">
        <v>43930.746273148</v>
      </c>
      <c r="B999" s="2" t="s">
        <v>930</v>
      </c>
      <c r="C999" s="2" t="s">
        <v>1152</v>
      </c>
      <c r="D999" s="2" t="s">
        <v>894</v>
      </c>
      <c r="E999" s="2" t="s">
        <v>18</v>
      </c>
      <c r="F999" s="2" t="s">
        <v>20</v>
      </c>
      <c r="G999" s="7" t="n">
        <v>2</v>
      </c>
      <c r="H999" s="6" t="n">
        <v>10.96</v>
      </c>
      <c r="I999" s="6" t="n">
        <v>-21.92</v>
      </c>
      <c r="J999" s="6" t="n">
        <v>0</v>
      </c>
      <c r="K999" s="6" t="n">
        <v>-0.02</v>
      </c>
      <c r="L999" s="6" t="n">
        <v>0</v>
      </c>
      <c r="M999" s="6" t="s">
        <f>=I999+J999+K999+L999</f>
      </c>
      <c r="N999" s="6"/>
      <c r="O999" s="6"/>
      <c r="P999" s="2"/>
    </row>
    <row collapsed="false" customFormat="false" customHeight="false" hidden="false" ht="12.1" outlineLevel="0" r="1000">
      <c r="A1000" s="29" t="n">
        <v>43930.757395833</v>
      </c>
      <c r="B1000" s="30" t="s">
        <v>970</v>
      </c>
      <c r="C1000" s="30" t="s">
        <v>1237</v>
      </c>
      <c r="D1000" s="30" t="s">
        <v>897</v>
      </c>
      <c r="E1000" s="30" t="s">
        <v>18</v>
      </c>
      <c r="F1000" s="30" t="s">
        <v>27</v>
      </c>
      <c r="G1000" s="31" t="n">
        <v>-350</v>
      </c>
      <c r="H1000" s="32" t="n">
        <v>57.28</v>
      </c>
      <c r="I1000" s="32" t="n">
        <v>20048</v>
      </c>
      <c r="J1000" s="32" t="n">
        <v>0</v>
      </c>
      <c r="K1000" s="32" t="n">
        <v>-9.57</v>
      </c>
      <c r="L1000" s="32" t="n">
        <v>0</v>
      </c>
      <c r="M1000" s="32"/>
      <c r="N1000" s="6" t="s">
        <f>=I1000+J1000+K1000+L1000</f>
      </c>
      <c r="O1000" s="32"/>
      <c r="P1000" s="30"/>
    </row>
    <row collapsed="false" customFormat="false" customHeight="false" hidden="false" ht="12.1" outlineLevel="0" r="1001">
      <c r="A1001" s="20" t="n">
        <v>43930.758576389</v>
      </c>
      <c r="B1001" s="2" t="s">
        <v>32</v>
      </c>
      <c r="C1001" s="2" t="s">
        <v>1185</v>
      </c>
      <c r="D1001" s="2" t="s">
        <v>894</v>
      </c>
      <c r="E1001" s="2" t="s">
        <v>18</v>
      </c>
      <c r="F1001" s="2" t="s">
        <v>27</v>
      </c>
      <c r="G1001" s="7" t="n">
        <v>10</v>
      </c>
      <c r="H1001" s="6" t="n">
        <v>568.6</v>
      </c>
      <c r="I1001" s="6" t="n">
        <v>-5686</v>
      </c>
      <c r="J1001" s="6" t="n">
        <v>0</v>
      </c>
      <c r="K1001" s="6" t="n">
        <v>-2.72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0" t="n">
        <v>43931.439513889</v>
      </c>
      <c r="B1002" s="2" t="s">
        <v>78</v>
      </c>
      <c r="C1002" s="2" t="s">
        <v>1188</v>
      </c>
      <c r="D1002" s="2" t="s">
        <v>894</v>
      </c>
      <c r="E1002" s="2" t="s">
        <v>18</v>
      </c>
      <c r="F1002" s="2" t="s">
        <v>27</v>
      </c>
      <c r="G1002" s="7" t="n">
        <v>10</v>
      </c>
      <c r="H1002" s="6" t="n">
        <v>307.3</v>
      </c>
      <c r="I1002" s="6" t="n">
        <v>-3073</v>
      </c>
      <c r="J1002" s="6" t="n">
        <v>0</v>
      </c>
      <c r="K1002" s="6" t="n">
        <v>-1.47</v>
      </c>
      <c r="L1002" s="6" t="n">
        <v>0</v>
      </c>
      <c r="M1002" s="6"/>
      <c r="N1002" s="6" t="s">
        <f>=I1002+J1002+K1002+L1002</f>
      </c>
      <c r="O1002" s="6"/>
      <c r="P1002" s="2"/>
    </row>
    <row collapsed="false" customFormat="false" customHeight="false" hidden="false" ht="12.1" outlineLevel="0" r="1003">
      <c r="A1003" s="20" t="n">
        <v>43931.439513889</v>
      </c>
      <c r="B1003" s="2" t="s">
        <v>78</v>
      </c>
      <c r="C1003" s="2" t="s">
        <v>1188</v>
      </c>
      <c r="D1003" s="2" t="s">
        <v>894</v>
      </c>
      <c r="E1003" s="2" t="s">
        <v>18</v>
      </c>
      <c r="F1003" s="2" t="s">
        <v>27</v>
      </c>
      <c r="G1003" s="7" t="n">
        <v>80</v>
      </c>
      <c r="H1003" s="6" t="n">
        <v>307.3</v>
      </c>
      <c r="I1003" s="6" t="n">
        <v>-24584</v>
      </c>
      <c r="J1003" s="6" t="n">
        <v>0</v>
      </c>
      <c r="K1003" s="6" t="n">
        <v>-11.73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0" t="n">
        <v>43931.439513889</v>
      </c>
      <c r="B1004" s="2" t="s">
        <v>78</v>
      </c>
      <c r="C1004" s="2" t="s">
        <v>1188</v>
      </c>
      <c r="D1004" s="2" t="s">
        <v>894</v>
      </c>
      <c r="E1004" s="2" t="s">
        <v>18</v>
      </c>
      <c r="F1004" s="2" t="s">
        <v>27</v>
      </c>
      <c r="G1004" s="7" t="n">
        <v>10</v>
      </c>
      <c r="H1004" s="6" t="n">
        <v>307.35</v>
      </c>
      <c r="I1004" s="6" t="n">
        <v>-3073.5</v>
      </c>
      <c r="J1004" s="6" t="n">
        <v>0</v>
      </c>
      <c r="K1004" s="6" t="n">
        <v>-1.47</v>
      </c>
      <c r="L1004" s="6" t="n">
        <v>0</v>
      </c>
      <c r="M1004" s="6"/>
      <c r="N1004" s="6" t="s">
        <f>=I1004+J1004+K1004+L1004</f>
      </c>
      <c r="O1004" s="6"/>
      <c r="P1004" s="2"/>
    </row>
    <row collapsed="false" customFormat="false" customHeight="false" hidden="false" ht="12.1" outlineLevel="0" r="1005">
      <c r="A1005" s="20" t="n">
        <v>43934.54630787</v>
      </c>
      <c r="B1005" s="2" t="s">
        <v>977</v>
      </c>
      <c r="C1005" s="2" t="s">
        <v>1256</v>
      </c>
      <c r="D1005" s="2" t="s">
        <v>894</v>
      </c>
      <c r="E1005" s="2" t="s">
        <v>18</v>
      </c>
      <c r="F1005" s="2" t="s">
        <v>27</v>
      </c>
      <c r="G1005" s="7" t="n">
        <v>1</v>
      </c>
      <c r="H1005" s="6" t="n">
        <v>5786</v>
      </c>
      <c r="I1005" s="6" t="n">
        <v>-5786</v>
      </c>
      <c r="J1005" s="6" t="n">
        <v>0</v>
      </c>
      <c r="K1005" s="6" t="n">
        <v>-2.76</v>
      </c>
      <c r="L1005" s="6" t="n">
        <v>0</v>
      </c>
      <c r="M1005" s="6"/>
      <c r="N1005" s="6" t="s">
        <f>=I1005+J1005+K1005+L1005</f>
      </c>
      <c r="O1005" s="6"/>
      <c r="P1005" s="2"/>
    </row>
    <row collapsed="false" customFormat="false" customHeight="false" hidden="false" ht="12.1" outlineLevel="0" r="1006">
      <c r="A1006" s="20" t="n">
        <v>43934.571678241</v>
      </c>
      <c r="B1006" s="2" t="s">
        <v>960</v>
      </c>
      <c r="C1006" s="2" t="s">
        <v>1210</v>
      </c>
      <c r="D1006" s="2" t="s">
        <v>894</v>
      </c>
      <c r="E1006" s="2" t="s">
        <v>18</v>
      </c>
      <c r="F1006" s="2" t="s">
        <v>27</v>
      </c>
      <c r="G1006" s="7" t="n">
        <v>1000</v>
      </c>
      <c r="H1006" s="6" t="n">
        <v>4.88</v>
      </c>
      <c r="I1006" s="6" t="n">
        <v>-4880</v>
      </c>
      <c r="J1006" s="6" t="n">
        <v>0</v>
      </c>
      <c r="K1006" s="6" t="n">
        <v>-2.33</v>
      </c>
      <c r="L1006" s="6" t="n">
        <v>0</v>
      </c>
      <c r="M1006" s="6"/>
      <c r="N1006" s="6" t="s">
        <f>=I1006+J1006+K1006+L1006</f>
      </c>
      <c r="O1006" s="6"/>
      <c r="P1006" s="2"/>
    </row>
    <row collapsed="false" customFormat="false" customHeight="false" hidden="false" ht="12.1" outlineLevel="0" r="1007">
      <c r="A1007" s="20" t="n">
        <v>43935.425196759</v>
      </c>
      <c r="B1007" s="2" t="s">
        <v>29</v>
      </c>
      <c r="C1007" s="2" t="s">
        <v>1196</v>
      </c>
      <c r="D1007" s="2" t="s">
        <v>894</v>
      </c>
      <c r="E1007" s="2" t="s">
        <v>18</v>
      </c>
      <c r="F1007" s="2" t="s">
        <v>20</v>
      </c>
      <c r="G1007" s="7" t="n">
        <v>5</v>
      </c>
      <c r="H1007" s="6" t="n">
        <v>12.61</v>
      </c>
      <c r="I1007" s="6" t="n">
        <v>-63.05</v>
      </c>
      <c r="J1007" s="6" t="n">
        <v>0</v>
      </c>
      <c r="K1007" s="6" t="n">
        <v>-0.03</v>
      </c>
      <c r="L1007" s="6" t="n">
        <v>0</v>
      </c>
      <c r="M1007" s="6" t="s">
        <f>=I1007+J1007+K1007+L1007</f>
      </c>
      <c r="N1007" s="6"/>
      <c r="O1007" s="6"/>
      <c r="P1007" s="2"/>
    </row>
    <row collapsed="false" customFormat="false" customHeight="false" hidden="false" ht="12.1" outlineLevel="0" r="1008">
      <c r="A1008" s="20" t="n">
        <v>43935.427685185</v>
      </c>
      <c r="B1008" s="2" t="s">
        <v>35</v>
      </c>
      <c r="C1008" s="2" t="s">
        <v>1184</v>
      </c>
      <c r="D1008" s="2" t="s">
        <v>894</v>
      </c>
      <c r="E1008" s="2" t="s">
        <v>18</v>
      </c>
      <c r="F1008" s="2" t="s">
        <v>20</v>
      </c>
      <c r="G1008" s="7" t="n">
        <v>2</v>
      </c>
      <c r="H1008" s="6" t="n">
        <v>6.01</v>
      </c>
      <c r="I1008" s="6" t="n">
        <v>-12.02</v>
      </c>
      <c r="J1008" s="6" t="n">
        <v>0</v>
      </c>
      <c r="K1008" s="6" t="n">
        <v>-0.01</v>
      </c>
      <c r="L1008" s="6" t="n">
        <v>0</v>
      </c>
      <c r="M1008" s="6" t="s">
        <f>=I1008+J1008+K1008+L1008</f>
      </c>
      <c r="N1008" s="6"/>
      <c r="O1008" s="6"/>
      <c r="P1008" s="2"/>
    </row>
    <row collapsed="false" customFormat="false" customHeight="false" hidden="false" ht="12.1" outlineLevel="0" r="1009">
      <c r="A1009" s="20" t="n">
        <v>43935.430335648</v>
      </c>
      <c r="B1009" s="2" t="s">
        <v>29</v>
      </c>
      <c r="C1009" s="2" t="s">
        <v>1196</v>
      </c>
      <c r="D1009" s="2" t="s">
        <v>894</v>
      </c>
      <c r="E1009" s="2" t="s">
        <v>18</v>
      </c>
      <c r="F1009" s="2" t="s">
        <v>20</v>
      </c>
      <c r="G1009" s="7" t="n">
        <v>1</v>
      </c>
      <c r="H1009" s="6" t="n">
        <v>12.6</v>
      </c>
      <c r="I1009" s="6" t="n">
        <v>-12.6</v>
      </c>
      <c r="J1009" s="6" t="n">
        <v>0</v>
      </c>
      <c r="K1009" s="6" t="n">
        <v>-0.01</v>
      </c>
      <c r="L1009" s="6" t="n">
        <v>0</v>
      </c>
      <c r="M1009" s="6" t="s">
        <f>=I1009+J1009+K1009+L1009</f>
      </c>
      <c r="N1009" s="6"/>
      <c r="O1009" s="6"/>
      <c r="P1009" s="2"/>
    </row>
    <row collapsed="false" customFormat="false" customHeight="false" hidden="false" ht="12.1" outlineLevel="0" r="1010">
      <c r="A1010" s="20" t="n">
        <v>43935.432974537</v>
      </c>
      <c r="B1010" s="2" t="s">
        <v>29</v>
      </c>
      <c r="C1010" s="2" t="s">
        <v>1196</v>
      </c>
      <c r="D1010" s="2" t="s">
        <v>894</v>
      </c>
      <c r="E1010" s="2" t="s">
        <v>18</v>
      </c>
      <c r="F1010" s="2" t="s">
        <v>20</v>
      </c>
      <c r="G1010" s="7" t="n">
        <v>9</v>
      </c>
      <c r="H1010" s="6" t="n">
        <v>12.6</v>
      </c>
      <c r="I1010" s="6" t="n">
        <v>-113.4</v>
      </c>
      <c r="J1010" s="6" t="n">
        <v>0</v>
      </c>
      <c r="K1010" s="6" t="n">
        <v>-0.05</v>
      </c>
      <c r="L1010" s="6" t="n">
        <v>0</v>
      </c>
      <c r="M1010" s="6" t="s">
        <f>=I1010+J1010+K1010+L1010</f>
      </c>
      <c r="N1010" s="6"/>
      <c r="O1010" s="6"/>
      <c r="P1010" s="2"/>
    </row>
    <row collapsed="false" customFormat="false" customHeight="false" hidden="false" ht="12.1" outlineLevel="0" r="1011">
      <c r="A1011" s="20" t="n">
        <v>43935.466493056</v>
      </c>
      <c r="B1011" s="2" t="s">
        <v>32</v>
      </c>
      <c r="C1011" s="2" t="s">
        <v>1185</v>
      </c>
      <c r="D1011" s="2" t="s">
        <v>894</v>
      </c>
      <c r="E1011" s="2" t="s">
        <v>18</v>
      </c>
      <c r="F1011" s="2" t="s">
        <v>27</v>
      </c>
      <c r="G1011" s="7" t="n">
        <v>9</v>
      </c>
      <c r="H1011" s="6" t="n">
        <v>542.5</v>
      </c>
      <c r="I1011" s="6" t="n">
        <v>-4882.5</v>
      </c>
      <c r="J1011" s="6" t="n">
        <v>0</v>
      </c>
      <c r="K1011" s="6" t="n">
        <v>-2.33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9" t="n">
        <v>43935.550636574</v>
      </c>
      <c r="B1012" s="30" t="s">
        <v>960</v>
      </c>
      <c r="C1012" s="30" t="s">
        <v>1210</v>
      </c>
      <c r="D1012" s="30" t="s">
        <v>897</v>
      </c>
      <c r="E1012" s="30" t="s">
        <v>18</v>
      </c>
      <c r="F1012" s="30" t="s">
        <v>27</v>
      </c>
      <c r="G1012" s="31" t="n">
        <v>-300</v>
      </c>
      <c r="H1012" s="32" t="n">
        <v>5.42</v>
      </c>
      <c r="I1012" s="32" t="n">
        <v>1626</v>
      </c>
      <c r="J1012" s="32" t="n">
        <v>0</v>
      </c>
      <c r="K1012" s="32" t="n">
        <v>-0.77</v>
      </c>
      <c r="L1012" s="32" t="n">
        <v>0</v>
      </c>
      <c r="M1012" s="32"/>
      <c r="N1012" s="6" t="s">
        <f>=I1012+J1012+K1012+L1012</f>
      </c>
      <c r="O1012" s="32"/>
      <c r="P1012" s="30"/>
    </row>
    <row collapsed="false" customFormat="false" customHeight="false" hidden="false" ht="12.1" outlineLevel="0" r="1013">
      <c r="A1013" s="29" t="n">
        <v>43935.55318287</v>
      </c>
      <c r="B1013" s="30" t="s">
        <v>960</v>
      </c>
      <c r="C1013" s="30" t="s">
        <v>1210</v>
      </c>
      <c r="D1013" s="30" t="s">
        <v>897</v>
      </c>
      <c r="E1013" s="30" t="s">
        <v>18</v>
      </c>
      <c r="F1013" s="30" t="s">
        <v>27</v>
      </c>
      <c r="G1013" s="31" t="n">
        <v>-700</v>
      </c>
      <c r="H1013" s="32" t="n">
        <v>5.42</v>
      </c>
      <c r="I1013" s="32" t="n">
        <v>3794</v>
      </c>
      <c r="J1013" s="32" t="n">
        <v>0</v>
      </c>
      <c r="K1013" s="32" t="n">
        <v>-1.81</v>
      </c>
      <c r="L1013" s="32" t="n">
        <v>0</v>
      </c>
      <c r="M1013" s="32"/>
      <c r="N1013" s="6" t="s">
        <f>=I1013+J1013+K1013+L1013</f>
      </c>
      <c r="O1013" s="32"/>
      <c r="P1013" s="30"/>
    </row>
    <row collapsed="false" customFormat="false" customHeight="false" hidden="false" ht="12.1" outlineLevel="0" r="1014">
      <c r="A1014" s="20" t="n">
        <v>43935.569236111</v>
      </c>
      <c r="B1014" s="2" t="s">
        <v>17</v>
      </c>
      <c r="C1014" s="2" t="s">
        <v>1167</v>
      </c>
      <c r="D1014" s="2" t="s">
        <v>894</v>
      </c>
      <c r="E1014" s="2" t="s">
        <v>18</v>
      </c>
      <c r="F1014" s="2" t="s">
        <v>20</v>
      </c>
      <c r="G1014" s="7" t="n">
        <v>2</v>
      </c>
      <c r="H1014" s="6" t="n">
        <v>43.3</v>
      </c>
      <c r="I1014" s="6" t="n">
        <v>-86.6</v>
      </c>
      <c r="J1014" s="6" t="n">
        <v>0</v>
      </c>
      <c r="K1014" s="6" t="n">
        <v>-0.04</v>
      </c>
      <c r="L1014" s="6" t="n">
        <v>0</v>
      </c>
      <c r="M1014" s="6" t="s">
        <f>=I1014+J1014+K1014+L1014</f>
      </c>
      <c r="N1014" s="6"/>
      <c r="O1014" s="6"/>
      <c r="P1014" s="2"/>
    </row>
    <row collapsed="false" customFormat="false" customHeight="false" hidden="false" ht="12.1" outlineLevel="0" r="1015">
      <c r="A1015" s="29" t="n">
        <v>43936.499386574</v>
      </c>
      <c r="B1015" s="30" t="s">
        <v>108</v>
      </c>
      <c r="C1015" s="30" t="s">
        <v>1119</v>
      </c>
      <c r="D1015" s="30" t="s">
        <v>897</v>
      </c>
      <c r="E1015" s="30" t="s">
        <v>18</v>
      </c>
      <c r="F1015" s="30" t="s">
        <v>27</v>
      </c>
      <c r="G1015" s="31" t="n">
        <v>-10</v>
      </c>
      <c r="H1015" s="32" t="n">
        <v>2672</v>
      </c>
      <c r="I1015" s="32" t="n">
        <v>26720</v>
      </c>
      <c r="J1015" s="32" t="n">
        <v>0</v>
      </c>
      <c r="K1015" s="32" t="n">
        <v>-12.77</v>
      </c>
      <c r="L1015" s="32" t="n">
        <v>0</v>
      </c>
      <c r="M1015" s="32"/>
      <c r="N1015" s="6" t="s">
        <f>=I1015+J1015+K1015+L1015</f>
      </c>
      <c r="O1015" s="32"/>
      <c r="P1015" s="30"/>
    </row>
    <row collapsed="false" customFormat="false" customHeight="false" hidden="false" ht="12.1" outlineLevel="0" r="1016">
      <c r="A1016" s="20" t="n">
        <v>43936.781412037</v>
      </c>
      <c r="B1016" s="2" t="s">
        <v>53</v>
      </c>
      <c r="C1016" s="2" t="s">
        <v>1117</v>
      </c>
      <c r="D1016" s="2" t="s">
        <v>894</v>
      </c>
      <c r="E1016" s="2" t="s">
        <v>18</v>
      </c>
      <c r="F1016" s="2" t="s">
        <v>27</v>
      </c>
      <c r="G1016" s="7" t="n">
        <v>100</v>
      </c>
      <c r="H1016" s="6" t="n">
        <v>36.75</v>
      </c>
      <c r="I1016" s="6" t="n">
        <v>-3675</v>
      </c>
      <c r="J1016" s="6" t="n">
        <v>0</v>
      </c>
      <c r="K1016" s="6" t="n">
        <v>-1.76</v>
      </c>
      <c r="L1016" s="6" t="n">
        <v>0</v>
      </c>
      <c r="M1016" s="6"/>
      <c r="N1016" s="6" t="s">
        <f>=I1016+J1016+K1016+L1016</f>
      </c>
      <c r="O1016" s="6"/>
      <c r="P1016" s="2"/>
    </row>
    <row collapsed="false" customFormat="false" customHeight="false" hidden="false" ht="12.1" outlineLevel="0" r="1017">
      <c r="A1017" s="20" t="n">
        <v>43937.476712963</v>
      </c>
      <c r="B1017" s="2" t="s">
        <v>35</v>
      </c>
      <c r="C1017" s="2" t="s">
        <v>1184</v>
      </c>
      <c r="D1017" s="2" t="s">
        <v>894</v>
      </c>
      <c r="E1017" s="2" t="s">
        <v>18</v>
      </c>
      <c r="F1017" s="2" t="s">
        <v>20</v>
      </c>
      <c r="G1017" s="7" t="n">
        <v>1</v>
      </c>
      <c r="H1017" s="6" t="n">
        <v>5.9</v>
      </c>
      <c r="I1017" s="6" t="n">
        <v>-5.9</v>
      </c>
      <c r="J1017" s="6" t="n">
        <v>0</v>
      </c>
      <c r="K1017" s="6" t="n">
        <v>-0.01</v>
      </c>
      <c r="L1017" s="6" t="n">
        <v>0</v>
      </c>
      <c r="M1017" s="6" t="s">
        <f>=I1017+J1017+K1017+L1017</f>
      </c>
      <c r="N1017" s="6"/>
      <c r="O1017" s="6"/>
      <c r="P1017" s="2"/>
    </row>
    <row collapsed="false" customFormat="false" customHeight="false" hidden="false" ht="12.1" outlineLevel="0" r="1018">
      <c r="A1018" s="20" t="n">
        <v>43937.476712963</v>
      </c>
      <c r="B1018" s="2" t="s">
        <v>35</v>
      </c>
      <c r="C1018" s="2" t="s">
        <v>1184</v>
      </c>
      <c r="D1018" s="2" t="s">
        <v>894</v>
      </c>
      <c r="E1018" s="2" t="s">
        <v>18</v>
      </c>
      <c r="F1018" s="2" t="s">
        <v>20</v>
      </c>
      <c r="G1018" s="7" t="n">
        <v>1</v>
      </c>
      <c r="H1018" s="6" t="n">
        <v>5.9</v>
      </c>
      <c r="I1018" s="6" t="n">
        <v>-5.9</v>
      </c>
      <c r="J1018" s="6" t="n">
        <v>0</v>
      </c>
      <c r="K1018" s="6" t="n">
        <v>-0.01</v>
      </c>
      <c r="L1018" s="6" t="n">
        <v>0</v>
      </c>
      <c r="M1018" s="6" t="s">
        <f>=I1018+J1018+K1018+L1018</f>
      </c>
      <c r="N1018" s="6"/>
      <c r="O1018" s="6"/>
      <c r="P1018" s="2"/>
    </row>
    <row collapsed="false" customFormat="false" customHeight="false" hidden="false" ht="12.1" outlineLevel="0" r="1019">
      <c r="A1019" s="20" t="n">
        <v>43937.489467593</v>
      </c>
      <c r="B1019" s="2" t="s">
        <v>53</v>
      </c>
      <c r="C1019" s="2" t="s">
        <v>1117</v>
      </c>
      <c r="D1019" s="2" t="s">
        <v>894</v>
      </c>
      <c r="E1019" s="2" t="s">
        <v>18</v>
      </c>
      <c r="F1019" s="2" t="s">
        <v>27</v>
      </c>
      <c r="G1019" s="7" t="n">
        <v>200</v>
      </c>
      <c r="H1019" s="6" t="n">
        <v>36.96</v>
      </c>
      <c r="I1019" s="6" t="n">
        <v>-7392</v>
      </c>
      <c r="J1019" s="6" t="n">
        <v>0</v>
      </c>
      <c r="K1019" s="6" t="n">
        <v>-3.53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43937.494502315</v>
      </c>
      <c r="B1020" s="2" t="s">
        <v>930</v>
      </c>
      <c r="C1020" s="2" t="s">
        <v>1152</v>
      </c>
      <c r="D1020" s="2" t="s">
        <v>894</v>
      </c>
      <c r="E1020" s="2" t="s">
        <v>18</v>
      </c>
      <c r="F1020" s="2" t="s">
        <v>20</v>
      </c>
      <c r="G1020" s="7" t="n">
        <v>2</v>
      </c>
      <c r="H1020" s="6" t="n">
        <v>9.8</v>
      </c>
      <c r="I1020" s="6" t="n">
        <v>-19.6</v>
      </c>
      <c r="J1020" s="6" t="n">
        <v>0</v>
      </c>
      <c r="K1020" s="6" t="n">
        <v>-0.02</v>
      </c>
      <c r="L1020" s="6" t="n">
        <v>0</v>
      </c>
      <c r="M1020" s="6" t="s">
        <f>=I1020+J1020+K1020+L1020</f>
      </c>
      <c r="N1020" s="6"/>
      <c r="O1020" s="6"/>
      <c r="P1020" s="2"/>
    </row>
    <row collapsed="false" customFormat="false" customHeight="false" hidden="false" ht="12.1" outlineLevel="0" r="1021">
      <c r="A1021" s="20" t="n">
        <v>43937.496145833</v>
      </c>
      <c r="B1021" s="2" t="s">
        <v>918</v>
      </c>
      <c r="C1021" s="2" t="s">
        <v>1116</v>
      </c>
      <c r="D1021" s="2" t="s">
        <v>894</v>
      </c>
      <c r="E1021" s="2" t="s">
        <v>18</v>
      </c>
      <c r="F1021" s="2" t="s">
        <v>27</v>
      </c>
      <c r="G1021" s="7" t="n">
        <v>2</v>
      </c>
      <c r="H1021" s="6" t="n">
        <v>4510</v>
      </c>
      <c r="I1021" s="6" t="n">
        <v>-9020</v>
      </c>
      <c r="J1021" s="6" t="n">
        <v>0</v>
      </c>
      <c r="K1021" s="6" t="n">
        <v>-4.31</v>
      </c>
      <c r="L1021" s="6" t="n">
        <v>0</v>
      </c>
      <c r="M1021" s="6"/>
      <c r="N1021" s="6" t="s">
        <f>=I1021+J1021+K1021+L1021</f>
      </c>
      <c r="O1021" s="6"/>
      <c r="P1021" s="2"/>
    </row>
    <row collapsed="false" customFormat="false" customHeight="false" hidden="false" ht="12.1" outlineLevel="0" r="1022">
      <c r="A1022" s="20" t="n">
        <v>43937.499363426</v>
      </c>
      <c r="B1022" s="2" t="s">
        <v>32</v>
      </c>
      <c r="C1022" s="2" t="s">
        <v>1185</v>
      </c>
      <c r="D1022" s="2" t="s">
        <v>894</v>
      </c>
      <c r="E1022" s="2" t="s">
        <v>18</v>
      </c>
      <c r="F1022" s="2" t="s">
        <v>27</v>
      </c>
      <c r="G1022" s="7" t="n">
        <v>2</v>
      </c>
      <c r="H1022" s="6" t="n">
        <v>488.8</v>
      </c>
      <c r="I1022" s="6" t="n">
        <v>-977.6</v>
      </c>
      <c r="J1022" s="6" t="n">
        <v>0</v>
      </c>
      <c r="K1022" s="6" t="n">
        <v>-0.47</v>
      </c>
      <c r="L1022" s="6" t="n">
        <v>0</v>
      </c>
      <c r="M1022" s="6"/>
      <c r="N1022" s="6" t="s">
        <f>=I1022+J1022+K1022+L1022</f>
      </c>
      <c r="O1022" s="6"/>
      <c r="P1022" s="2"/>
    </row>
    <row collapsed="false" customFormat="false" customHeight="false" hidden="false" ht="12.1" outlineLevel="0" r="1023">
      <c r="A1023" s="29" t="n">
        <v>43937.790428241</v>
      </c>
      <c r="B1023" s="30" t="s">
        <v>140</v>
      </c>
      <c r="C1023" s="30" t="s">
        <v>1209</v>
      </c>
      <c r="D1023" s="30" t="s">
        <v>897</v>
      </c>
      <c r="E1023" s="30" t="s">
        <v>18</v>
      </c>
      <c r="F1023" s="30" t="s">
        <v>20</v>
      </c>
      <c r="G1023" s="31" t="n">
        <v>-28</v>
      </c>
      <c r="H1023" s="32" t="n">
        <v>3.5</v>
      </c>
      <c r="I1023" s="32" t="n">
        <v>98</v>
      </c>
      <c r="J1023" s="32" t="n">
        <v>0</v>
      </c>
      <c r="K1023" s="32" t="n">
        <v>-0.05</v>
      </c>
      <c r="L1023" s="32" t="n">
        <v>0</v>
      </c>
      <c r="M1023" s="6" t="s">
        <f>=I1023+J1023+K1023+L1023</f>
      </c>
      <c r="N1023" s="32"/>
      <c r="O1023" s="32"/>
      <c r="P1023" s="30"/>
    </row>
    <row collapsed="false" customFormat="false" customHeight="false" hidden="false" ht="12.1" outlineLevel="0" r="1024">
      <c r="A1024" s="29" t="n">
        <v>43938.432997685</v>
      </c>
      <c r="B1024" s="30" t="s">
        <v>977</v>
      </c>
      <c r="C1024" s="30" t="s">
        <v>1256</v>
      </c>
      <c r="D1024" s="30" t="s">
        <v>897</v>
      </c>
      <c r="E1024" s="30" t="s">
        <v>18</v>
      </c>
      <c r="F1024" s="30" t="s">
        <v>27</v>
      </c>
      <c r="G1024" s="31" t="n">
        <v>-2</v>
      </c>
      <c r="H1024" s="32" t="n">
        <v>5770</v>
      </c>
      <c r="I1024" s="32" t="n">
        <v>11540</v>
      </c>
      <c r="J1024" s="32" t="n">
        <v>0</v>
      </c>
      <c r="K1024" s="32" t="n">
        <v>-5.51</v>
      </c>
      <c r="L1024" s="32" t="n">
        <v>0</v>
      </c>
      <c r="M1024" s="32"/>
      <c r="N1024" s="6" t="s">
        <f>=I1024+J1024+K1024+L1024</f>
      </c>
      <c r="O1024" s="32"/>
      <c r="P1024" s="30"/>
    </row>
    <row collapsed="false" customFormat="false" customHeight="false" hidden="false" ht="12.1" outlineLevel="0" r="1025">
      <c r="A1025" s="29" t="n">
        <v>43938.445914352</v>
      </c>
      <c r="B1025" s="30" t="s">
        <v>905</v>
      </c>
      <c r="C1025" s="30" t="s">
        <v>1096</v>
      </c>
      <c r="D1025" s="30" t="s">
        <v>897</v>
      </c>
      <c r="E1025" s="30" t="s">
        <v>18</v>
      </c>
      <c r="F1025" s="30" t="s">
        <v>27</v>
      </c>
      <c r="G1025" s="31" t="n">
        <v>-10</v>
      </c>
      <c r="H1025" s="32" t="n">
        <v>79.67</v>
      </c>
      <c r="I1025" s="32" t="n">
        <v>796.7</v>
      </c>
      <c r="J1025" s="32" t="n">
        <v>0</v>
      </c>
      <c r="K1025" s="32" t="n">
        <v>-0.38</v>
      </c>
      <c r="L1025" s="32" t="n">
        <v>0</v>
      </c>
      <c r="M1025" s="32"/>
      <c r="N1025" s="6" t="s">
        <f>=I1025+J1025+K1025+L1025</f>
      </c>
      <c r="O1025" s="32"/>
      <c r="P1025" s="30"/>
    </row>
    <row collapsed="false" customFormat="false" customHeight="false" hidden="false" ht="12.1" outlineLevel="0" r="1026">
      <c r="A1026" s="21" t="n">
        <v>43941</v>
      </c>
      <c r="B1026" s="22" t="s">
        <v>1113</v>
      </c>
      <c r="C1026" s="22" t="s">
        <v>1259</v>
      </c>
      <c r="D1026" s="22" t="s">
        <v>1113</v>
      </c>
      <c r="E1026" s="22" t="s">
        <v>1113</v>
      </c>
      <c r="F1026" s="22" t="s">
        <v>20</v>
      </c>
      <c r="G1026" s="23" t="n">
        <v>1</v>
      </c>
      <c r="H1026" s="24" t="n">
        <v>5.68</v>
      </c>
      <c r="I1026" s="24" t="n">
        <v>5.68</v>
      </c>
      <c r="J1026" s="24" t="n">
        <v>0</v>
      </c>
      <c r="K1026" s="24" t="n">
        <v>0</v>
      </c>
      <c r="L1026" s="24" t="n">
        <v>0</v>
      </c>
      <c r="M1026" s="6" t="s">
        <f>=I1026+J1026+K1026+L1026</f>
      </c>
      <c r="N1026" s="24"/>
      <c r="O1026" s="24"/>
      <c r="P1026" s="22"/>
    </row>
    <row collapsed="false" customFormat="false" customHeight="false" hidden="false" ht="12.1" outlineLevel="0" r="1027">
      <c r="A1027" s="21" t="n">
        <v>43941</v>
      </c>
      <c r="B1027" s="22" t="s">
        <v>1113</v>
      </c>
      <c r="C1027" s="22" t="s">
        <v>1260</v>
      </c>
      <c r="D1027" s="22" t="s">
        <v>1113</v>
      </c>
      <c r="E1027" s="22" t="s">
        <v>1113</v>
      </c>
      <c r="F1027" s="22" t="s">
        <v>27</v>
      </c>
      <c r="G1027" s="23" t="n">
        <v>1</v>
      </c>
      <c r="H1027" s="24" t="n">
        <v>137</v>
      </c>
      <c r="I1027" s="24" t="n">
        <v>137</v>
      </c>
      <c r="J1027" s="24" t="n">
        <v>0</v>
      </c>
      <c r="K1027" s="24" t="n">
        <v>0</v>
      </c>
      <c r="L1027" s="24" t="n">
        <v>0</v>
      </c>
      <c r="M1027" s="24"/>
      <c r="N1027" s="6" t="s">
        <f>=I1027+J1027+K1027+L1027</f>
      </c>
      <c r="O1027" s="24"/>
      <c r="P1027" s="22"/>
    </row>
    <row collapsed="false" customFormat="false" customHeight="false" hidden="false" ht="12.1" outlineLevel="0" r="1028">
      <c r="A1028" s="20" t="n">
        <v>43941.460034722</v>
      </c>
      <c r="B1028" s="2" t="s">
        <v>32</v>
      </c>
      <c r="C1028" s="2" t="s">
        <v>1185</v>
      </c>
      <c r="D1028" s="2" t="s">
        <v>894</v>
      </c>
      <c r="E1028" s="2" t="s">
        <v>18</v>
      </c>
      <c r="F1028" s="2" t="s">
        <v>27</v>
      </c>
      <c r="G1028" s="7" t="n">
        <v>2</v>
      </c>
      <c r="H1028" s="6" t="n">
        <v>495.5</v>
      </c>
      <c r="I1028" s="6" t="n">
        <v>-991</v>
      </c>
      <c r="J1028" s="6" t="n">
        <v>0</v>
      </c>
      <c r="K1028" s="6" t="n">
        <v>-0.47</v>
      </c>
      <c r="L1028" s="6" t="n">
        <v>0</v>
      </c>
      <c r="M1028" s="6"/>
      <c r="N1028" s="6" t="s">
        <f>=I1028+J1028+K1028+L1028</f>
      </c>
      <c r="O1028" s="6"/>
      <c r="P1028" s="2"/>
    </row>
    <row collapsed="false" customFormat="false" customHeight="false" hidden="false" ht="12.1" outlineLevel="0" r="1029">
      <c r="A1029" s="20" t="n">
        <v>43941.460034722</v>
      </c>
      <c r="B1029" s="2" t="s">
        <v>32</v>
      </c>
      <c r="C1029" s="2" t="s">
        <v>1185</v>
      </c>
      <c r="D1029" s="2" t="s">
        <v>894</v>
      </c>
      <c r="E1029" s="2" t="s">
        <v>18</v>
      </c>
      <c r="F1029" s="2" t="s">
        <v>27</v>
      </c>
      <c r="G1029" s="7" t="n">
        <v>18</v>
      </c>
      <c r="H1029" s="6" t="n">
        <v>495.5</v>
      </c>
      <c r="I1029" s="6" t="n">
        <v>-8919</v>
      </c>
      <c r="J1029" s="6" t="n">
        <v>0</v>
      </c>
      <c r="K1029" s="6" t="n">
        <v>-4.26</v>
      </c>
      <c r="L1029" s="6" t="n">
        <v>0</v>
      </c>
      <c r="M1029" s="6"/>
      <c r="N1029" s="6" t="s">
        <f>=I1029+J1029+K1029+L1029</f>
      </c>
      <c r="O1029" s="6"/>
      <c r="P1029" s="2"/>
    </row>
    <row collapsed="false" customFormat="false" customHeight="false" hidden="false" ht="12.1" outlineLevel="0" r="1030">
      <c r="A1030" s="29" t="n">
        <v>43942.585497685</v>
      </c>
      <c r="B1030" s="30" t="s">
        <v>976</v>
      </c>
      <c r="C1030" s="30" t="s">
        <v>1254</v>
      </c>
      <c r="D1030" s="30" t="s">
        <v>897</v>
      </c>
      <c r="E1030" s="30" t="s">
        <v>166</v>
      </c>
      <c r="F1030" s="30" t="s">
        <v>20</v>
      </c>
      <c r="G1030" s="31" t="n">
        <v>-2</v>
      </c>
      <c r="H1030" s="32" t="n">
        <v>95.44</v>
      </c>
      <c r="I1030" s="32" t="n">
        <v>1908.8</v>
      </c>
      <c r="J1030" s="32" t="n">
        <v>30.64</v>
      </c>
      <c r="K1030" s="32" t="n">
        <v>-0.96</v>
      </c>
      <c r="L1030" s="32" t="n">
        <v>0</v>
      </c>
      <c r="M1030" s="6" t="s">
        <f>=I1030+J1030+K1030+L1030</f>
      </c>
      <c r="N1030" s="32"/>
      <c r="O1030" s="32"/>
      <c r="P1030" s="30"/>
    </row>
    <row collapsed="false" customFormat="false" customHeight="false" hidden="false" ht="12.1" outlineLevel="0" r="1031">
      <c r="A1031" s="20" t="n">
        <v>43943.420208333</v>
      </c>
      <c r="B1031" s="2" t="s">
        <v>106</v>
      </c>
      <c r="C1031" s="2" t="s">
        <v>1252</v>
      </c>
      <c r="D1031" s="2" t="s">
        <v>894</v>
      </c>
      <c r="E1031" s="2" t="s">
        <v>18</v>
      </c>
      <c r="F1031" s="2" t="s">
        <v>27</v>
      </c>
      <c r="G1031" s="7" t="n">
        <v>9</v>
      </c>
      <c r="H1031" s="6" t="n">
        <v>1479</v>
      </c>
      <c r="I1031" s="6" t="n">
        <v>-13311</v>
      </c>
      <c r="J1031" s="6" t="n">
        <v>0</v>
      </c>
      <c r="K1031" s="6" t="n">
        <v>-6.37</v>
      </c>
      <c r="L1031" s="6" t="n">
        <v>0</v>
      </c>
      <c r="M1031" s="6"/>
      <c r="N1031" s="6" t="s">
        <f>=I1031+J1031+K1031+L1031</f>
      </c>
      <c r="O1031" s="6"/>
      <c r="P1031" s="2"/>
    </row>
    <row collapsed="false" customFormat="false" customHeight="false" hidden="false" ht="12.1" outlineLevel="0" r="1032">
      <c r="A1032" s="29" t="n">
        <v>43943.477743056</v>
      </c>
      <c r="B1032" s="30" t="s">
        <v>106</v>
      </c>
      <c r="C1032" s="30" t="s">
        <v>1252</v>
      </c>
      <c r="D1032" s="30" t="s">
        <v>897</v>
      </c>
      <c r="E1032" s="30" t="s">
        <v>18</v>
      </c>
      <c r="F1032" s="30" t="s">
        <v>27</v>
      </c>
      <c r="G1032" s="31" t="n">
        <v>-9</v>
      </c>
      <c r="H1032" s="32" t="n">
        <v>1499.5</v>
      </c>
      <c r="I1032" s="32" t="n">
        <v>13495.5</v>
      </c>
      <c r="J1032" s="32" t="n">
        <v>0</v>
      </c>
      <c r="K1032" s="32" t="n">
        <v>-6.45</v>
      </c>
      <c r="L1032" s="32" t="n">
        <v>0</v>
      </c>
      <c r="M1032" s="32"/>
      <c r="N1032" s="6" t="s">
        <f>=I1032+J1032+K1032+L1032</f>
      </c>
      <c r="O1032" s="32"/>
      <c r="P1032" s="30"/>
    </row>
    <row collapsed="false" customFormat="false" customHeight="false" hidden="false" ht="12.1" outlineLevel="0" r="1033">
      <c r="A1033" s="29" t="n">
        <v>43945.602476852</v>
      </c>
      <c r="B1033" s="30" t="s">
        <v>966</v>
      </c>
      <c r="C1033" s="30" t="s">
        <v>1227</v>
      </c>
      <c r="D1033" s="30" t="s">
        <v>897</v>
      </c>
      <c r="E1033" s="30" t="s">
        <v>18</v>
      </c>
      <c r="F1033" s="30" t="s">
        <v>20</v>
      </c>
      <c r="G1033" s="31" t="n">
        <v>-1</v>
      </c>
      <c r="H1033" s="32" t="n">
        <v>12.3</v>
      </c>
      <c r="I1033" s="32" t="n">
        <v>12.3</v>
      </c>
      <c r="J1033" s="32" t="n">
        <v>0</v>
      </c>
      <c r="K1033" s="32" t="n">
        <v>-0.01</v>
      </c>
      <c r="L1033" s="32" t="n">
        <v>0</v>
      </c>
      <c r="M1033" s="6" t="s">
        <f>=I1033+J1033+K1033+L1033</f>
      </c>
      <c r="N1033" s="32"/>
      <c r="O1033" s="32"/>
      <c r="P1033" s="30"/>
    </row>
    <row collapsed="false" customFormat="false" customHeight="false" hidden="false" ht="12.1" outlineLevel="0" r="1034">
      <c r="A1034" s="20" t="n">
        <v>43945.635671296</v>
      </c>
      <c r="B1034" s="2" t="s">
        <v>978</v>
      </c>
      <c r="C1034" s="2" t="s">
        <v>1261</v>
      </c>
      <c r="D1034" s="2" t="s">
        <v>894</v>
      </c>
      <c r="E1034" s="2" t="s">
        <v>18</v>
      </c>
      <c r="F1034" s="2" t="s">
        <v>27</v>
      </c>
      <c r="G1034" s="7" t="n">
        <v>3</v>
      </c>
      <c r="H1034" s="6" t="n">
        <v>2286</v>
      </c>
      <c r="I1034" s="6" t="n">
        <v>-6858</v>
      </c>
      <c r="J1034" s="6" t="n">
        <v>0</v>
      </c>
      <c r="K1034" s="6" t="n">
        <v>-3.27</v>
      </c>
      <c r="L1034" s="6" t="n">
        <v>0</v>
      </c>
      <c r="M1034" s="6"/>
      <c r="N1034" s="6" t="s">
        <f>=I1034+J1034+K1034+L1034</f>
      </c>
      <c r="O1034" s="6"/>
      <c r="P1034" s="2"/>
    </row>
    <row collapsed="false" customFormat="false" customHeight="false" hidden="false" ht="12.1" outlineLevel="0" r="1035">
      <c r="A1035" s="20" t="n">
        <v>43945.635960648</v>
      </c>
      <c r="B1035" s="2" t="s">
        <v>978</v>
      </c>
      <c r="C1035" s="2" t="s">
        <v>1261</v>
      </c>
      <c r="D1035" s="2" t="s">
        <v>894</v>
      </c>
      <c r="E1035" s="2" t="s">
        <v>18</v>
      </c>
      <c r="F1035" s="2" t="s">
        <v>27</v>
      </c>
      <c r="G1035" s="7" t="n">
        <v>2</v>
      </c>
      <c r="H1035" s="6" t="n">
        <v>2286</v>
      </c>
      <c r="I1035" s="6" t="n">
        <v>-4572</v>
      </c>
      <c r="J1035" s="6" t="n">
        <v>0</v>
      </c>
      <c r="K1035" s="6" t="n">
        <v>-2.18</v>
      </c>
      <c r="L1035" s="6" t="n">
        <v>0</v>
      </c>
      <c r="M1035" s="6"/>
      <c r="N1035" s="6" t="s">
        <f>=I1035+J1035+K1035+L1035</f>
      </c>
      <c r="O1035" s="6"/>
      <c r="P1035" s="2"/>
    </row>
    <row collapsed="false" customFormat="false" customHeight="false" hidden="false" ht="12.1" outlineLevel="0" r="1036">
      <c r="A1036" s="29" t="n">
        <v>43948.546458333</v>
      </c>
      <c r="B1036" s="30" t="s">
        <v>978</v>
      </c>
      <c r="C1036" s="30" t="s">
        <v>1261</v>
      </c>
      <c r="D1036" s="30" t="s">
        <v>897</v>
      </c>
      <c r="E1036" s="30" t="s">
        <v>18</v>
      </c>
      <c r="F1036" s="30" t="s">
        <v>27</v>
      </c>
      <c r="G1036" s="31" t="n">
        <v>-1</v>
      </c>
      <c r="H1036" s="32" t="n">
        <v>2306</v>
      </c>
      <c r="I1036" s="32" t="n">
        <v>2306</v>
      </c>
      <c r="J1036" s="32" t="n">
        <v>0</v>
      </c>
      <c r="K1036" s="32" t="n">
        <v>-1.1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9" t="n">
        <v>43948.548344907</v>
      </c>
      <c r="B1037" s="30" t="s">
        <v>978</v>
      </c>
      <c r="C1037" s="30" t="s">
        <v>1261</v>
      </c>
      <c r="D1037" s="30" t="s">
        <v>897</v>
      </c>
      <c r="E1037" s="30" t="s">
        <v>18</v>
      </c>
      <c r="F1037" s="30" t="s">
        <v>27</v>
      </c>
      <c r="G1037" s="31" t="n">
        <v>-1</v>
      </c>
      <c r="H1037" s="32" t="n">
        <v>2306</v>
      </c>
      <c r="I1037" s="32" t="n">
        <v>2306</v>
      </c>
      <c r="J1037" s="32" t="n">
        <v>0</v>
      </c>
      <c r="K1037" s="32" t="n">
        <v>-1.1</v>
      </c>
      <c r="L1037" s="32" t="n">
        <v>0</v>
      </c>
      <c r="M1037" s="32"/>
      <c r="N1037" s="6" t="s">
        <f>=I1037+J1037+K1037+L1037</f>
      </c>
      <c r="O1037" s="32"/>
      <c r="P1037" s="30"/>
    </row>
    <row collapsed="false" customFormat="false" customHeight="false" hidden="false" ht="12.1" outlineLevel="0" r="1038">
      <c r="A1038" s="29" t="n">
        <v>43948.549375</v>
      </c>
      <c r="B1038" s="30" t="s">
        <v>978</v>
      </c>
      <c r="C1038" s="30" t="s">
        <v>1261</v>
      </c>
      <c r="D1038" s="30" t="s">
        <v>897</v>
      </c>
      <c r="E1038" s="30" t="s">
        <v>18</v>
      </c>
      <c r="F1038" s="30" t="s">
        <v>27</v>
      </c>
      <c r="G1038" s="31" t="n">
        <v>-3</v>
      </c>
      <c r="H1038" s="32" t="n">
        <v>2306</v>
      </c>
      <c r="I1038" s="32" t="n">
        <v>6918</v>
      </c>
      <c r="J1038" s="32" t="n">
        <v>0</v>
      </c>
      <c r="K1038" s="32" t="n">
        <v>-3.3</v>
      </c>
      <c r="L1038" s="32" t="n">
        <v>0</v>
      </c>
      <c r="M1038" s="32"/>
      <c r="N1038" s="6" t="s">
        <f>=I1038+J1038+K1038+L1038</f>
      </c>
      <c r="O1038" s="32"/>
      <c r="P1038" s="30"/>
    </row>
    <row collapsed="false" customFormat="false" customHeight="false" hidden="false" ht="12.1" outlineLevel="0" r="1039">
      <c r="A1039" s="25" t="n">
        <v>43949</v>
      </c>
      <c r="B1039" s="26" t="s">
        <v>1089</v>
      </c>
      <c r="C1039" s="26" t="s">
        <v>1197</v>
      </c>
      <c r="D1039" s="26" t="s">
        <v>1089</v>
      </c>
      <c r="E1039" s="26" t="s">
        <v>1089</v>
      </c>
      <c r="F1039" s="26" t="s">
        <v>27</v>
      </c>
      <c r="G1039" s="27" t="n">
        <v>1</v>
      </c>
      <c r="H1039" s="28" t="n">
        <v>-9.32</v>
      </c>
      <c r="I1039" s="28" t="n">
        <v>-9.32</v>
      </c>
      <c r="J1039" s="28" t="n">
        <v>0</v>
      </c>
      <c r="K1039" s="28" t="n">
        <v>0</v>
      </c>
      <c r="L1039" s="28" t="n">
        <v>0</v>
      </c>
      <c r="M1039" s="28"/>
      <c r="N1039" s="6" t="s">
        <f>=I1039+J1039+K1039+L1039</f>
      </c>
      <c r="O1039" s="28"/>
      <c r="P1039" s="26"/>
    </row>
    <row collapsed="false" customFormat="false" customHeight="false" hidden="false" ht="12.1" outlineLevel="0" r="1040">
      <c r="A1040" s="21" t="n">
        <v>43949</v>
      </c>
      <c r="B1040" s="22" t="s">
        <v>1113</v>
      </c>
      <c r="C1040" s="22" t="s">
        <v>1262</v>
      </c>
      <c r="D1040" s="22" t="s">
        <v>1113</v>
      </c>
      <c r="E1040" s="22" t="s">
        <v>1113</v>
      </c>
      <c r="F1040" s="22" t="s">
        <v>20</v>
      </c>
      <c r="G1040" s="23" t="n">
        <v>1</v>
      </c>
      <c r="H1040" s="24" t="n">
        <v>9.4</v>
      </c>
      <c r="I1040" s="24" t="n">
        <v>9.4</v>
      </c>
      <c r="J1040" s="24" t="n">
        <v>0</v>
      </c>
      <c r="K1040" s="24" t="n">
        <v>0</v>
      </c>
      <c r="L1040" s="24" t="n">
        <v>0</v>
      </c>
      <c r="M1040" s="6" t="s">
        <f>=I1040+J1040+K1040+L1040</f>
      </c>
      <c r="N1040" s="24"/>
      <c r="O1040" s="24"/>
      <c r="P1040" s="22"/>
    </row>
    <row collapsed="false" customFormat="false" customHeight="false" hidden="false" ht="12.1" outlineLevel="0" r="1041">
      <c r="A1041" s="25" t="n">
        <v>43949</v>
      </c>
      <c r="B1041" s="26" t="s">
        <v>1089</v>
      </c>
      <c r="C1041" s="26" t="s">
        <v>1198</v>
      </c>
      <c r="D1041" s="26" t="s">
        <v>1089</v>
      </c>
      <c r="E1041" s="26" t="s">
        <v>1089</v>
      </c>
      <c r="F1041" s="26" t="s">
        <v>27</v>
      </c>
      <c r="G1041" s="27" t="n">
        <v>1</v>
      </c>
      <c r="H1041" s="28" t="n">
        <v>-5.18</v>
      </c>
      <c r="I1041" s="28" t="n">
        <v>-5.18</v>
      </c>
      <c r="J1041" s="28" t="n">
        <v>0</v>
      </c>
      <c r="K1041" s="28" t="n">
        <v>0</v>
      </c>
      <c r="L1041" s="28" t="n">
        <v>0</v>
      </c>
      <c r="M1041" s="28"/>
      <c r="N1041" s="6" t="s">
        <f>=I1041+J1041+K1041+L1041</f>
      </c>
      <c r="O1041" s="28"/>
      <c r="P1041" s="26"/>
    </row>
    <row collapsed="false" customFormat="false" customHeight="false" hidden="false" ht="12.1" outlineLevel="0" r="1042">
      <c r="A1042" s="21" t="n">
        <v>43949</v>
      </c>
      <c r="B1042" s="22" t="s">
        <v>1113</v>
      </c>
      <c r="C1042" s="22" t="s">
        <v>1263</v>
      </c>
      <c r="D1042" s="22" t="s">
        <v>1113</v>
      </c>
      <c r="E1042" s="22" t="s">
        <v>1113</v>
      </c>
      <c r="F1042" s="22" t="s">
        <v>20</v>
      </c>
      <c r="G1042" s="23" t="n">
        <v>1</v>
      </c>
      <c r="H1042" s="24" t="n">
        <v>1.66</v>
      </c>
      <c r="I1042" s="24" t="n">
        <v>1.66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4"/>
      <c r="P1042" s="22"/>
    </row>
    <row collapsed="false" customFormat="false" customHeight="false" hidden="false" ht="12.1" outlineLevel="0" r="1043">
      <c r="A1043" s="20" t="n">
        <v>43949.424293981</v>
      </c>
      <c r="B1043" s="2" t="s">
        <v>906</v>
      </c>
      <c r="C1043" s="2" t="s">
        <v>1097</v>
      </c>
      <c r="D1043" s="2" t="s">
        <v>894</v>
      </c>
      <c r="E1043" s="2" t="s">
        <v>18</v>
      </c>
      <c r="F1043" s="2" t="s">
        <v>27</v>
      </c>
      <c r="G1043" s="7" t="n">
        <v>20</v>
      </c>
      <c r="H1043" s="6" t="n">
        <v>62.2</v>
      </c>
      <c r="I1043" s="6" t="n">
        <v>-1244</v>
      </c>
      <c r="J1043" s="6" t="n">
        <v>0</v>
      </c>
      <c r="K1043" s="6" t="n">
        <v>-0.59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0" t="n">
        <v>43949.428391204</v>
      </c>
      <c r="B1044" s="2" t="s">
        <v>906</v>
      </c>
      <c r="C1044" s="2" t="s">
        <v>1097</v>
      </c>
      <c r="D1044" s="2" t="s">
        <v>894</v>
      </c>
      <c r="E1044" s="2" t="s">
        <v>18</v>
      </c>
      <c r="F1044" s="2" t="s">
        <v>27</v>
      </c>
      <c r="G1044" s="7" t="n">
        <v>20</v>
      </c>
      <c r="H1044" s="6" t="n">
        <v>62</v>
      </c>
      <c r="I1044" s="6" t="n">
        <v>-1240</v>
      </c>
      <c r="J1044" s="6" t="n">
        <v>0</v>
      </c>
      <c r="K1044" s="6" t="n">
        <v>-0.59</v>
      </c>
      <c r="L1044" s="6" t="n">
        <v>0</v>
      </c>
      <c r="M1044" s="6"/>
      <c r="N1044" s="6" t="s">
        <f>=I1044+J1044+K1044+L1044</f>
      </c>
      <c r="O1044" s="6"/>
      <c r="P1044" s="2"/>
    </row>
    <row collapsed="false" customFormat="false" customHeight="false" hidden="false" ht="12.1" outlineLevel="0" r="1045">
      <c r="A1045" s="29" t="n">
        <v>43949.658206019</v>
      </c>
      <c r="B1045" s="30" t="s">
        <v>948</v>
      </c>
      <c r="C1045" s="30" t="s">
        <v>1187</v>
      </c>
      <c r="D1045" s="30" t="s">
        <v>897</v>
      </c>
      <c r="E1045" s="30" t="s">
        <v>18</v>
      </c>
      <c r="F1045" s="30" t="s">
        <v>27</v>
      </c>
      <c r="G1045" s="31" t="n">
        <v>-1300000</v>
      </c>
      <c r="H1045" s="32" t="n">
        <v>0.01145</v>
      </c>
      <c r="I1045" s="32" t="n">
        <v>14885</v>
      </c>
      <c r="J1045" s="32" t="n">
        <v>0</v>
      </c>
      <c r="K1045" s="32" t="n">
        <v>-7.11</v>
      </c>
      <c r="L1045" s="32" t="n">
        <v>0</v>
      </c>
      <c r="M1045" s="32"/>
      <c r="N1045" s="6" t="s">
        <f>=I1045+J1045+K1045+L1045</f>
      </c>
      <c r="O1045" s="32"/>
      <c r="P1045" s="30"/>
    </row>
    <row collapsed="false" customFormat="false" customHeight="false" hidden="false" ht="12.1" outlineLevel="0" r="1046">
      <c r="A1046" s="29" t="n">
        <v>43949.673564815</v>
      </c>
      <c r="B1046" s="30" t="s">
        <v>973</v>
      </c>
      <c r="C1046" s="30" t="s">
        <v>1247</v>
      </c>
      <c r="D1046" s="30" t="s">
        <v>897</v>
      </c>
      <c r="E1046" s="30" t="s">
        <v>18</v>
      </c>
      <c r="F1046" s="30" t="s">
        <v>27</v>
      </c>
      <c r="G1046" s="31" t="n">
        <v>-110</v>
      </c>
      <c r="H1046" s="32" t="n">
        <v>70.8</v>
      </c>
      <c r="I1046" s="32" t="n">
        <v>7788</v>
      </c>
      <c r="J1046" s="32" t="n">
        <v>0</v>
      </c>
      <c r="K1046" s="32" t="n">
        <v>-3.72</v>
      </c>
      <c r="L1046" s="32" t="n">
        <v>0</v>
      </c>
      <c r="M1046" s="32"/>
      <c r="N1046" s="6" t="s">
        <f>=I1046+J1046+K1046+L1046</f>
      </c>
      <c r="O1046" s="32"/>
      <c r="P1046" s="30"/>
    </row>
    <row collapsed="false" customFormat="false" customHeight="false" hidden="false" ht="12.1" outlineLevel="0" r="1047">
      <c r="A1047" s="20" t="n">
        <v>43949.712800926</v>
      </c>
      <c r="B1047" s="2" t="s">
        <v>945</v>
      </c>
      <c r="C1047" s="2" t="s">
        <v>1180</v>
      </c>
      <c r="D1047" s="2" t="s">
        <v>894</v>
      </c>
      <c r="E1047" s="2" t="s">
        <v>166</v>
      </c>
      <c r="F1047" s="2" t="s">
        <v>20</v>
      </c>
      <c r="G1047" s="7" t="n">
        <v>1</v>
      </c>
      <c r="H1047" s="6" t="n">
        <v>16.799</v>
      </c>
      <c r="I1047" s="6" t="n">
        <v>-1679.9</v>
      </c>
      <c r="J1047" s="6" t="n">
        <v>-44.63</v>
      </c>
      <c r="K1047" s="6" t="n">
        <v>-0.84</v>
      </c>
      <c r="L1047" s="6" t="n">
        <v>0</v>
      </c>
      <c r="M1047" s="6" t="s">
        <f>=I1047+J1047+K1047+L1047</f>
      </c>
      <c r="N1047" s="6"/>
      <c r="O1047" s="6"/>
      <c r="P1047" s="2"/>
    </row>
    <row collapsed="false" customFormat="false" customHeight="false" hidden="false" ht="12.1" outlineLevel="0" r="1048">
      <c r="A1048" s="20" t="n">
        <v>43949.744398148</v>
      </c>
      <c r="B1048" s="2" t="s">
        <v>979</v>
      </c>
      <c r="C1048" s="2" t="s">
        <v>1264</v>
      </c>
      <c r="D1048" s="2" t="s">
        <v>894</v>
      </c>
      <c r="E1048" s="2" t="s">
        <v>166</v>
      </c>
      <c r="F1048" s="2" t="s">
        <v>27</v>
      </c>
      <c r="G1048" s="7" t="n">
        <v>12</v>
      </c>
      <c r="H1048" s="6" t="n">
        <v>100.33</v>
      </c>
      <c r="I1048" s="6" t="n">
        <v>-12039.6</v>
      </c>
      <c r="J1048" s="6" t="n">
        <v>-69.84</v>
      </c>
      <c r="K1048" s="6" t="n">
        <v>-5.75</v>
      </c>
      <c r="L1048" s="6" t="n">
        <v>0</v>
      </c>
      <c r="M1048" s="6"/>
      <c r="N1048" s="6" t="s">
        <f>=I1048+J1048+K1048+L1048</f>
      </c>
      <c r="O1048" s="6"/>
      <c r="P1048" s="2"/>
    </row>
    <row collapsed="false" customFormat="false" customHeight="false" hidden="false" ht="12.1" outlineLevel="0" r="1049">
      <c r="A1049" s="20" t="n">
        <v>43949.745439815</v>
      </c>
      <c r="B1049" s="2" t="s">
        <v>979</v>
      </c>
      <c r="C1049" s="2" t="s">
        <v>1264</v>
      </c>
      <c r="D1049" s="2" t="s">
        <v>894</v>
      </c>
      <c r="E1049" s="2" t="s">
        <v>166</v>
      </c>
      <c r="F1049" s="2" t="s">
        <v>27</v>
      </c>
      <c r="G1049" s="7" t="n">
        <v>22</v>
      </c>
      <c r="H1049" s="6" t="n">
        <v>100.34</v>
      </c>
      <c r="I1049" s="6" t="n">
        <v>-22074.8</v>
      </c>
      <c r="J1049" s="6" t="n">
        <v>-128.04</v>
      </c>
      <c r="K1049" s="6" t="n">
        <v>-10.55</v>
      </c>
      <c r="L1049" s="6" t="n">
        <v>0</v>
      </c>
      <c r="M1049" s="6"/>
      <c r="N1049" s="6" t="s">
        <f>=I1049+J1049+K1049+L1049</f>
      </c>
      <c r="O1049" s="6"/>
      <c r="P1049" s="2"/>
    </row>
    <row collapsed="false" customFormat="false" customHeight="false" hidden="false" ht="12.1" outlineLevel="0" r="1050">
      <c r="A1050" s="25" t="n">
        <v>43950</v>
      </c>
      <c r="B1050" s="26" t="s">
        <v>1089</v>
      </c>
      <c r="C1050" s="26" t="s">
        <v>1198</v>
      </c>
      <c r="D1050" s="26" t="s">
        <v>1089</v>
      </c>
      <c r="E1050" s="26" t="s">
        <v>1089</v>
      </c>
      <c r="F1050" s="26" t="s">
        <v>27</v>
      </c>
      <c r="G1050" s="27" t="n">
        <v>1</v>
      </c>
      <c r="H1050" s="28" t="n">
        <v>-3.3</v>
      </c>
      <c r="I1050" s="28" t="n">
        <v>-3.3</v>
      </c>
      <c r="J1050" s="28" t="n">
        <v>0</v>
      </c>
      <c r="K1050" s="28" t="n">
        <v>0</v>
      </c>
      <c r="L1050" s="28" t="n">
        <v>0</v>
      </c>
      <c r="M1050" s="28"/>
      <c r="N1050" s="6" t="s">
        <f>=I1050+J1050+K1050+L1050</f>
      </c>
      <c r="O1050" s="28"/>
      <c r="P1050" s="26"/>
    </row>
    <row collapsed="false" customFormat="false" customHeight="false" hidden="false" ht="12.1" outlineLevel="0" r="1051">
      <c r="A1051" s="25" t="n">
        <v>43950</v>
      </c>
      <c r="B1051" s="26" t="s">
        <v>1089</v>
      </c>
      <c r="C1051" s="26" t="s">
        <v>1197</v>
      </c>
      <c r="D1051" s="26" t="s">
        <v>1089</v>
      </c>
      <c r="E1051" s="26" t="s">
        <v>1089</v>
      </c>
      <c r="F1051" s="26" t="s">
        <v>27</v>
      </c>
      <c r="G1051" s="27" t="n">
        <v>1</v>
      </c>
      <c r="H1051" s="28" t="n">
        <v>-5.94</v>
      </c>
      <c r="I1051" s="28" t="n">
        <v>-5.94</v>
      </c>
      <c r="J1051" s="28" t="n">
        <v>0</v>
      </c>
      <c r="K1051" s="28" t="n">
        <v>0</v>
      </c>
      <c r="L1051" s="28" t="n">
        <v>0</v>
      </c>
      <c r="M1051" s="28"/>
      <c r="N1051" s="6" t="s">
        <f>=I1051+J1051+K1051+L1051</f>
      </c>
      <c r="O1051" s="28"/>
      <c r="P1051" s="26"/>
    </row>
    <row collapsed="false" customFormat="false" customHeight="false" hidden="false" ht="12.1" outlineLevel="0" r="1052">
      <c r="A1052" s="29" t="n">
        <v>43951.563171296</v>
      </c>
      <c r="B1052" s="30" t="s">
        <v>35</v>
      </c>
      <c r="C1052" s="30" t="s">
        <v>1184</v>
      </c>
      <c r="D1052" s="30" t="s">
        <v>897</v>
      </c>
      <c r="E1052" s="30" t="s">
        <v>18</v>
      </c>
      <c r="F1052" s="30" t="s">
        <v>20</v>
      </c>
      <c r="G1052" s="31" t="n">
        <v>-1</v>
      </c>
      <c r="H1052" s="32" t="n">
        <v>9</v>
      </c>
      <c r="I1052" s="32" t="n">
        <v>9</v>
      </c>
      <c r="J1052" s="32" t="n">
        <v>0</v>
      </c>
      <c r="K1052" s="32" t="n">
        <v>-0.01</v>
      </c>
      <c r="L1052" s="32" t="n">
        <v>0</v>
      </c>
      <c r="M1052" s="6" t="s">
        <f>=I1052+J1052+K1052+L1052</f>
      </c>
      <c r="N1052" s="32"/>
      <c r="O1052" s="32"/>
      <c r="P1052" s="30"/>
    </row>
    <row collapsed="false" customFormat="false" customHeight="false" hidden="false" ht="12.1" outlineLevel="0" r="1053">
      <c r="A1053" s="29" t="n">
        <v>43951.573356481</v>
      </c>
      <c r="B1053" s="30" t="s">
        <v>35</v>
      </c>
      <c r="C1053" s="30" t="s">
        <v>1184</v>
      </c>
      <c r="D1053" s="30" t="s">
        <v>897</v>
      </c>
      <c r="E1053" s="30" t="s">
        <v>18</v>
      </c>
      <c r="F1053" s="30" t="s">
        <v>20</v>
      </c>
      <c r="G1053" s="31" t="n">
        <v>-2</v>
      </c>
      <c r="H1053" s="32" t="n">
        <v>9.05</v>
      </c>
      <c r="I1053" s="32" t="n">
        <v>18.1</v>
      </c>
      <c r="J1053" s="32" t="n">
        <v>0</v>
      </c>
      <c r="K1053" s="32" t="n">
        <v>-0.02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5" t="n">
        <v>43955</v>
      </c>
      <c r="B1054" s="26" t="s">
        <v>1089</v>
      </c>
      <c r="C1054" s="26" t="s">
        <v>1090</v>
      </c>
      <c r="D1054" s="26" t="s">
        <v>1089</v>
      </c>
      <c r="E1054" s="26" t="s">
        <v>1089</v>
      </c>
      <c r="F1054" s="26" t="s">
        <v>27</v>
      </c>
      <c r="G1054" s="27" t="n">
        <v>1</v>
      </c>
      <c r="H1054" s="28" t="n">
        <v>-104.03</v>
      </c>
      <c r="I1054" s="28" t="n">
        <v>-104.03</v>
      </c>
      <c r="J1054" s="28" t="n">
        <v>0</v>
      </c>
      <c r="K1054" s="28" t="n">
        <v>0</v>
      </c>
      <c r="L1054" s="28" t="n">
        <v>0</v>
      </c>
      <c r="M1054" s="28"/>
      <c r="N1054" s="6" t="s">
        <f>=I1054+J1054+K1054+L1054</f>
      </c>
      <c r="O1054" s="28"/>
      <c r="P1054" s="26"/>
    </row>
    <row collapsed="false" customFormat="false" customHeight="false" hidden="false" ht="12.1" outlineLevel="0" r="1055">
      <c r="A1055" s="25" t="n">
        <v>43955</v>
      </c>
      <c r="B1055" s="26" t="s">
        <v>1089</v>
      </c>
      <c r="C1055" s="26" t="s">
        <v>1265</v>
      </c>
      <c r="D1055" s="26" t="s">
        <v>1089</v>
      </c>
      <c r="E1055" s="26" t="s">
        <v>1089</v>
      </c>
      <c r="F1055" s="26" t="s">
        <v>20</v>
      </c>
      <c r="G1055" s="27" t="n">
        <v>1</v>
      </c>
      <c r="H1055" s="28" t="n">
        <v>-0.01</v>
      </c>
      <c r="I1055" s="28" t="n">
        <v>-0.01</v>
      </c>
      <c r="J1055" s="28" t="n">
        <v>0</v>
      </c>
      <c r="K1055" s="28" t="n">
        <v>0</v>
      </c>
      <c r="L1055" s="28" t="n">
        <v>0</v>
      </c>
      <c r="M1055" s="6" t="s">
        <f>=I1055+J1055+K1055+L1055</f>
      </c>
      <c r="N1055" s="28"/>
      <c r="O1055" s="28"/>
      <c r="P1055" s="26"/>
    </row>
    <row collapsed="false" customFormat="false" customHeight="false" hidden="false" ht="12.1" outlineLevel="0" r="1056">
      <c r="A1056" s="20" t="n">
        <v>43955.539641204</v>
      </c>
      <c r="B1056" s="2" t="s">
        <v>90</v>
      </c>
      <c r="C1056" s="2" t="s">
        <v>91</v>
      </c>
      <c r="D1056" s="2" t="s">
        <v>894</v>
      </c>
      <c r="E1056" s="2" t="s">
        <v>18</v>
      </c>
      <c r="F1056" s="2" t="s">
        <v>20</v>
      </c>
      <c r="G1056" s="7" t="n">
        <v>1</v>
      </c>
      <c r="H1056" s="6" t="n">
        <v>61.54</v>
      </c>
      <c r="I1056" s="6" t="n">
        <v>-61.54</v>
      </c>
      <c r="J1056" s="6" t="n">
        <v>0</v>
      </c>
      <c r="K1056" s="6" t="n">
        <v>-0.03</v>
      </c>
      <c r="L1056" s="6" t="n">
        <v>0</v>
      </c>
      <c r="M1056" s="6" t="s">
        <f>=I1056+J1056+K1056+L1056</f>
      </c>
      <c r="N1056" s="6"/>
      <c r="O1056" s="6"/>
      <c r="P1056" s="2"/>
    </row>
    <row collapsed="false" customFormat="false" customHeight="false" hidden="false" ht="12.1" outlineLevel="0" r="1057">
      <c r="A1057" s="20" t="n">
        <v>43955.539641204</v>
      </c>
      <c r="B1057" s="2" t="s">
        <v>90</v>
      </c>
      <c r="C1057" s="2" t="s">
        <v>91</v>
      </c>
      <c r="D1057" s="2" t="s">
        <v>894</v>
      </c>
      <c r="E1057" s="2" t="s">
        <v>18</v>
      </c>
      <c r="F1057" s="2" t="s">
        <v>20</v>
      </c>
      <c r="G1057" s="7" t="n">
        <v>1</v>
      </c>
      <c r="H1057" s="6" t="n">
        <v>61.54</v>
      </c>
      <c r="I1057" s="6" t="n">
        <v>-61.54</v>
      </c>
      <c r="J1057" s="6" t="n">
        <v>0</v>
      </c>
      <c r="K1057" s="6" t="n">
        <v>-0.03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43955.540104167</v>
      </c>
      <c r="B1058" s="2" t="s">
        <v>90</v>
      </c>
      <c r="C1058" s="2" t="s">
        <v>91</v>
      </c>
      <c r="D1058" s="2" t="s">
        <v>894</v>
      </c>
      <c r="E1058" s="2" t="s">
        <v>18</v>
      </c>
      <c r="F1058" s="2" t="s">
        <v>20</v>
      </c>
      <c r="G1058" s="7" t="n">
        <v>2</v>
      </c>
      <c r="H1058" s="6" t="n">
        <v>61.52</v>
      </c>
      <c r="I1058" s="6" t="n">
        <v>-123.04</v>
      </c>
      <c r="J1058" s="6" t="n">
        <v>0</v>
      </c>
      <c r="K1058" s="6" t="n">
        <v>-0.06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0" t="n">
        <v>43956.604641204</v>
      </c>
      <c r="B1059" s="2" t="s">
        <v>68</v>
      </c>
      <c r="C1059" s="2" t="s">
        <v>1266</v>
      </c>
      <c r="D1059" s="2" t="s">
        <v>894</v>
      </c>
      <c r="E1059" s="2" t="s">
        <v>18</v>
      </c>
      <c r="F1059" s="2" t="s">
        <v>20</v>
      </c>
      <c r="G1059" s="7" t="n">
        <v>1</v>
      </c>
      <c r="H1059" s="6" t="n">
        <v>53.4</v>
      </c>
      <c r="I1059" s="6" t="n">
        <v>-53.4</v>
      </c>
      <c r="J1059" s="6" t="n">
        <v>0</v>
      </c>
      <c r="K1059" s="6" t="n">
        <v>-0.03</v>
      </c>
      <c r="L1059" s="6" t="n">
        <v>0</v>
      </c>
      <c r="M1059" s="6" t="s">
        <f>=I1059+J1059+K1059+L1059</f>
      </c>
      <c r="N1059" s="6"/>
      <c r="O1059" s="6"/>
      <c r="P1059" s="2"/>
    </row>
    <row collapsed="false" customFormat="false" customHeight="false" hidden="false" ht="12.1" outlineLevel="0" r="1060">
      <c r="A1060" s="20" t="n">
        <v>43956.604641204</v>
      </c>
      <c r="B1060" s="2" t="s">
        <v>68</v>
      </c>
      <c r="C1060" s="2" t="s">
        <v>1266</v>
      </c>
      <c r="D1060" s="2" t="s">
        <v>894</v>
      </c>
      <c r="E1060" s="2" t="s">
        <v>18</v>
      </c>
      <c r="F1060" s="2" t="s">
        <v>20</v>
      </c>
      <c r="G1060" s="7" t="n">
        <v>1</v>
      </c>
      <c r="H1060" s="6" t="n">
        <v>53.4</v>
      </c>
      <c r="I1060" s="6" t="n">
        <v>-53.4</v>
      </c>
      <c r="J1060" s="6" t="n">
        <v>0</v>
      </c>
      <c r="K1060" s="6" t="n">
        <v>-0.03</v>
      </c>
      <c r="L1060" s="6" t="n">
        <v>0</v>
      </c>
      <c r="M1060" s="6" t="s">
        <f>=I1060+J1060+K1060+L1060</f>
      </c>
      <c r="N1060" s="6"/>
      <c r="O1060" s="6"/>
      <c r="P1060" s="2"/>
    </row>
    <row collapsed="false" customFormat="false" customHeight="false" hidden="false" ht="12.1" outlineLevel="0" r="1061">
      <c r="A1061" s="20" t="n">
        <v>43963.652002315</v>
      </c>
      <c r="B1061" s="2" t="s">
        <v>932</v>
      </c>
      <c r="C1061" s="2" t="s">
        <v>1164</v>
      </c>
      <c r="D1061" s="2" t="s">
        <v>894</v>
      </c>
      <c r="E1061" s="2" t="s">
        <v>18</v>
      </c>
      <c r="F1061" s="2" t="s">
        <v>20</v>
      </c>
      <c r="G1061" s="7" t="n">
        <v>1</v>
      </c>
      <c r="H1061" s="6" t="n">
        <v>56.65</v>
      </c>
      <c r="I1061" s="6" t="n">
        <v>-56.65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6"/>
      <c r="O1061" s="6"/>
      <c r="P1061" s="2"/>
    </row>
    <row collapsed="false" customFormat="false" customHeight="false" hidden="false" ht="12.1" outlineLevel="0" r="1062">
      <c r="A1062" s="20" t="n">
        <v>43963.652002315</v>
      </c>
      <c r="B1062" s="2" t="s">
        <v>932</v>
      </c>
      <c r="C1062" s="2" t="s">
        <v>1164</v>
      </c>
      <c r="D1062" s="2" t="s">
        <v>894</v>
      </c>
      <c r="E1062" s="2" t="s">
        <v>18</v>
      </c>
      <c r="F1062" s="2" t="s">
        <v>20</v>
      </c>
      <c r="G1062" s="7" t="n">
        <v>1</v>
      </c>
      <c r="H1062" s="6" t="n">
        <v>56.65</v>
      </c>
      <c r="I1062" s="6" t="n">
        <v>-56.65</v>
      </c>
      <c r="J1062" s="6" t="n">
        <v>0</v>
      </c>
      <c r="K1062" s="6" t="n">
        <v>-0.03</v>
      </c>
      <c r="L1062" s="6" t="n">
        <v>0</v>
      </c>
      <c r="M1062" s="6" t="s">
        <f>=I1062+J1062+K1062+L1062</f>
      </c>
      <c r="N1062" s="6"/>
      <c r="O1062" s="6"/>
      <c r="P1062" s="2"/>
    </row>
    <row collapsed="false" customFormat="false" customHeight="false" hidden="false" ht="12.1" outlineLevel="0" r="1063">
      <c r="A1063" s="29" t="n">
        <v>43963.747280093</v>
      </c>
      <c r="B1063" s="30" t="s">
        <v>122</v>
      </c>
      <c r="C1063" s="30" t="s">
        <v>1099</v>
      </c>
      <c r="D1063" s="30" t="s">
        <v>897</v>
      </c>
      <c r="E1063" s="30" t="s">
        <v>18</v>
      </c>
      <c r="F1063" s="30" t="s">
        <v>27</v>
      </c>
      <c r="G1063" s="31" t="n">
        <v>-80</v>
      </c>
      <c r="H1063" s="32" t="n">
        <v>127.7</v>
      </c>
      <c r="I1063" s="32" t="n">
        <v>10216</v>
      </c>
      <c r="J1063" s="32" t="n">
        <v>0</v>
      </c>
      <c r="K1063" s="32" t="n">
        <v>-4.88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9" t="n">
        <v>43963.781527778</v>
      </c>
      <c r="B1064" s="30" t="s">
        <v>122</v>
      </c>
      <c r="C1064" s="30" t="s">
        <v>1099</v>
      </c>
      <c r="D1064" s="30" t="s">
        <v>897</v>
      </c>
      <c r="E1064" s="30" t="s">
        <v>18</v>
      </c>
      <c r="F1064" s="30" t="s">
        <v>27</v>
      </c>
      <c r="G1064" s="31" t="n">
        <v>-80</v>
      </c>
      <c r="H1064" s="32" t="n">
        <v>128.3</v>
      </c>
      <c r="I1064" s="32" t="n">
        <v>10264</v>
      </c>
      <c r="J1064" s="32" t="n">
        <v>0</v>
      </c>
      <c r="K1064" s="32" t="n">
        <v>-4.91</v>
      </c>
      <c r="L1064" s="32" t="n">
        <v>0</v>
      </c>
      <c r="M1064" s="32"/>
      <c r="N1064" s="6" t="s">
        <f>=I1064+J1064+K1064+L1064</f>
      </c>
      <c r="O1064" s="32"/>
      <c r="P1064" s="30"/>
    </row>
    <row collapsed="false" customFormat="false" customHeight="false" hidden="false" ht="12.1" outlineLevel="0" r="1065">
      <c r="A1065" s="20" t="n">
        <v>43965.461805556</v>
      </c>
      <c r="B1065" s="2" t="s">
        <v>980</v>
      </c>
      <c r="C1065" s="2" t="s">
        <v>1267</v>
      </c>
      <c r="D1065" s="2" t="s">
        <v>894</v>
      </c>
      <c r="E1065" s="2" t="s">
        <v>166</v>
      </c>
      <c r="F1065" s="2" t="s">
        <v>27</v>
      </c>
      <c r="G1065" s="7" t="n">
        <v>1</v>
      </c>
      <c r="H1065" s="6" t="n">
        <v>107.67</v>
      </c>
      <c r="I1065" s="6" t="n">
        <v>-1076.7</v>
      </c>
      <c r="J1065" s="6" t="n">
        <v>-42.1</v>
      </c>
      <c r="K1065" s="6" t="n">
        <v>-0.52</v>
      </c>
      <c r="L1065" s="6" t="n">
        <v>0</v>
      </c>
      <c r="M1065" s="6"/>
      <c r="N1065" s="6" t="s">
        <f>=I1065+J1065+K1065+L1065</f>
      </c>
      <c r="O1065" s="6"/>
      <c r="P1065" s="2"/>
    </row>
    <row collapsed="false" customFormat="false" customHeight="false" hidden="false" ht="12.1" outlineLevel="0" r="1066">
      <c r="A1066" s="20" t="n">
        <v>43965.462002315</v>
      </c>
      <c r="B1066" s="2" t="s">
        <v>980</v>
      </c>
      <c r="C1066" s="2" t="s">
        <v>1267</v>
      </c>
      <c r="D1066" s="2" t="s">
        <v>894</v>
      </c>
      <c r="E1066" s="2" t="s">
        <v>166</v>
      </c>
      <c r="F1066" s="2" t="s">
        <v>27</v>
      </c>
      <c r="G1066" s="7" t="n">
        <v>3</v>
      </c>
      <c r="H1066" s="6" t="n">
        <v>107.67</v>
      </c>
      <c r="I1066" s="6" t="n">
        <v>-3230.1</v>
      </c>
      <c r="J1066" s="6" t="n">
        <v>-126.3</v>
      </c>
      <c r="K1066" s="6" t="n">
        <v>-1.55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43965.48181713</v>
      </c>
      <c r="B1067" s="2" t="s">
        <v>930</v>
      </c>
      <c r="C1067" s="2" t="s">
        <v>1152</v>
      </c>
      <c r="D1067" s="2" t="s">
        <v>894</v>
      </c>
      <c r="E1067" s="2" t="s">
        <v>18</v>
      </c>
      <c r="F1067" s="2" t="s">
        <v>20</v>
      </c>
      <c r="G1067" s="7" t="n">
        <v>1</v>
      </c>
      <c r="H1067" s="6" t="n">
        <v>8.8</v>
      </c>
      <c r="I1067" s="6" t="n">
        <v>-8.8</v>
      </c>
      <c r="J1067" s="6" t="n">
        <v>0</v>
      </c>
      <c r="K1067" s="6" t="n">
        <v>-0.01</v>
      </c>
      <c r="L1067" s="6" t="n">
        <v>0</v>
      </c>
      <c r="M1067" s="6" t="s">
        <f>=I1067+J1067+K1067+L1067</f>
      </c>
      <c r="N1067" s="6"/>
      <c r="O1067" s="6"/>
      <c r="P1067" s="2"/>
    </row>
    <row collapsed="false" customFormat="false" customHeight="false" hidden="false" ht="12.1" outlineLevel="0" r="1068">
      <c r="A1068" s="20" t="n">
        <v>43965.488136574</v>
      </c>
      <c r="B1068" s="2" t="s">
        <v>930</v>
      </c>
      <c r="C1068" s="2" t="s">
        <v>1152</v>
      </c>
      <c r="D1068" s="2" t="s">
        <v>894</v>
      </c>
      <c r="E1068" s="2" t="s">
        <v>18</v>
      </c>
      <c r="F1068" s="2" t="s">
        <v>20</v>
      </c>
      <c r="G1068" s="7" t="n">
        <v>1</v>
      </c>
      <c r="H1068" s="6" t="n">
        <v>8.8</v>
      </c>
      <c r="I1068" s="6" t="n">
        <v>-8.8</v>
      </c>
      <c r="J1068" s="6" t="n">
        <v>0</v>
      </c>
      <c r="K1068" s="6" t="n">
        <v>-0.01</v>
      </c>
      <c r="L1068" s="6" t="n">
        <v>0</v>
      </c>
      <c r="M1068" s="6" t="s">
        <f>=I1068+J1068+K1068+L1068</f>
      </c>
      <c r="N1068" s="6"/>
      <c r="O1068" s="6"/>
      <c r="P1068" s="2"/>
    </row>
    <row collapsed="false" customFormat="false" customHeight="false" hidden="false" ht="12.1" outlineLevel="0" r="1069">
      <c r="A1069" s="29" t="n">
        <v>43965.561643519</v>
      </c>
      <c r="B1069" s="30" t="s">
        <v>907</v>
      </c>
      <c r="C1069" s="30" t="s">
        <v>1098</v>
      </c>
      <c r="D1069" s="30" t="s">
        <v>897</v>
      </c>
      <c r="E1069" s="30" t="s">
        <v>18</v>
      </c>
      <c r="F1069" s="30" t="s">
        <v>27</v>
      </c>
      <c r="G1069" s="31" t="n">
        <v>-12</v>
      </c>
      <c r="H1069" s="32" t="n">
        <v>2764</v>
      </c>
      <c r="I1069" s="32" t="n">
        <v>33168</v>
      </c>
      <c r="J1069" s="32" t="n">
        <v>0</v>
      </c>
      <c r="K1069" s="32" t="n">
        <v>-15.84</v>
      </c>
      <c r="L1069" s="32" t="n">
        <v>0</v>
      </c>
      <c r="M1069" s="32"/>
      <c r="N1069" s="6" t="s">
        <f>=I1069+J1069+K1069+L1069</f>
      </c>
      <c r="O1069" s="32"/>
      <c r="P1069" s="30"/>
    </row>
    <row collapsed="false" customFormat="false" customHeight="false" hidden="false" ht="12.1" outlineLevel="0" r="1070">
      <c r="A1070" s="20" t="n">
        <v>43965.609490741</v>
      </c>
      <c r="B1070" s="2" t="s">
        <v>930</v>
      </c>
      <c r="C1070" s="2" t="s">
        <v>1152</v>
      </c>
      <c r="D1070" s="2" t="s">
        <v>894</v>
      </c>
      <c r="E1070" s="2" t="s">
        <v>18</v>
      </c>
      <c r="F1070" s="2" t="s">
        <v>20</v>
      </c>
      <c r="G1070" s="7" t="n">
        <v>1</v>
      </c>
      <c r="H1070" s="6" t="n">
        <v>8.8</v>
      </c>
      <c r="I1070" s="6" t="n">
        <v>-8.8</v>
      </c>
      <c r="J1070" s="6" t="n">
        <v>0</v>
      </c>
      <c r="K1070" s="6" t="n">
        <v>-0.01</v>
      </c>
      <c r="L1070" s="6" t="n">
        <v>0</v>
      </c>
      <c r="M1070" s="6" t="s">
        <f>=I1070+J1070+K1070+L1070</f>
      </c>
      <c r="N1070" s="6"/>
      <c r="O1070" s="6"/>
      <c r="P1070" s="2"/>
    </row>
    <row collapsed="false" customFormat="false" customHeight="false" hidden="false" ht="12.1" outlineLevel="0" r="1071">
      <c r="A1071" s="20" t="n">
        <v>43965.761608796</v>
      </c>
      <c r="B1071" s="2" t="s">
        <v>918</v>
      </c>
      <c r="C1071" s="2" t="s">
        <v>1116</v>
      </c>
      <c r="D1071" s="2" t="s">
        <v>894</v>
      </c>
      <c r="E1071" s="2" t="s">
        <v>18</v>
      </c>
      <c r="F1071" s="2" t="s">
        <v>27</v>
      </c>
      <c r="G1071" s="7" t="n">
        <v>2</v>
      </c>
      <c r="H1071" s="6" t="n">
        <v>4855</v>
      </c>
      <c r="I1071" s="6" t="n">
        <v>-9710</v>
      </c>
      <c r="J1071" s="6" t="n">
        <v>0</v>
      </c>
      <c r="K1071" s="6" t="n">
        <v>-4.64</v>
      </c>
      <c r="L1071" s="6" t="n">
        <v>0</v>
      </c>
      <c r="M1071" s="6"/>
      <c r="N1071" s="6" t="s">
        <f>=I1071+J1071+K1071+L1071</f>
      </c>
      <c r="O1071" s="6"/>
      <c r="P1071" s="2"/>
    </row>
    <row collapsed="false" customFormat="false" customHeight="false" hidden="false" ht="12.1" outlineLevel="0" r="1072">
      <c r="A1072" s="20" t="n">
        <v>43965.762939815</v>
      </c>
      <c r="B1072" s="2" t="s">
        <v>142</v>
      </c>
      <c r="C1072" s="2" t="s">
        <v>1115</v>
      </c>
      <c r="D1072" s="2" t="s">
        <v>894</v>
      </c>
      <c r="E1072" s="2" t="s">
        <v>18</v>
      </c>
      <c r="F1072" s="2" t="s">
        <v>27</v>
      </c>
      <c r="G1072" s="7" t="n">
        <v>50</v>
      </c>
      <c r="H1072" s="6" t="n">
        <v>173.3</v>
      </c>
      <c r="I1072" s="6" t="n">
        <v>-8665</v>
      </c>
      <c r="J1072" s="6" t="n">
        <v>0</v>
      </c>
      <c r="K1072" s="6" t="n">
        <v>-4.14</v>
      </c>
      <c r="L1072" s="6" t="n">
        <v>0</v>
      </c>
      <c r="M1072" s="6"/>
      <c r="N1072" s="6" t="s">
        <f>=I1072+J1072+K1072+L1072</f>
      </c>
      <c r="O1072" s="6"/>
      <c r="P1072" s="2"/>
    </row>
    <row collapsed="false" customFormat="false" customHeight="false" hidden="false" ht="12.1" outlineLevel="0" r="1073">
      <c r="A1073" s="20" t="n">
        <v>43965.763055556</v>
      </c>
      <c r="B1073" s="2" t="s">
        <v>142</v>
      </c>
      <c r="C1073" s="2" t="s">
        <v>1115</v>
      </c>
      <c r="D1073" s="2" t="s">
        <v>894</v>
      </c>
      <c r="E1073" s="2" t="s">
        <v>18</v>
      </c>
      <c r="F1073" s="2" t="s">
        <v>27</v>
      </c>
      <c r="G1073" s="7" t="n">
        <v>50</v>
      </c>
      <c r="H1073" s="6" t="n">
        <v>173.32</v>
      </c>
      <c r="I1073" s="6" t="n">
        <v>-8666</v>
      </c>
      <c r="J1073" s="6" t="n">
        <v>0</v>
      </c>
      <c r="K1073" s="6" t="n">
        <v>-4.14</v>
      </c>
      <c r="L1073" s="6" t="n">
        <v>0</v>
      </c>
      <c r="M1073" s="6"/>
      <c r="N1073" s="6" t="s">
        <f>=I1073+J1073+K1073+L1073</f>
      </c>
      <c r="O1073" s="6"/>
      <c r="P1073" s="2"/>
    </row>
    <row collapsed="false" customFormat="false" customHeight="false" hidden="false" ht="12.1" outlineLevel="0" r="1074">
      <c r="A1074" s="20" t="n">
        <v>43965.764502315</v>
      </c>
      <c r="B1074" s="2" t="s">
        <v>25</v>
      </c>
      <c r="C1074" s="2" t="s">
        <v>1186</v>
      </c>
      <c r="D1074" s="2" t="s">
        <v>894</v>
      </c>
      <c r="E1074" s="2" t="s">
        <v>18</v>
      </c>
      <c r="F1074" s="2" t="s">
        <v>27</v>
      </c>
      <c r="G1074" s="7" t="n">
        <v>10</v>
      </c>
      <c r="H1074" s="6" t="n">
        <v>317.25</v>
      </c>
      <c r="I1074" s="6" t="n">
        <v>-3172.5</v>
      </c>
      <c r="J1074" s="6" t="n">
        <v>0</v>
      </c>
      <c r="K1074" s="6" t="n">
        <v>-1.51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0" t="n">
        <v>43965.766446759</v>
      </c>
      <c r="B1075" s="2" t="s">
        <v>94</v>
      </c>
      <c r="C1075" s="2" t="s">
        <v>1225</v>
      </c>
      <c r="D1075" s="2" t="s">
        <v>894</v>
      </c>
      <c r="E1075" s="2" t="s">
        <v>18</v>
      </c>
      <c r="F1075" s="2" t="s">
        <v>27</v>
      </c>
      <c r="G1075" s="7" t="n">
        <v>20</v>
      </c>
      <c r="H1075" s="6" t="n">
        <v>74.86</v>
      </c>
      <c r="I1075" s="6" t="n">
        <v>-1497.2</v>
      </c>
      <c r="J1075" s="6" t="n">
        <v>0</v>
      </c>
      <c r="K1075" s="6" t="n">
        <v>-0.72</v>
      </c>
      <c r="L1075" s="6" t="n">
        <v>0</v>
      </c>
      <c r="M1075" s="6"/>
      <c r="N1075" s="6" t="s">
        <f>=I1075+J1075+K1075+L1075</f>
      </c>
      <c r="O1075" s="6"/>
      <c r="P1075" s="2"/>
    </row>
    <row collapsed="false" customFormat="false" customHeight="false" hidden="false" ht="12.1" outlineLevel="0" r="1076">
      <c r="A1076" s="20" t="n">
        <v>43965.767523148</v>
      </c>
      <c r="B1076" s="2" t="s">
        <v>142</v>
      </c>
      <c r="C1076" s="2" t="s">
        <v>1115</v>
      </c>
      <c r="D1076" s="2" t="s">
        <v>894</v>
      </c>
      <c r="E1076" s="2" t="s">
        <v>18</v>
      </c>
      <c r="F1076" s="2" t="s">
        <v>27</v>
      </c>
      <c r="G1076" s="7" t="n">
        <v>30</v>
      </c>
      <c r="H1076" s="6" t="n">
        <v>173.2</v>
      </c>
      <c r="I1076" s="6" t="n">
        <v>-5196</v>
      </c>
      <c r="J1076" s="6" t="n">
        <v>0</v>
      </c>
      <c r="K1076" s="6" t="n">
        <v>-2.48</v>
      </c>
      <c r="L1076" s="6" t="n">
        <v>0</v>
      </c>
      <c r="M1076" s="6"/>
      <c r="N1076" s="6" t="s">
        <f>=I1076+J1076+K1076+L1076</f>
      </c>
      <c r="O1076" s="6"/>
      <c r="P1076" s="2"/>
    </row>
    <row collapsed="false" customFormat="false" customHeight="false" hidden="false" ht="12.1" outlineLevel="0" r="1077">
      <c r="A1077" s="20" t="n">
        <v>43965.767523148</v>
      </c>
      <c r="B1077" s="2" t="s">
        <v>142</v>
      </c>
      <c r="C1077" s="2" t="s">
        <v>1115</v>
      </c>
      <c r="D1077" s="2" t="s">
        <v>894</v>
      </c>
      <c r="E1077" s="2" t="s">
        <v>18</v>
      </c>
      <c r="F1077" s="2" t="s">
        <v>27</v>
      </c>
      <c r="G1077" s="7" t="n">
        <v>20</v>
      </c>
      <c r="H1077" s="6" t="n">
        <v>173.2</v>
      </c>
      <c r="I1077" s="6" t="n">
        <v>-3464</v>
      </c>
      <c r="J1077" s="6" t="n">
        <v>0</v>
      </c>
      <c r="K1077" s="6" t="n">
        <v>-1.66</v>
      </c>
      <c r="L1077" s="6" t="n">
        <v>0</v>
      </c>
      <c r="M1077" s="6"/>
      <c r="N1077" s="6" t="s">
        <f>=I1077+J1077+K1077+L1077</f>
      </c>
      <c r="O1077" s="6"/>
      <c r="P1077" s="2"/>
    </row>
    <row collapsed="false" customFormat="false" customHeight="false" hidden="false" ht="12.1" outlineLevel="0" r="1078">
      <c r="A1078" s="20" t="n">
        <v>43965.781550926</v>
      </c>
      <c r="B1078" s="2" t="s">
        <v>94</v>
      </c>
      <c r="C1078" s="2" t="s">
        <v>1225</v>
      </c>
      <c r="D1078" s="2" t="s">
        <v>894</v>
      </c>
      <c r="E1078" s="2" t="s">
        <v>18</v>
      </c>
      <c r="F1078" s="2" t="s">
        <v>27</v>
      </c>
      <c r="G1078" s="7" t="n">
        <v>20</v>
      </c>
      <c r="H1078" s="6" t="n">
        <v>74.62</v>
      </c>
      <c r="I1078" s="6" t="n">
        <v>-1492.4</v>
      </c>
      <c r="J1078" s="6" t="n">
        <v>0</v>
      </c>
      <c r="K1078" s="6" t="n">
        <v>-0.71</v>
      </c>
      <c r="L1078" s="6" t="n">
        <v>0</v>
      </c>
      <c r="M1078" s="6"/>
      <c r="N1078" s="6" t="s">
        <f>=I1078+J1078+K1078+L1078</f>
      </c>
      <c r="O1078" s="6"/>
      <c r="P1078" s="2"/>
    </row>
    <row collapsed="false" customFormat="false" customHeight="false" hidden="false" ht="12.1" outlineLevel="0" r="1079">
      <c r="A1079" s="20" t="n">
        <v>43966.507083333</v>
      </c>
      <c r="B1079" s="2" t="s">
        <v>88</v>
      </c>
      <c r="C1079" s="2" t="s">
        <v>89</v>
      </c>
      <c r="D1079" s="2" t="s">
        <v>894</v>
      </c>
      <c r="E1079" s="2" t="s">
        <v>18</v>
      </c>
      <c r="F1079" s="2" t="s">
        <v>20</v>
      </c>
      <c r="G1079" s="7" t="n">
        <v>2</v>
      </c>
      <c r="H1079" s="6" t="n">
        <v>36.4</v>
      </c>
      <c r="I1079" s="6" t="n">
        <v>-72.8</v>
      </c>
      <c r="J1079" s="6" t="n">
        <v>0</v>
      </c>
      <c r="K1079" s="6" t="n">
        <v>-0.04</v>
      </c>
      <c r="L1079" s="6" t="n">
        <v>0</v>
      </c>
      <c r="M1079" s="6" t="s">
        <f>=I1079+J1079+K1079+L1079</f>
      </c>
      <c r="N1079" s="6"/>
      <c r="O1079" s="6"/>
      <c r="P1079" s="2"/>
    </row>
    <row collapsed="false" customFormat="false" customHeight="false" hidden="false" ht="12.1" outlineLevel="0" r="1080">
      <c r="A1080" s="33" t="n">
        <v>43966.593402778</v>
      </c>
      <c r="B1080" s="34" t="s">
        <v>1146</v>
      </c>
      <c r="C1080" s="34" t="s">
        <v>1147</v>
      </c>
      <c r="D1080" s="34" t="s">
        <v>894</v>
      </c>
      <c r="E1080" s="34" t="s">
        <v>1148</v>
      </c>
      <c r="F1080" s="34" t="s">
        <v>27</v>
      </c>
      <c r="G1080" s="35" t="n">
        <v>30</v>
      </c>
      <c r="H1080" s="36" t="n">
        <v>79.7084</v>
      </c>
      <c r="I1080" s="36" t="n">
        <v>-2391.25</v>
      </c>
      <c r="J1080" s="36" t="n">
        <v>0</v>
      </c>
      <c r="K1080" s="36" t="n">
        <v>-1.9</v>
      </c>
      <c r="L1080" s="36" t="n">
        <v>0</v>
      </c>
      <c r="M1080" s="6" t="n">
        <v>30</v>
      </c>
      <c r="N1080" s="6" t="s">
        <f>=I1080+J1080+K1080+L1080</f>
      </c>
      <c r="O1080" s="36"/>
      <c r="P1080" s="34"/>
    </row>
    <row collapsed="false" customFormat="false" customHeight="false" hidden="false" ht="12.1" outlineLevel="0" r="1081">
      <c r="A1081" s="20" t="n">
        <v>43966.61087963</v>
      </c>
      <c r="B1081" s="2" t="s">
        <v>949</v>
      </c>
      <c r="C1081" s="2" t="s">
        <v>1190</v>
      </c>
      <c r="D1081" s="2" t="s">
        <v>894</v>
      </c>
      <c r="E1081" s="2" t="s">
        <v>146</v>
      </c>
      <c r="F1081" s="2" t="s">
        <v>37</v>
      </c>
      <c r="G1081" s="7" t="n">
        <v>3</v>
      </c>
      <c r="H1081" s="6" t="n">
        <v>8.89</v>
      </c>
      <c r="I1081" s="6" t="n">
        <v>-26.67</v>
      </c>
      <c r="J1081" s="6" t="n">
        <v>0</v>
      </c>
      <c r="K1081" s="6" t="n">
        <v>-0.03</v>
      </c>
      <c r="L1081" s="6" t="n">
        <v>0</v>
      </c>
      <c r="M1081" s="6"/>
      <c r="N1081" s="6"/>
      <c r="O1081" s="6" t="s">
        <f>=I1081+J1081+K1081+L1081</f>
      </c>
      <c r="P1081" s="2"/>
    </row>
    <row collapsed="false" customFormat="false" customHeight="false" hidden="false" ht="12.1" outlineLevel="0" r="1082">
      <c r="A1082" s="20" t="n">
        <v>43969.438148148</v>
      </c>
      <c r="B1082" s="2" t="s">
        <v>32</v>
      </c>
      <c r="C1082" s="2" t="s">
        <v>1185</v>
      </c>
      <c r="D1082" s="2" t="s">
        <v>894</v>
      </c>
      <c r="E1082" s="2" t="s">
        <v>18</v>
      </c>
      <c r="F1082" s="2" t="s">
        <v>27</v>
      </c>
      <c r="G1082" s="7" t="n">
        <v>1</v>
      </c>
      <c r="H1082" s="6" t="n">
        <v>510</v>
      </c>
      <c r="I1082" s="6" t="n">
        <v>-510</v>
      </c>
      <c r="J1082" s="6" t="n">
        <v>0</v>
      </c>
      <c r="K1082" s="6" t="n">
        <v>-0.24</v>
      </c>
      <c r="L1082" s="6" t="n">
        <v>0</v>
      </c>
      <c r="M1082" s="6"/>
      <c r="N1082" s="6" t="s">
        <f>=I1082+J1082+K1082+L1082</f>
      </c>
      <c r="O1082" s="6"/>
      <c r="P1082" s="2"/>
    </row>
    <row collapsed="false" customFormat="false" customHeight="false" hidden="false" ht="12.1" outlineLevel="0" r="1083">
      <c r="A1083" s="21" t="n">
        <v>43970</v>
      </c>
      <c r="B1083" s="22" t="s">
        <v>1113</v>
      </c>
      <c r="C1083" s="22" t="s">
        <v>1268</v>
      </c>
      <c r="D1083" s="22" t="s">
        <v>1113</v>
      </c>
      <c r="E1083" s="22" t="s">
        <v>1113</v>
      </c>
      <c r="F1083" s="22" t="s">
        <v>20</v>
      </c>
      <c r="G1083" s="23" t="n">
        <v>1</v>
      </c>
      <c r="H1083" s="24" t="n">
        <v>16.85</v>
      </c>
      <c r="I1083" s="24" t="n">
        <v>16.85</v>
      </c>
      <c r="J1083" s="24" t="n">
        <v>0</v>
      </c>
      <c r="K1083" s="24" t="n">
        <v>0</v>
      </c>
      <c r="L1083" s="24" t="n">
        <v>0</v>
      </c>
      <c r="M1083" s="6" t="s">
        <f>=I1083+J1083+K1083+L1083</f>
      </c>
      <c r="N1083" s="24"/>
      <c r="O1083" s="24"/>
      <c r="P1083" s="22"/>
    </row>
    <row collapsed="false" customFormat="false" customHeight="false" hidden="false" ht="12.1" outlineLevel="0" r="1084">
      <c r="A1084" s="21" t="n">
        <v>43971</v>
      </c>
      <c r="B1084" s="22" t="s">
        <v>1113</v>
      </c>
      <c r="C1084" s="22" t="s">
        <v>1269</v>
      </c>
      <c r="D1084" s="22" t="s">
        <v>1113</v>
      </c>
      <c r="E1084" s="22" t="s">
        <v>1113</v>
      </c>
      <c r="F1084" s="22" t="s">
        <v>20</v>
      </c>
      <c r="G1084" s="23" t="n">
        <v>1</v>
      </c>
      <c r="H1084" s="24" t="n">
        <v>1.3</v>
      </c>
      <c r="I1084" s="24" t="n">
        <v>1.3</v>
      </c>
      <c r="J1084" s="24" t="n">
        <v>0</v>
      </c>
      <c r="K1084" s="24" t="n">
        <v>0</v>
      </c>
      <c r="L1084" s="24" t="n">
        <v>0</v>
      </c>
      <c r="M1084" s="6" t="s">
        <f>=I1084+J1084+K1084+L1084</f>
      </c>
      <c r="N1084" s="24"/>
      <c r="O1084" s="24"/>
      <c r="P1084" s="22"/>
    </row>
    <row collapsed="false" customFormat="false" customHeight="false" hidden="false" ht="12.1" outlineLevel="0" r="1085">
      <c r="A1085" s="29" t="n">
        <v>43971.5359375</v>
      </c>
      <c r="B1085" s="30" t="s">
        <v>918</v>
      </c>
      <c r="C1085" s="30" t="s">
        <v>1116</v>
      </c>
      <c r="D1085" s="30" t="s">
        <v>897</v>
      </c>
      <c r="E1085" s="30" t="s">
        <v>18</v>
      </c>
      <c r="F1085" s="30" t="s">
        <v>27</v>
      </c>
      <c r="G1085" s="31" t="n">
        <v>-10</v>
      </c>
      <c r="H1085" s="32" t="n">
        <v>5430.5</v>
      </c>
      <c r="I1085" s="32" t="n">
        <v>54305</v>
      </c>
      <c r="J1085" s="32" t="n">
        <v>0</v>
      </c>
      <c r="K1085" s="32" t="n">
        <v>-25.94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9" t="n">
        <v>43971.587465278</v>
      </c>
      <c r="B1086" s="30" t="s">
        <v>100</v>
      </c>
      <c r="C1086" s="30" t="s">
        <v>1181</v>
      </c>
      <c r="D1086" s="30" t="s">
        <v>897</v>
      </c>
      <c r="E1086" s="30" t="s">
        <v>18</v>
      </c>
      <c r="F1086" s="30" t="s">
        <v>27</v>
      </c>
      <c r="G1086" s="31" t="n">
        <v>-3</v>
      </c>
      <c r="H1086" s="32" t="n">
        <v>22674</v>
      </c>
      <c r="I1086" s="32" t="n">
        <v>68022</v>
      </c>
      <c r="J1086" s="32" t="n">
        <v>0</v>
      </c>
      <c r="K1086" s="32" t="n">
        <v>-32.49</v>
      </c>
      <c r="L1086" s="32" t="n">
        <v>0</v>
      </c>
      <c r="M1086" s="32"/>
      <c r="N1086" s="6" t="s">
        <f>=I1086+J1086+K1086+L1086</f>
      </c>
      <c r="O1086" s="32"/>
      <c r="P1086" s="30"/>
    </row>
    <row collapsed="false" customFormat="false" customHeight="false" hidden="false" ht="12.1" outlineLevel="0" r="1087">
      <c r="A1087" s="25" t="n">
        <v>43972</v>
      </c>
      <c r="B1087" s="26" t="s">
        <v>1089</v>
      </c>
      <c r="C1087" s="26" t="s">
        <v>1138</v>
      </c>
      <c r="D1087" s="26" t="s">
        <v>1089</v>
      </c>
      <c r="E1087" s="26" t="s">
        <v>1089</v>
      </c>
      <c r="F1087" s="26" t="s">
        <v>27</v>
      </c>
      <c r="G1087" s="27" t="n">
        <v>1</v>
      </c>
      <c r="H1087" s="28" t="n">
        <v>-15.22</v>
      </c>
      <c r="I1087" s="28" t="n">
        <v>-15.22</v>
      </c>
      <c r="J1087" s="28" t="n">
        <v>0</v>
      </c>
      <c r="K1087" s="28" t="n">
        <v>0</v>
      </c>
      <c r="L1087" s="28" t="n">
        <v>0</v>
      </c>
      <c r="M1087" s="28"/>
      <c r="N1087" s="6" t="s">
        <f>=I1087+J1087+K1087+L1087</f>
      </c>
      <c r="O1087" s="28"/>
      <c r="P1087" s="26"/>
    </row>
    <row collapsed="false" customFormat="false" customHeight="false" hidden="false" ht="12.1" outlineLevel="0" r="1088">
      <c r="A1088" s="25" t="n">
        <v>43972</v>
      </c>
      <c r="B1088" s="26" t="s">
        <v>1089</v>
      </c>
      <c r="C1088" s="26" t="s">
        <v>1197</v>
      </c>
      <c r="D1088" s="26" t="s">
        <v>1089</v>
      </c>
      <c r="E1088" s="26" t="s">
        <v>1089</v>
      </c>
      <c r="F1088" s="26" t="s">
        <v>27</v>
      </c>
      <c r="G1088" s="27" t="n">
        <v>1</v>
      </c>
      <c r="H1088" s="28" t="n">
        <v>-1.66</v>
      </c>
      <c r="I1088" s="28" t="n">
        <v>-1.66</v>
      </c>
      <c r="J1088" s="28" t="n">
        <v>0</v>
      </c>
      <c r="K1088" s="28" t="n">
        <v>0</v>
      </c>
      <c r="L1088" s="28" t="n">
        <v>0</v>
      </c>
      <c r="M1088" s="28"/>
      <c r="N1088" s="6" t="s">
        <f>=I1088+J1088+K1088+L1088</f>
      </c>
      <c r="O1088" s="28"/>
      <c r="P1088" s="26"/>
    </row>
    <row collapsed="false" customFormat="false" customHeight="false" hidden="false" ht="12.1" outlineLevel="0" r="1089">
      <c r="A1089" s="25" t="n">
        <v>43972</v>
      </c>
      <c r="B1089" s="26" t="s">
        <v>1089</v>
      </c>
      <c r="C1089" s="26" t="s">
        <v>1139</v>
      </c>
      <c r="D1089" s="26" t="s">
        <v>1089</v>
      </c>
      <c r="E1089" s="26" t="s">
        <v>1089</v>
      </c>
      <c r="F1089" s="26" t="s">
        <v>27</v>
      </c>
      <c r="G1089" s="27" t="n">
        <v>1</v>
      </c>
      <c r="H1089" s="28" t="n">
        <v>-8.57</v>
      </c>
      <c r="I1089" s="28" t="n">
        <v>-8.57</v>
      </c>
      <c r="J1089" s="28" t="n">
        <v>0</v>
      </c>
      <c r="K1089" s="28" t="n">
        <v>0</v>
      </c>
      <c r="L1089" s="28" t="n">
        <v>0</v>
      </c>
      <c r="M1089" s="28"/>
      <c r="N1089" s="6" t="s">
        <f>=I1089+J1089+K1089+L1089</f>
      </c>
      <c r="O1089" s="28"/>
      <c r="P1089" s="26"/>
    </row>
    <row collapsed="false" customFormat="false" customHeight="false" hidden="false" ht="12.1" outlineLevel="0" r="1090">
      <c r="A1090" s="25" t="n">
        <v>43972</v>
      </c>
      <c r="B1090" s="26" t="s">
        <v>1089</v>
      </c>
      <c r="C1090" s="26" t="s">
        <v>1198</v>
      </c>
      <c r="D1090" s="26" t="s">
        <v>1089</v>
      </c>
      <c r="E1090" s="26" t="s">
        <v>1089</v>
      </c>
      <c r="F1090" s="26" t="s">
        <v>27</v>
      </c>
      <c r="G1090" s="27" t="n">
        <v>1</v>
      </c>
      <c r="H1090" s="28" t="n">
        <v>-0.92</v>
      </c>
      <c r="I1090" s="28" t="n">
        <v>-0.92</v>
      </c>
      <c r="J1090" s="28" t="n">
        <v>0</v>
      </c>
      <c r="K1090" s="28" t="n">
        <v>0</v>
      </c>
      <c r="L1090" s="28" t="n">
        <v>0</v>
      </c>
      <c r="M1090" s="28"/>
      <c r="N1090" s="6" t="s">
        <f>=I1090+J1090+K1090+L1090</f>
      </c>
      <c r="O1090" s="28"/>
      <c r="P1090" s="26"/>
    </row>
    <row collapsed="false" customFormat="false" customHeight="false" hidden="false" ht="12.1" outlineLevel="0" r="1091">
      <c r="A1091" s="20" t="n">
        <v>43972.545613426</v>
      </c>
      <c r="B1091" s="2" t="s">
        <v>981</v>
      </c>
      <c r="C1091" s="2" t="s">
        <v>1270</v>
      </c>
      <c r="D1091" s="2" t="s">
        <v>894</v>
      </c>
      <c r="E1091" s="2" t="s">
        <v>166</v>
      </c>
      <c r="F1091" s="2" t="s">
        <v>27</v>
      </c>
      <c r="G1091" s="7" t="n">
        <v>20</v>
      </c>
      <c r="H1091" s="6" t="n">
        <v>101.3</v>
      </c>
      <c r="I1091" s="6" t="n">
        <v>-20260</v>
      </c>
      <c r="J1091" s="6" t="n">
        <v>-172.6</v>
      </c>
      <c r="K1091" s="6" t="n">
        <v>-9.67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43972.545787037</v>
      </c>
      <c r="B1092" s="2" t="s">
        <v>981</v>
      </c>
      <c r="C1092" s="2" t="s">
        <v>1270</v>
      </c>
      <c r="D1092" s="2" t="s">
        <v>894</v>
      </c>
      <c r="E1092" s="2" t="s">
        <v>166</v>
      </c>
      <c r="F1092" s="2" t="s">
        <v>27</v>
      </c>
      <c r="G1092" s="7" t="n">
        <v>10</v>
      </c>
      <c r="H1092" s="6" t="n">
        <v>101.3</v>
      </c>
      <c r="I1092" s="6" t="n">
        <v>-10130</v>
      </c>
      <c r="J1092" s="6" t="n">
        <v>-86.3</v>
      </c>
      <c r="K1092" s="6" t="n">
        <v>-4.84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0" t="n">
        <v>43972.563113426</v>
      </c>
      <c r="B1093" s="2" t="s">
        <v>982</v>
      </c>
      <c r="C1093" s="2" t="s">
        <v>1271</v>
      </c>
      <c r="D1093" s="2" t="s">
        <v>894</v>
      </c>
      <c r="E1093" s="2" t="s">
        <v>166</v>
      </c>
      <c r="F1093" s="2" t="s">
        <v>27</v>
      </c>
      <c r="G1093" s="7" t="n">
        <v>3</v>
      </c>
      <c r="H1093" s="6" t="n">
        <v>101.13</v>
      </c>
      <c r="I1093" s="6" t="n">
        <v>-3033.9</v>
      </c>
      <c r="J1093" s="6" t="n">
        <v>-43.41</v>
      </c>
      <c r="K1093" s="6" t="n">
        <v>-1.45</v>
      </c>
      <c r="L1093" s="6" t="n">
        <v>0</v>
      </c>
      <c r="M1093" s="6"/>
      <c r="N1093" s="6" t="s">
        <f>=I1093+J1093+K1093+L1093</f>
      </c>
      <c r="O1093" s="6"/>
      <c r="P1093" s="2"/>
    </row>
    <row collapsed="false" customFormat="false" customHeight="false" hidden="false" ht="12.1" outlineLevel="0" r="1094">
      <c r="A1094" s="20" t="n">
        <v>43972.570104167</v>
      </c>
      <c r="B1094" s="2" t="s">
        <v>172</v>
      </c>
      <c r="C1094" s="2" t="s">
        <v>1272</v>
      </c>
      <c r="D1094" s="2" t="s">
        <v>894</v>
      </c>
      <c r="E1094" s="2" t="s">
        <v>166</v>
      </c>
      <c r="F1094" s="2" t="s">
        <v>27</v>
      </c>
      <c r="G1094" s="7" t="n">
        <v>30</v>
      </c>
      <c r="H1094" s="6" t="n">
        <v>115.73</v>
      </c>
      <c r="I1094" s="6" t="n">
        <v>-34719</v>
      </c>
      <c r="J1094" s="6" t="n">
        <v>-1054.8</v>
      </c>
      <c r="K1094" s="6" t="n">
        <v>-16.59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0" t="n">
        <v>43972.573645833</v>
      </c>
      <c r="B1095" s="2" t="s">
        <v>982</v>
      </c>
      <c r="C1095" s="2" t="s">
        <v>1271</v>
      </c>
      <c r="D1095" s="2" t="s">
        <v>894</v>
      </c>
      <c r="E1095" s="2" t="s">
        <v>166</v>
      </c>
      <c r="F1095" s="2" t="s">
        <v>27</v>
      </c>
      <c r="G1095" s="7" t="n">
        <v>27</v>
      </c>
      <c r="H1095" s="6" t="n">
        <v>101.17</v>
      </c>
      <c r="I1095" s="6" t="n">
        <v>-27315.9</v>
      </c>
      <c r="J1095" s="6" t="n">
        <v>-390.69</v>
      </c>
      <c r="K1095" s="6" t="n">
        <v>-13.04</v>
      </c>
      <c r="L1095" s="6" t="n">
        <v>0</v>
      </c>
      <c r="M1095" s="6"/>
      <c r="N1095" s="6" t="s">
        <f>=I1095+J1095+K1095+L1095</f>
      </c>
      <c r="O1095" s="6"/>
      <c r="P1095" s="2"/>
    </row>
    <row collapsed="false" customFormat="false" customHeight="false" hidden="false" ht="12.1" outlineLevel="0" r="1096">
      <c r="A1096" s="20" t="n">
        <v>43972.578645833</v>
      </c>
      <c r="B1096" s="2" t="s">
        <v>152</v>
      </c>
      <c r="C1096" s="2" t="s">
        <v>1110</v>
      </c>
      <c r="D1096" s="2" t="s">
        <v>894</v>
      </c>
      <c r="E1096" s="2" t="s">
        <v>146</v>
      </c>
      <c r="F1096" s="2" t="s">
        <v>27</v>
      </c>
      <c r="G1096" s="7" t="n">
        <v>10</v>
      </c>
      <c r="H1096" s="6" t="n">
        <v>845</v>
      </c>
      <c r="I1096" s="6" t="n">
        <v>-8450</v>
      </c>
      <c r="J1096" s="6" t="n">
        <v>0</v>
      </c>
      <c r="K1096" s="6" t="n">
        <v>-4.04</v>
      </c>
      <c r="L1096" s="6" t="n">
        <v>0</v>
      </c>
      <c r="M1096" s="6"/>
      <c r="N1096" s="6" t="s">
        <f>=I1096+J1096+K1096+L1096</f>
      </c>
      <c r="O1096" s="6"/>
      <c r="P1096" s="2"/>
    </row>
    <row collapsed="false" customFormat="false" customHeight="false" hidden="false" ht="12.1" outlineLevel="0" r="1097">
      <c r="A1097" s="33" t="n">
        <v>43972.581759259</v>
      </c>
      <c r="B1097" s="34" t="s">
        <v>1146</v>
      </c>
      <c r="C1097" s="34" t="s">
        <v>1147</v>
      </c>
      <c r="D1097" s="34" t="s">
        <v>894</v>
      </c>
      <c r="E1097" s="34" t="s">
        <v>1148</v>
      </c>
      <c r="F1097" s="34" t="s">
        <v>27</v>
      </c>
      <c r="G1097" s="35" t="n">
        <v>13</v>
      </c>
      <c r="H1097" s="36" t="n">
        <v>77.8306</v>
      </c>
      <c r="I1097" s="36" t="n">
        <v>-1011.8</v>
      </c>
      <c r="J1097" s="36" t="n">
        <v>0</v>
      </c>
      <c r="K1097" s="36" t="n">
        <v>-1.38</v>
      </c>
      <c r="L1097" s="36" t="n">
        <v>0</v>
      </c>
      <c r="M1097" s="6" t="n">
        <v>13</v>
      </c>
      <c r="N1097" s="6" t="s">
        <f>=I1097+J1097+K1097+L1097</f>
      </c>
      <c r="O1097" s="36"/>
      <c r="P1097" s="34"/>
    </row>
    <row collapsed="false" customFormat="false" customHeight="false" hidden="false" ht="12.1" outlineLevel="0" r="1098">
      <c r="A1098" s="29" t="n">
        <v>43972.592037037</v>
      </c>
      <c r="B1098" s="30" t="s">
        <v>78</v>
      </c>
      <c r="C1098" s="30" t="s">
        <v>1188</v>
      </c>
      <c r="D1098" s="30" t="s">
        <v>897</v>
      </c>
      <c r="E1098" s="30" t="s">
        <v>18</v>
      </c>
      <c r="F1098" s="30" t="s">
        <v>27</v>
      </c>
      <c r="G1098" s="31" t="n">
        <v>-90</v>
      </c>
      <c r="H1098" s="32" t="n">
        <v>328.5</v>
      </c>
      <c r="I1098" s="32" t="n">
        <v>29565</v>
      </c>
      <c r="J1098" s="32" t="n">
        <v>0</v>
      </c>
      <c r="K1098" s="32" t="n">
        <v>-14.12</v>
      </c>
      <c r="L1098" s="32" t="n">
        <v>0</v>
      </c>
      <c r="M1098" s="32"/>
      <c r="N1098" s="6" t="s">
        <f>=I1098+J1098+K1098+L1098</f>
      </c>
      <c r="O1098" s="32"/>
      <c r="P1098" s="30"/>
    </row>
    <row collapsed="false" customFormat="false" customHeight="false" hidden="false" ht="12.1" outlineLevel="0" r="1099">
      <c r="A1099" s="29" t="n">
        <v>43972.592476852</v>
      </c>
      <c r="B1099" s="30" t="s">
        <v>78</v>
      </c>
      <c r="C1099" s="30" t="s">
        <v>1188</v>
      </c>
      <c r="D1099" s="30" t="s">
        <v>897</v>
      </c>
      <c r="E1099" s="30" t="s">
        <v>18</v>
      </c>
      <c r="F1099" s="30" t="s">
        <v>27</v>
      </c>
      <c r="G1099" s="31" t="n">
        <v>-10</v>
      </c>
      <c r="H1099" s="32" t="n">
        <v>329.1</v>
      </c>
      <c r="I1099" s="32" t="n">
        <v>3291</v>
      </c>
      <c r="J1099" s="32" t="n">
        <v>0</v>
      </c>
      <c r="K1099" s="32" t="n">
        <v>-1.57</v>
      </c>
      <c r="L1099" s="32" t="n">
        <v>0</v>
      </c>
      <c r="M1099" s="32"/>
      <c r="N1099" s="6" t="s">
        <f>=I1099+J1099+K1099+L1099</f>
      </c>
      <c r="O1099" s="32"/>
      <c r="P1099" s="30"/>
    </row>
    <row collapsed="false" customFormat="false" customHeight="false" hidden="false" ht="12.1" outlineLevel="0" r="1100">
      <c r="A1100" s="29" t="n">
        <v>43972.592546296</v>
      </c>
      <c r="B1100" s="30" t="s">
        <v>78</v>
      </c>
      <c r="C1100" s="30" t="s">
        <v>1188</v>
      </c>
      <c r="D1100" s="30" t="s">
        <v>897</v>
      </c>
      <c r="E1100" s="30" t="s">
        <v>18</v>
      </c>
      <c r="F1100" s="30" t="s">
        <v>27</v>
      </c>
      <c r="G1100" s="31" t="n">
        <v>-10</v>
      </c>
      <c r="H1100" s="32" t="n">
        <v>329.1</v>
      </c>
      <c r="I1100" s="32" t="n">
        <v>3291</v>
      </c>
      <c r="J1100" s="32" t="n">
        <v>0</v>
      </c>
      <c r="K1100" s="32" t="n">
        <v>-1.57</v>
      </c>
      <c r="L1100" s="32" t="n">
        <v>0</v>
      </c>
      <c r="M1100" s="32"/>
      <c r="N1100" s="6" t="s">
        <f>=I1100+J1100+K1100+L1100</f>
      </c>
      <c r="O1100" s="32"/>
      <c r="P1100" s="30"/>
    </row>
    <row collapsed="false" customFormat="false" customHeight="false" hidden="false" ht="12.1" outlineLevel="0" r="1101">
      <c r="A1101" s="29" t="n">
        <v>43972.592627315</v>
      </c>
      <c r="B1101" s="30" t="s">
        <v>78</v>
      </c>
      <c r="C1101" s="30" t="s">
        <v>1188</v>
      </c>
      <c r="D1101" s="30" t="s">
        <v>897</v>
      </c>
      <c r="E1101" s="30" t="s">
        <v>18</v>
      </c>
      <c r="F1101" s="30" t="s">
        <v>27</v>
      </c>
      <c r="G1101" s="31" t="n">
        <v>-10</v>
      </c>
      <c r="H1101" s="32" t="n">
        <v>329.1</v>
      </c>
      <c r="I1101" s="32" t="n">
        <v>3291</v>
      </c>
      <c r="J1101" s="32" t="n">
        <v>0</v>
      </c>
      <c r="K1101" s="32" t="n">
        <v>-1.57</v>
      </c>
      <c r="L1101" s="32" t="n">
        <v>0</v>
      </c>
      <c r="M1101" s="32"/>
      <c r="N1101" s="6" t="s">
        <f>=I1101+J1101+K1101+L1101</f>
      </c>
      <c r="O1101" s="32"/>
      <c r="P1101" s="30"/>
    </row>
    <row collapsed="false" customFormat="false" customHeight="false" hidden="false" ht="12.1" outlineLevel="0" r="1102">
      <c r="A1102" s="29" t="n">
        <v>43972.592696759</v>
      </c>
      <c r="B1102" s="30" t="s">
        <v>78</v>
      </c>
      <c r="C1102" s="30" t="s">
        <v>1188</v>
      </c>
      <c r="D1102" s="30" t="s">
        <v>897</v>
      </c>
      <c r="E1102" s="30" t="s">
        <v>18</v>
      </c>
      <c r="F1102" s="30" t="s">
        <v>27</v>
      </c>
      <c r="G1102" s="31" t="n">
        <v>-10</v>
      </c>
      <c r="H1102" s="32" t="n">
        <v>329.1</v>
      </c>
      <c r="I1102" s="32" t="n">
        <v>3291</v>
      </c>
      <c r="J1102" s="32" t="n">
        <v>0</v>
      </c>
      <c r="K1102" s="32" t="n">
        <v>-1.57</v>
      </c>
      <c r="L1102" s="32" t="n">
        <v>0</v>
      </c>
      <c r="M1102" s="32"/>
      <c r="N1102" s="6" t="s">
        <f>=I1102+J1102+K1102+L1102</f>
      </c>
      <c r="O1102" s="32"/>
      <c r="P1102" s="30"/>
    </row>
    <row collapsed="false" customFormat="false" customHeight="false" hidden="false" ht="12.1" outlineLevel="0" r="1103">
      <c r="A1103" s="29" t="n">
        <v>43972.592835648</v>
      </c>
      <c r="B1103" s="30" t="s">
        <v>78</v>
      </c>
      <c r="C1103" s="30" t="s">
        <v>1188</v>
      </c>
      <c r="D1103" s="30" t="s">
        <v>897</v>
      </c>
      <c r="E1103" s="30" t="s">
        <v>18</v>
      </c>
      <c r="F1103" s="30" t="s">
        <v>27</v>
      </c>
      <c r="G1103" s="31" t="n">
        <v>-10</v>
      </c>
      <c r="H1103" s="32" t="n">
        <v>329.1</v>
      </c>
      <c r="I1103" s="32" t="n">
        <v>3291</v>
      </c>
      <c r="J1103" s="32" t="n">
        <v>0</v>
      </c>
      <c r="K1103" s="32" t="n">
        <v>-1.57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43972.592847222</v>
      </c>
      <c r="B1104" s="30" t="s">
        <v>78</v>
      </c>
      <c r="C1104" s="30" t="s">
        <v>1188</v>
      </c>
      <c r="D1104" s="30" t="s">
        <v>897</v>
      </c>
      <c r="E1104" s="30" t="s">
        <v>18</v>
      </c>
      <c r="F1104" s="30" t="s">
        <v>27</v>
      </c>
      <c r="G1104" s="31" t="n">
        <v>-40</v>
      </c>
      <c r="H1104" s="32" t="n">
        <v>329.1</v>
      </c>
      <c r="I1104" s="32" t="n">
        <v>13164</v>
      </c>
      <c r="J1104" s="32" t="n">
        <v>0</v>
      </c>
      <c r="K1104" s="32" t="n">
        <v>-6.29</v>
      </c>
      <c r="L1104" s="32" t="n">
        <v>0</v>
      </c>
      <c r="M1104" s="32"/>
      <c r="N1104" s="6" t="s">
        <f>=I1104+J1104+K1104+L1104</f>
      </c>
      <c r="O1104" s="32"/>
      <c r="P1104" s="30"/>
    </row>
    <row collapsed="false" customFormat="false" customHeight="false" hidden="false" ht="12.1" outlineLevel="0" r="1105">
      <c r="A1105" s="25" t="n">
        <v>43973</v>
      </c>
      <c r="B1105" s="26" t="s">
        <v>1089</v>
      </c>
      <c r="C1105" s="26" t="s">
        <v>1198</v>
      </c>
      <c r="D1105" s="26" t="s">
        <v>1089</v>
      </c>
      <c r="E1105" s="26" t="s">
        <v>1089</v>
      </c>
      <c r="F1105" s="26" t="s">
        <v>27</v>
      </c>
      <c r="G1105" s="27" t="n">
        <v>1</v>
      </c>
      <c r="H1105" s="28" t="n">
        <v>-5.46</v>
      </c>
      <c r="I1105" s="28" t="n">
        <v>-5.46</v>
      </c>
      <c r="J1105" s="28" t="n">
        <v>0</v>
      </c>
      <c r="K1105" s="28" t="n">
        <v>0</v>
      </c>
      <c r="L1105" s="28" t="n">
        <v>0</v>
      </c>
      <c r="M1105" s="28"/>
      <c r="N1105" s="6" t="s">
        <f>=I1105+J1105+K1105+L1105</f>
      </c>
      <c r="O1105" s="28"/>
      <c r="P1105" s="26"/>
    </row>
    <row collapsed="false" customFormat="false" customHeight="false" hidden="false" ht="12.1" outlineLevel="0" r="1106">
      <c r="A1106" s="21" t="n">
        <v>43973</v>
      </c>
      <c r="B1106" s="22" t="s">
        <v>1088</v>
      </c>
      <c r="C1106" s="22" t="s">
        <v>332</v>
      </c>
      <c r="D1106" s="22" t="s">
        <v>1088</v>
      </c>
      <c r="E1106" s="22" t="s">
        <v>1088</v>
      </c>
      <c r="F1106" s="22" t="s">
        <v>20</v>
      </c>
      <c r="G1106" s="23" t="n">
        <v>1</v>
      </c>
      <c r="H1106" s="24" t="n">
        <v>2000</v>
      </c>
      <c r="I1106" s="24" t="n">
        <v>2000</v>
      </c>
      <c r="J1106" s="24" t="n">
        <v>0</v>
      </c>
      <c r="K1106" s="24" t="n">
        <v>0</v>
      </c>
      <c r="L1106" s="24" t="n">
        <v>0</v>
      </c>
      <c r="M1106" s="6" t="s">
        <f>=I1106+J1106+K1106+L1106</f>
      </c>
      <c r="N1106" s="24"/>
      <c r="O1106" s="24"/>
      <c r="P1106" s="22"/>
    </row>
    <row collapsed="false" customFormat="false" customHeight="false" hidden="false" ht="12.1" outlineLevel="0" r="1107">
      <c r="A1107" s="25" t="n">
        <v>43973</v>
      </c>
      <c r="B1107" s="26" t="s">
        <v>1089</v>
      </c>
      <c r="C1107" s="26" t="s">
        <v>1197</v>
      </c>
      <c r="D1107" s="26" t="s">
        <v>1089</v>
      </c>
      <c r="E1107" s="26" t="s">
        <v>1089</v>
      </c>
      <c r="F1107" s="26" t="s">
        <v>27</v>
      </c>
      <c r="G1107" s="27" t="n">
        <v>1</v>
      </c>
      <c r="H1107" s="28" t="n">
        <v>-9.84</v>
      </c>
      <c r="I1107" s="28" t="n">
        <v>-9.84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20" t="n">
        <v>43973.684375</v>
      </c>
      <c r="B1108" s="2" t="s">
        <v>983</v>
      </c>
      <c r="C1108" s="2" t="s">
        <v>1273</v>
      </c>
      <c r="D1108" s="2" t="s">
        <v>894</v>
      </c>
      <c r="E1108" s="2" t="s">
        <v>166</v>
      </c>
      <c r="F1108" s="2" t="s">
        <v>27</v>
      </c>
      <c r="G1108" s="7" t="n">
        <v>9</v>
      </c>
      <c r="H1108" s="6" t="n">
        <v>100</v>
      </c>
      <c r="I1108" s="6" t="n">
        <v>-9000</v>
      </c>
      <c r="J1108" s="6" t="n">
        <v>-35.46</v>
      </c>
      <c r="K1108" s="6" t="n">
        <v>-4.53</v>
      </c>
      <c r="L1108" s="6" t="n">
        <v>0</v>
      </c>
      <c r="M1108" s="6"/>
      <c r="N1108" s="6" t="s">
        <f>=I1108+J1108+K1108+L1108</f>
      </c>
      <c r="O1108" s="6"/>
      <c r="P1108" s="2"/>
    </row>
    <row collapsed="false" customFormat="false" customHeight="false" hidden="false" ht="12.1" outlineLevel="0" r="1109">
      <c r="A1109" s="20" t="n">
        <v>43973.691134259</v>
      </c>
      <c r="B1109" s="2" t="s">
        <v>976</v>
      </c>
      <c r="C1109" s="2" t="s">
        <v>1254</v>
      </c>
      <c r="D1109" s="2" t="s">
        <v>894</v>
      </c>
      <c r="E1109" s="2" t="s">
        <v>166</v>
      </c>
      <c r="F1109" s="2" t="s">
        <v>20</v>
      </c>
      <c r="G1109" s="7" t="n">
        <v>2</v>
      </c>
      <c r="H1109" s="6" t="n">
        <v>100</v>
      </c>
      <c r="I1109" s="6" t="n">
        <v>-2000</v>
      </c>
      <c r="J1109" s="6" t="n">
        <v>-10.32</v>
      </c>
      <c r="K1109" s="6" t="n">
        <v>-1.01</v>
      </c>
      <c r="L1109" s="6" t="n">
        <v>0</v>
      </c>
      <c r="M1109" s="6" t="s">
        <f>=I1109+J1109+K1109+L1109</f>
      </c>
      <c r="N1109" s="6"/>
      <c r="O1109" s="6"/>
      <c r="P1109" s="2"/>
    </row>
    <row collapsed="false" customFormat="false" customHeight="false" hidden="false" ht="12.1" outlineLevel="0" r="1110">
      <c r="A1110" s="20" t="n">
        <v>43973.773032407</v>
      </c>
      <c r="B1110" s="2" t="s">
        <v>984</v>
      </c>
      <c r="C1110" s="2" t="s">
        <v>1274</v>
      </c>
      <c r="D1110" s="2" t="s">
        <v>894</v>
      </c>
      <c r="E1110" s="2" t="s">
        <v>166</v>
      </c>
      <c r="F1110" s="2" t="s">
        <v>27</v>
      </c>
      <c r="G1110" s="7" t="n">
        <v>30</v>
      </c>
      <c r="H1110" s="6" t="n">
        <v>100.81</v>
      </c>
      <c r="I1110" s="6" t="n">
        <v>-30243</v>
      </c>
      <c r="J1110" s="6" t="n">
        <v>-104.7</v>
      </c>
      <c r="K1110" s="6" t="n">
        <v>-14.45</v>
      </c>
      <c r="L1110" s="6" t="n">
        <v>0</v>
      </c>
      <c r="M1110" s="6"/>
      <c r="N1110" s="6" t="s">
        <f>=I1110+J1110+K1110+L1110</f>
      </c>
      <c r="O1110" s="6"/>
      <c r="P1110" s="2"/>
    </row>
    <row collapsed="false" customFormat="false" customHeight="false" hidden="false" ht="12.1" outlineLevel="0" r="1111">
      <c r="A1111" s="20" t="n">
        <v>43976.447280093</v>
      </c>
      <c r="B1111" s="2" t="s">
        <v>985</v>
      </c>
      <c r="C1111" s="2" t="s">
        <v>1275</v>
      </c>
      <c r="D1111" s="2" t="s">
        <v>894</v>
      </c>
      <c r="E1111" s="2" t="s">
        <v>18</v>
      </c>
      <c r="F1111" s="2" t="s">
        <v>27</v>
      </c>
      <c r="G1111" s="7" t="n">
        <v>300</v>
      </c>
      <c r="H1111" s="6" t="n">
        <v>24.15</v>
      </c>
      <c r="I1111" s="6" t="n">
        <v>-7245</v>
      </c>
      <c r="J1111" s="6" t="n">
        <v>0</v>
      </c>
      <c r="K1111" s="6" t="n">
        <v>-3.47</v>
      </c>
      <c r="L1111" s="6" t="n">
        <v>0</v>
      </c>
      <c r="M1111" s="6"/>
      <c r="N1111" s="6" t="s">
        <f>=I1111+J1111+K1111+L1111</f>
      </c>
      <c r="O1111" s="6"/>
      <c r="P1111" s="2"/>
    </row>
    <row collapsed="false" customFormat="false" customHeight="false" hidden="false" ht="12.1" outlineLevel="0" r="1112">
      <c r="A1112" s="20" t="n">
        <v>43976.52130787</v>
      </c>
      <c r="B1112" s="2" t="s">
        <v>102</v>
      </c>
      <c r="C1112" s="2" t="s">
        <v>1211</v>
      </c>
      <c r="D1112" s="2" t="s">
        <v>894</v>
      </c>
      <c r="E1112" s="2" t="s">
        <v>18</v>
      </c>
      <c r="F1112" s="2" t="s">
        <v>27</v>
      </c>
      <c r="G1112" s="7" t="n">
        <v>1000</v>
      </c>
      <c r="H1112" s="6" t="n">
        <v>2.642</v>
      </c>
      <c r="I1112" s="6" t="n">
        <v>-2642</v>
      </c>
      <c r="J1112" s="6" t="n">
        <v>0</v>
      </c>
      <c r="K1112" s="6" t="n">
        <v>-1.26</v>
      </c>
      <c r="L1112" s="6" t="n">
        <v>0</v>
      </c>
      <c r="M1112" s="6"/>
      <c r="N1112" s="6" t="s">
        <f>=I1112+J1112+K1112+L1112</f>
      </c>
      <c r="O1112" s="6"/>
      <c r="P1112" s="2"/>
    </row>
    <row collapsed="false" customFormat="false" customHeight="false" hidden="false" ht="12.1" outlineLevel="0" r="1113">
      <c r="A1113" s="20" t="n">
        <v>43976.555428241</v>
      </c>
      <c r="B1113" s="2" t="s">
        <v>94</v>
      </c>
      <c r="C1113" s="2" t="s">
        <v>1225</v>
      </c>
      <c r="D1113" s="2" t="s">
        <v>894</v>
      </c>
      <c r="E1113" s="2" t="s">
        <v>18</v>
      </c>
      <c r="F1113" s="2" t="s">
        <v>27</v>
      </c>
      <c r="G1113" s="7" t="n">
        <v>10</v>
      </c>
      <c r="H1113" s="6" t="n">
        <v>77.56</v>
      </c>
      <c r="I1113" s="6" t="n">
        <v>-775.6</v>
      </c>
      <c r="J1113" s="6" t="n">
        <v>0</v>
      </c>
      <c r="K1113" s="6" t="n">
        <v>-0.36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43976.557731481</v>
      </c>
      <c r="B1114" s="2" t="s">
        <v>94</v>
      </c>
      <c r="C1114" s="2" t="s">
        <v>1225</v>
      </c>
      <c r="D1114" s="2" t="s">
        <v>894</v>
      </c>
      <c r="E1114" s="2" t="s">
        <v>18</v>
      </c>
      <c r="F1114" s="2" t="s">
        <v>27</v>
      </c>
      <c r="G1114" s="7" t="n">
        <v>10</v>
      </c>
      <c r="H1114" s="6" t="n">
        <v>77.56</v>
      </c>
      <c r="I1114" s="6" t="n">
        <v>-775.6</v>
      </c>
      <c r="J1114" s="6" t="n">
        <v>0</v>
      </c>
      <c r="K1114" s="6" t="n">
        <v>-0.36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1" t="n">
        <v>43977</v>
      </c>
      <c r="B1115" s="22" t="s">
        <v>1113</v>
      </c>
      <c r="C1115" s="22" t="s">
        <v>1276</v>
      </c>
      <c r="D1115" s="22" t="s">
        <v>1113</v>
      </c>
      <c r="E1115" s="22" t="s">
        <v>1113</v>
      </c>
      <c r="F1115" s="22" t="s">
        <v>20</v>
      </c>
      <c r="G1115" s="23" t="n">
        <v>1</v>
      </c>
      <c r="H1115" s="24" t="n">
        <v>8.07</v>
      </c>
      <c r="I1115" s="24" t="n">
        <v>8.07</v>
      </c>
      <c r="J1115" s="24" t="n">
        <v>0</v>
      </c>
      <c r="K1115" s="24" t="n">
        <v>0</v>
      </c>
      <c r="L1115" s="24" t="n">
        <v>0</v>
      </c>
      <c r="M1115" s="6" t="s">
        <f>=I1115+J1115+K1115+L1115</f>
      </c>
      <c r="N1115" s="24"/>
      <c r="O1115" s="24"/>
      <c r="P1115" s="22"/>
    </row>
    <row collapsed="false" customFormat="false" customHeight="false" hidden="false" ht="12.1" outlineLevel="0" r="1116">
      <c r="A1116" s="21" t="n">
        <v>43978</v>
      </c>
      <c r="B1116" s="22" t="s">
        <v>1113</v>
      </c>
      <c r="C1116" s="22" t="s">
        <v>1277</v>
      </c>
      <c r="D1116" s="22" t="s">
        <v>1113</v>
      </c>
      <c r="E1116" s="22" t="s">
        <v>1113</v>
      </c>
      <c r="F1116" s="22" t="s">
        <v>27</v>
      </c>
      <c r="G1116" s="23" t="n">
        <v>1</v>
      </c>
      <c r="H1116" s="24" t="n">
        <v>1084.5</v>
      </c>
      <c r="I1116" s="24" t="n">
        <v>1084.5</v>
      </c>
      <c r="J1116" s="24" t="n">
        <v>0</v>
      </c>
      <c r="K1116" s="24" t="n">
        <v>0</v>
      </c>
      <c r="L1116" s="24" t="n">
        <v>0</v>
      </c>
      <c r="M1116" s="24"/>
      <c r="N1116" s="6" t="s">
        <f>=I1116+J1116+K1116+L1116</f>
      </c>
      <c r="O1116" s="24"/>
      <c r="P1116" s="22"/>
    </row>
    <row collapsed="false" customFormat="false" customHeight="false" hidden="false" ht="12.1" outlineLevel="0" r="1117">
      <c r="A1117" s="29" t="n">
        <v>43978.470092593</v>
      </c>
      <c r="B1117" s="30" t="s">
        <v>29</v>
      </c>
      <c r="C1117" s="30" t="s">
        <v>1196</v>
      </c>
      <c r="D1117" s="30" t="s">
        <v>897</v>
      </c>
      <c r="E1117" s="30" t="s">
        <v>18</v>
      </c>
      <c r="F1117" s="30" t="s">
        <v>20</v>
      </c>
      <c r="G1117" s="31" t="n">
        <v>-10</v>
      </c>
      <c r="H1117" s="32" t="n">
        <v>17.49</v>
      </c>
      <c r="I1117" s="32" t="n">
        <v>174.9</v>
      </c>
      <c r="J1117" s="32" t="n">
        <v>0</v>
      </c>
      <c r="K1117" s="32" t="n">
        <v>-0.09</v>
      </c>
      <c r="L1117" s="32" t="n">
        <v>0</v>
      </c>
      <c r="M1117" s="6" t="s">
        <f>=I1117+J1117+K1117+L1117</f>
      </c>
      <c r="N1117" s="32"/>
      <c r="O1117" s="32"/>
      <c r="P1117" s="30"/>
    </row>
    <row collapsed="false" customFormat="false" customHeight="false" hidden="false" ht="12.1" outlineLevel="0" r="1118">
      <c r="A1118" s="29" t="n">
        <v>43978.656678241</v>
      </c>
      <c r="B1118" s="30" t="s">
        <v>128</v>
      </c>
      <c r="C1118" s="30" t="s">
        <v>1229</v>
      </c>
      <c r="D1118" s="30" t="s">
        <v>897</v>
      </c>
      <c r="E1118" s="30" t="s">
        <v>18</v>
      </c>
      <c r="F1118" s="30" t="s">
        <v>27</v>
      </c>
      <c r="G1118" s="31" t="n">
        <v>-60000</v>
      </c>
      <c r="H1118" s="32" t="n">
        <v>0.1928</v>
      </c>
      <c r="I1118" s="32" t="n">
        <v>11568</v>
      </c>
      <c r="J1118" s="32" t="n">
        <v>0</v>
      </c>
      <c r="K1118" s="32" t="n">
        <v>-5.53</v>
      </c>
      <c r="L1118" s="32" t="n">
        <v>0</v>
      </c>
      <c r="M1118" s="32"/>
      <c r="N1118" s="6" t="s">
        <f>=I1118+J1118+K1118+L1118</f>
      </c>
      <c r="O1118" s="32"/>
      <c r="P1118" s="30"/>
    </row>
    <row collapsed="false" customFormat="false" customHeight="false" hidden="false" ht="12.1" outlineLevel="0" r="1119">
      <c r="A1119" s="29" t="n">
        <v>43979.473553241</v>
      </c>
      <c r="B1119" s="30" t="s">
        <v>985</v>
      </c>
      <c r="C1119" s="30" t="s">
        <v>1275</v>
      </c>
      <c r="D1119" s="30" t="s">
        <v>897</v>
      </c>
      <c r="E1119" s="30" t="s">
        <v>18</v>
      </c>
      <c r="F1119" s="30" t="s">
        <v>27</v>
      </c>
      <c r="G1119" s="31" t="n">
        <v>-300</v>
      </c>
      <c r="H1119" s="32" t="n">
        <v>24.35</v>
      </c>
      <c r="I1119" s="32" t="n">
        <v>7305</v>
      </c>
      <c r="J1119" s="32" t="n">
        <v>0</v>
      </c>
      <c r="K1119" s="32" t="n">
        <v>-3.49</v>
      </c>
      <c r="L1119" s="32" t="n">
        <v>0</v>
      </c>
      <c r="M1119" s="32"/>
      <c r="N1119" s="6" t="s">
        <f>=I1119+J1119+K1119+L1119</f>
      </c>
      <c r="O1119" s="32"/>
      <c r="P1119" s="30"/>
    </row>
    <row collapsed="false" customFormat="false" customHeight="false" hidden="false" ht="12.1" outlineLevel="0" r="1120">
      <c r="A1120" s="29" t="n">
        <v>43979.567199074</v>
      </c>
      <c r="B1120" s="30" t="s">
        <v>29</v>
      </c>
      <c r="C1120" s="30" t="s">
        <v>1196</v>
      </c>
      <c r="D1120" s="30" t="s">
        <v>897</v>
      </c>
      <c r="E1120" s="30" t="s">
        <v>18</v>
      </c>
      <c r="F1120" s="30" t="s">
        <v>20</v>
      </c>
      <c r="G1120" s="31" t="n">
        <v>-10</v>
      </c>
      <c r="H1120" s="32" t="n">
        <v>17.95</v>
      </c>
      <c r="I1120" s="32" t="n">
        <v>179.5</v>
      </c>
      <c r="J1120" s="32" t="n">
        <v>0</v>
      </c>
      <c r="K1120" s="32" t="n">
        <v>-0.09</v>
      </c>
      <c r="L1120" s="32" t="n">
        <v>0</v>
      </c>
      <c r="M1120" s="6" t="s">
        <f>=I1120+J1120+K1120+L1120</f>
      </c>
      <c r="N1120" s="32"/>
      <c r="O1120" s="32"/>
      <c r="P1120" s="30"/>
    </row>
    <row collapsed="false" customFormat="false" customHeight="false" hidden="false" ht="12.1" outlineLevel="0" r="1121">
      <c r="A1121" s="37" t="n">
        <v>43980</v>
      </c>
      <c r="B1121" s="38" t="s">
        <v>1278</v>
      </c>
      <c r="C1121" s="38" t="s">
        <v>340</v>
      </c>
      <c r="D1121" s="38" t="s">
        <v>1278</v>
      </c>
      <c r="E1121" s="38" t="s">
        <v>1278</v>
      </c>
      <c r="F1121" s="38" t="s">
        <v>27</v>
      </c>
      <c r="G1121" s="39" t="n">
        <v>1</v>
      </c>
      <c r="H1121" s="40" t="n">
        <v>-2000</v>
      </c>
      <c r="I1121" s="40" t="n">
        <v>-2000</v>
      </c>
      <c r="J1121" s="40" t="n">
        <v>0</v>
      </c>
      <c r="K1121" s="40" t="n">
        <v>0</v>
      </c>
      <c r="L1121" s="40" t="n">
        <v>0</v>
      </c>
      <c r="M1121" s="40"/>
      <c r="N1121" s="6" t="s">
        <f>=I1121+J1121+K1121+L1121</f>
      </c>
      <c r="O1121" s="40"/>
      <c r="P1121" s="38"/>
    </row>
    <row collapsed="false" customFormat="false" customHeight="false" hidden="false" ht="12.1" outlineLevel="0" r="1122">
      <c r="A1122" s="20" t="n">
        <v>43980.48212963</v>
      </c>
      <c r="B1122" s="2" t="s">
        <v>32</v>
      </c>
      <c r="C1122" s="2" t="s">
        <v>1185</v>
      </c>
      <c r="D1122" s="2" t="s">
        <v>894</v>
      </c>
      <c r="E1122" s="2" t="s">
        <v>18</v>
      </c>
      <c r="F1122" s="2" t="s">
        <v>27</v>
      </c>
      <c r="G1122" s="7" t="n">
        <v>4</v>
      </c>
      <c r="H1122" s="6" t="n">
        <v>520.3</v>
      </c>
      <c r="I1122" s="6" t="n">
        <v>-2081.2</v>
      </c>
      <c r="J1122" s="6" t="n">
        <v>0</v>
      </c>
      <c r="K1122" s="6" t="n">
        <v>-1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0" t="n">
        <v>43980.482881944</v>
      </c>
      <c r="B1123" s="2" t="s">
        <v>32</v>
      </c>
      <c r="C1123" s="2" t="s">
        <v>1185</v>
      </c>
      <c r="D1123" s="2" t="s">
        <v>894</v>
      </c>
      <c r="E1123" s="2" t="s">
        <v>18</v>
      </c>
      <c r="F1123" s="2" t="s">
        <v>27</v>
      </c>
      <c r="G1123" s="7" t="n">
        <v>3</v>
      </c>
      <c r="H1123" s="6" t="n">
        <v>520.2</v>
      </c>
      <c r="I1123" s="6" t="n">
        <v>-1560.6</v>
      </c>
      <c r="J1123" s="6" t="n">
        <v>0</v>
      </c>
      <c r="K1123" s="6" t="n">
        <v>-0.75</v>
      </c>
      <c r="L1123" s="6" t="n">
        <v>0</v>
      </c>
      <c r="M1123" s="6"/>
      <c r="N1123" s="6" t="s">
        <f>=I1123+J1123+K1123+L1123</f>
      </c>
      <c r="O1123" s="6"/>
      <c r="P1123" s="2"/>
    </row>
    <row collapsed="false" customFormat="false" customHeight="false" hidden="false" ht="12.1" outlineLevel="0" r="1124">
      <c r="A1124" s="20" t="n">
        <v>43980.487604167</v>
      </c>
      <c r="B1124" s="2" t="s">
        <v>32</v>
      </c>
      <c r="C1124" s="2" t="s">
        <v>1185</v>
      </c>
      <c r="D1124" s="2" t="s">
        <v>894</v>
      </c>
      <c r="E1124" s="2" t="s">
        <v>18</v>
      </c>
      <c r="F1124" s="2" t="s">
        <v>27</v>
      </c>
      <c r="G1124" s="7" t="n">
        <v>10</v>
      </c>
      <c r="H1124" s="6" t="n">
        <v>519</v>
      </c>
      <c r="I1124" s="6" t="n">
        <v>-5190</v>
      </c>
      <c r="J1124" s="6" t="n">
        <v>0</v>
      </c>
      <c r="K1124" s="6" t="n">
        <v>-2.48</v>
      </c>
      <c r="L1124" s="6" t="n">
        <v>0</v>
      </c>
      <c r="M1124" s="6"/>
      <c r="N1124" s="6" t="s">
        <f>=I1124+J1124+K1124+L1124</f>
      </c>
      <c r="O1124" s="6"/>
      <c r="P1124" s="2"/>
    </row>
    <row collapsed="false" customFormat="false" customHeight="false" hidden="false" ht="12.1" outlineLevel="0" r="1125">
      <c r="A1125" s="20" t="n">
        <v>43980.767164352</v>
      </c>
      <c r="B1125" s="2" t="s">
        <v>982</v>
      </c>
      <c r="C1125" s="2" t="s">
        <v>1271</v>
      </c>
      <c r="D1125" s="2" t="s">
        <v>894</v>
      </c>
      <c r="E1125" s="2" t="s">
        <v>166</v>
      </c>
      <c r="F1125" s="2" t="s">
        <v>27</v>
      </c>
      <c r="G1125" s="7" t="n">
        <v>20</v>
      </c>
      <c r="H1125" s="6" t="n">
        <v>100.48</v>
      </c>
      <c r="I1125" s="6" t="n">
        <v>-20096</v>
      </c>
      <c r="J1125" s="6" t="n">
        <v>-339</v>
      </c>
      <c r="K1125" s="6" t="n">
        <v>-9.6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43980.772488426</v>
      </c>
      <c r="B1126" s="2" t="s">
        <v>58</v>
      </c>
      <c r="C1126" s="2" t="s">
        <v>1133</v>
      </c>
      <c r="D1126" s="2" t="s">
        <v>894</v>
      </c>
      <c r="E1126" s="2" t="s">
        <v>18</v>
      </c>
      <c r="F1126" s="2" t="s">
        <v>27</v>
      </c>
      <c r="G1126" s="7" t="n">
        <v>10</v>
      </c>
      <c r="H1126" s="6" t="n">
        <v>198.63</v>
      </c>
      <c r="I1126" s="6" t="n">
        <v>-1986.3</v>
      </c>
      <c r="J1126" s="6" t="n">
        <v>0</v>
      </c>
      <c r="K1126" s="6" t="n">
        <v>-0.94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5" t="n">
        <v>43983</v>
      </c>
      <c r="B1127" s="26" t="s">
        <v>1089</v>
      </c>
      <c r="C1127" s="26" t="s">
        <v>1090</v>
      </c>
      <c r="D1127" s="26" t="s">
        <v>1089</v>
      </c>
      <c r="E1127" s="26" t="s">
        <v>1089</v>
      </c>
      <c r="F1127" s="26" t="s">
        <v>27</v>
      </c>
      <c r="G1127" s="27" t="n">
        <v>1</v>
      </c>
      <c r="H1127" s="28" t="n">
        <v>-105</v>
      </c>
      <c r="I1127" s="28" t="n">
        <v>-105</v>
      </c>
      <c r="J1127" s="28" t="n">
        <v>0</v>
      </c>
      <c r="K1127" s="28" t="n">
        <v>0</v>
      </c>
      <c r="L1127" s="28" t="n">
        <v>0</v>
      </c>
      <c r="M1127" s="28"/>
      <c r="N1127" s="6" t="s">
        <f>=I1127+J1127+K1127+L1127</f>
      </c>
      <c r="O1127" s="28"/>
      <c r="P1127" s="26"/>
    </row>
    <row collapsed="false" customFormat="false" customHeight="false" hidden="false" ht="12.1" outlineLevel="0" r="1128">
      <c r="A1128" s="21" t="n">
        <v>43983</v>
      </c>
      <c r="B1128" s="22" t="s">
        <v>1113</v>
      </c>
      <c r="C1128" s="22" t="s">
        <v>1279</v>
      </c>
      <c r="D1128" s="22" t="s">
        <v>1113</v>
      </c>
      <c r="E1128" s="22" t="s">
        <v>1113</v>
      </c>
      <c r="F1128" s="22" t="s">
        <v>27</v>
      </c>
      <c r="G1128" s="23" t="n">
        <v>1</v>
      </c>
      <c r="H1128" s="24" t="n">
        <v>330.9</v>
      </c>
      <c r="I1128" s="24" t="n">
        <v>330.9</v>
      </c>
      <c r="J1128" s="24" t="n">
        <v>0</v>
      </c>
      <c r="K1128" s="24" t="n">
        <v>0</v>
      </c>
      <c r="L1128" s="24" t="n">
        <v>0</v>
      </c>
      <c r="M1128" s="24"/>
      <c r="N1128" s="6" t="s">
        <f>=I1128+J1128+K1128+L1128</f>
      </c>
      <c r="O1128" s="24"/>
      <c r="P1128" s="22"/>
    </row>
    <row collapsed="false" customFormat="false" customHeight="false" hidden="false" ht="12.1" outlineLevel="0" r="1129">
      <c r="A1129" s="20" t="n">
        <v>43983.421053241</v>
      </c>
      <c r="B1129" s="2" t="s">
        <v>94</v>
      </c>
      <c r="C1129" s="2" t="s">
        <v>1225</v>
      </c>
      <c r="D1129" s="2" t="s">
        <v>894</v>
      </c>
      <c r="E1129" s="2" t="s">
        <v>18</v>
      </c>
      <c r="F1129" s="2" t="s">
        <v>27</v>
      </c>
      <c r="G1129" s="7" t="n">
        <v>50</v>
      </c>
      <c r="H1129" s="6" t="n">
        <v>85.48</v>
      </c>
      <c r="I1129" s="6" t="n">
        <v>-4274</v>
      </c>
      <c r="J1129" s="6" t="n">
        <v>0</v>
      </c>
      <c r="K1129" s="6" t="n">
        <v>-2.04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43983.423715278</v>
      </c>
      <c r="B1130" s="2" t="s">
        <v>61</v>
      </c>
      <c r="C1130" s="2" t="s">
        <v>1224</v>
      </c>
      <c r="D1130" s="2" t="s">
        <v>894</v>
      </c>
      <c r="E1130" s="2" t="s">
        <v>18</v>
      </c>
      <c r="F1130" s="2" t="s">
        <v>27</v>
      </c>
      <c r="G1130" s="7" t="n">
        <v>10</v>
      </c>
      <c r="H1130" s="6" t="n">
        <v>90.9</v>
      </c>
      <c r="I1130" s="6" t="n">
        <v>-909</v>
      </c>
      <c r="J1130" s="6" t="n">
        <v>0</v>
      </c>
      <c r="K1130" s="6" t="n">
        <v>-0.43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20" t="n">
        <v>43983.423715278</v>
      </c>
      <c r="B1131" s="2" t="s">
        <v>61</v>
      </c>
      <c r="C1131" s="2" t="s">
        <v>1224</v>
      </c>
      <c r="D1131" s="2" t="s">
        <v>894</v>
      </c>
      <c r="E1131" s="2" t="s">
        <v>18</v>
      </c>
      <c r="F1131" s="2" t="s">
        <v>27</v>
      </c>
      <c r="G1131" s="7" t="n">
        <v>40</v>
      </c>
      <c r="H1131" s="6" t="n">
        <v>91</v>
      </c>
      <c r="I1131" s="6" t="n">
        <v>-3640</v>
      </c>
      <c r="J1131" s="6" t="n">
        <v>0</v>
      </c>
      <c r="K1131" s="6" t="n">
        <v>-1.73</v>
      </c>
      <c r="L1131" s="6" t="n">
        <v>0</v>
      </c>
      <c r="M1131" s="6"/>
      <c r="N1131" s="6" t="s">
        <f>=I1131+J1131+K1131+L1131</f>
      </c>
      <c r="O1131" s="6"/>
      <c r="P1131" s="2"/>
    </row>
    <row collapsed="false" customFormat="false" customHeight="false" hidden="false" ht="12.1" outlineLevel="0" r="1132">
      <c r="A1132" s="20" t="n">
        <v>43983.434837963</v>
      </c>
      <c r="B1132" s="2" t="s">
        <v>32</v>
      </c>
      <c r="C1132" s="2" t="s">
        <v>1185</v>
      </c>
      <c r="D1132" s="2" t="s">
        <v>894</v>
      </c>
      <c r="E1132" s="2" t="s">
        <v>18</v>
      </c>
      <c r="F1132" s="2" t="s">
        <v>27</v>
      </c>
      <c r="G1132" s="7" t="n">
        <v>1</v>
      </c>
      <c r="H1132" s="6" t="n">
        <v>523.5</v>
      </c>
      <c r="I1132" s="6" t="n">
        <v>-523.5</v>
      </c>
      <c r="J1132" s="6" t="n">
        <v>0</v>
      </c>
      <c r="K1132" s="6" t="n">
        <v>-0.25</v>
      </c>
      <c r="L1132" s="6" t="n">
        <v>0</v>
      </c>
      <c r="M1132" s="6"/>
      <c r="N1132" s="6" t="s">
        <f>=I1132+J1132+K1132+L1132</f>
      </c>
      <c r="O1132" s="6"/>
      <c r="P1132" s="2"/>
    </row>
    <row collapsed="false" customFormat="false" customHeight="false" hidden="false" ht="12.1" outlineLevel="0" r="1133">
      <c r="A1133" s="20" t="n">
        <v>43983.434837963</v>
      </c>
      <c r="B1133" s="2" t="s">
        <v>32</v>
      </c>
      <c r="C1133" s="2" t="s">
        <v>1185</v>
      </c>
      <c r="D1133" s="2" t="s">
        <v>894</v>
      </c>
      <c r="E1133" s="2" t="s">
        <v>18</v>
      </c>
      <c r="F1133" s="2" t="s">
        <v>27</v>
      </c>
      <c r="G1133" s="7" t="n">
        <v>2</v>
      </c>
      <c r="H1133" s="6" t="n">
        <v>523.5</v>
      </c>
      <c r="I1133" s="6" t="n">
        <v>-1047</v>
      </c>
      <c r="J1133" s="6" t="n">
        <v>0</v>
      </c>
      <c r="K1133" s="6" t="n">
        <v>-0.5</v>
      </c>
      <c r="L1133" s="6" t="n">
        <v>0</v>
      </c>
      <c r="M1133" s="6"/>
      <c r="N1133" s="6" t="s">
        <f>=I1133+J1133+K1133+L1133</f>
      </c>
      <c r="O1133" s="6"/>
      <c r="P1133" s="2"/>
    </row>
    <row collapsed="false" customFormat="false" customHeight="false" hidden="false" ht="12.1" outlineLevel="0" r="1134">
      <c r="A1134" s="20" t="n">
        <v>43984.825011574</v>
      </c>
      <c r="B1134" s="2" t="s">
        <v>986</v>
      </c>
      <c r="C1134" s="2" t="s">
        <v>1280</v>
      </c>
      <c r="D1134" s="2" t="s">
        <v>894</v>
      </c>
      <c r="E1134" s="2" t="s">
        <v>18</v>
      </c>
      <c r="F1134" s="2" t="s">
        <v>20</v>
      </c>
      <c r="G1134" s="7" t="n">
        <v>2</v>
      </c>
      <c r="H1134" s="6" t="n">
        <v>26.6</v>
      </c>
      <c r="I1134" s="6" t="n">
        <v>-53.2</v>
      </c>
      <c r="J1134" s="6" t="n">
        <v>0</v>
      </c>
      <c r="K1134" s="6" t="n">
        <v>-0.03</v>
      </c>
      <c r="L1134" s="6" t="n">
        <v>0</v>
      </c>
      <c r="M1134" s="6" t="s">
        <f>=I1134+J1134+K1134+L1134</f>
      </c>
      <c r="N1134" s="6"/>
      <c r="O1134" s="6"/>
      <c r="P1134" s="2"/>
    </row>
    <row collapsed="false" customFormat="false" customHeight="false" hidden="false" ht="12.1" outlineLevel="0" r="1135">
      <c r="A1135" s="21" t="n">
        <v>43985</v>
      </c>
      <c r="B1135" s="22" t="s">
        <v>1113</v>
      </c>
      <c r="C1135" s="22" t="s">
        <v>1281</v>
      </c>
      <c r="D1135" s="22" t="s">
        <v>1113</v>
      </c>
      <c r="E1135" s="22" t="s">
        <v>1113</v>
      </c>
      <c r="F1135" s="22" t="s">
        <v>27</v>
      </c>
      <c r="G1135" s="23" t="n">
        <v>1</v>
      </c>
      <c r="H1135" s="24" t="n">
        <v>969.4</v>
      </c>
      <c r="I1135" s="24" t="n">
        <v>969.4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4"/>
      <c r="P1135" s="22"/>
    </row>
    <row collapsed="false" customFormat="false" customHeight="false" hidden="false" ht="12.1" outlineLevel="0" r="1136">
      <c r="A1136" s="20" t="n">
        <v>43985.567928241</v>
      </c>
      <c r="B1136" s="2" t="s">
        <v>987</v>
      </c>
      <c r="C1136" s="2" t="s">
        <v>1282</v>
      </c>
      <c r="D1136" s="2" t="s">
        <v>894</v>
      </c>
      <c r="E1136" s="2" t="s">
        <v>166</v>
      </c>
      <c r="F1136" s="2" t="s">
        <v>27</v>
      </c>
      <c r="G1136" s="7" t="n">
        <v>4</v>
      </c>
      <c r="H1136" s="6" t="n">
        <v>100</v>
      </c>
      <c r="I1136" s="6" t="n">
        <v>-4000</v>
      </c>
      <c r="J1136" s="6" t="n">
        <v>0</v>
      </c>
      <c r="K1136" s="6" t="n">
        <v>-2.01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9" t="n">
        <v>43985.639131944</v>
      </c>
      <c r="B1137" s="30" t="s">
        <v>953</v>
      </c>
      <c r="C1137" s="30" t="s">
        <v>1195</v>
      </c>
      <c r="D1137" s="30" t="s">
        <v>897</v>
      </c>
      <c r="E1137" s="30" t="s">
        <v>146</v>
      </c>
      <c r="F1137" s="30" t="s">
        <v>27</v>
      </c>
      <c r="G1137" s="31" t="n">
        <v>-1</v>
      </c>
      <c r="H1137" s="32" t="n">
        <v>2860</v>
      </c>
      <c r="I1137" s="32" t="n">
        <v>2860</v>
      </c>
      <c r="J1137" s="32" t="n">
        <v>0</v>
      </c>
      <c r="K1137" s="32" t="n">
        <v>-1.36</v>
      </c>
      <c r="L1137" s="32" t="n">
        <v>0</v>
      </c>
      <c r="M1137" s="32"/>
      <c r="N1137" s="6" t="s">
        <f>=I1137+J1137+K1137+L1137</f>
      </c>
      <c r="O1137" s="32"/>
      <c r="P1137" s="30"/>
    </row>
    <row collapsed="false" customFormat="false" customHeight="false" hidden="false" ht="12.1" outlineLevel="0" r="1138">
      <c r="A1138" s="29" t="n">
        <v>43985.640729167</v>
      </c>
      <c r="B1138" s="30" t="s">
        <v>953</v>
      </c>
      <c r="C1138" s="30" t="s">
        <v>1195</v>
      </c>
      <c r="D1138" s="30" t="s">
        <v>897</v>
      </c>
      <c r="E1138" s="30" t="s">
        <v>146</v>
      </c>
      <c r="F1138" s="30" t="s">
        <v>27</v>
      </c>
      <c r="G1138" s="31" t="n">
        <v>-1</v>
      </c>
      <c r="H1138" s="32" t="n">
        <v>2860</v>
      </c>
      <c r="I1138" s="32" t="n">
        <v>2860</v>
      </c>
      <c r="J1138" s="32" t="n">
        <v>0</v>
      </c>
      <c r="K1138" s="32" t="n">
        <v>-1.36</v>
      </c>
      <c r="L1138" s="32" t="n">
        <v>0</v>
      </c>
      <c r="M1138" s="32"/>
      <c r="N1138" s="6" t="s">
        <f>=I1138+J1138+K1138+L1138</f>
      </c>
      <c r="O1138" s="32"/>
      <c r="P1138" s="30"/>
    </row>
    <row collapsed="false" customFormat="false" customHeight="false" hidden="false" ht="12.1" outlineLevel="0" r="1139">
      <c r="A1139" s="29" t="n">
        <v>43985.671261574</v>
      </c>
      <c r="B1139" s="30" t="s">
        <v>128</v>
      </c>
      <c r="C1139" s="30" t="s">
        <v>1229</v>
      </c>
      <c r="D1139" s="30" t="s">
        <v>897</v>
      </c>
      <c r="E1139" s="30" t="s">
        <v>18</v>
      </c>
      <c r="F1139" s="30" t="s">
        <v>27</v>
      </c>
      <c r="G1139" s="31" t="n">
        <v>-60000</v>
      </c>
      <c r="H1139" s="32" t="n">
        <v>0.1912</v>
      </c>
      <c r="I1139" s="32" t="n">
        <v>11472</v>
      </c>
      <c r="J1139" s="32" t="n">
        <v>0</v>
      </c>
      <c r="K1139" s="32" t="n">
        <v>-5.48</v>
      </c>
      <c r="L1139" s="32" t="n">
        <v>0</v>
      </c>
      <c r="M1139" s="32"/>
      <c r="N1139" s="6" t="s">
        <f>=I1139+J1139+K1139+L1139</f>
      </c>
      <c r="O1139" s="32"/>
      <c r="P1139" s="30"/>
    </row>
    <row collapsed="false" customFormat="false" customHeight="false" hidden="false" ht="12.1" outlineLevel="0" r="1140">
      <c r="A1140" s="29" t="n">
        <v>43985.671261574</v>
      </c>
      <c r="B1140" s="30" t="s">
        <v>128</v>
      </c>
      <c r="C1140" s="30" t="s">
        <v>1229</v>
      </c>
      <c r="D1140" s="30" t="s">
        <v>897</v>
      </c>
      <c r="E1140" s="30" t="s">
        <v>18</v>
      </c>
      <c r="F1140" s="30" t="s">
        <v>27</v>
      </c>
      <c r="G1140" s="31" t="n">
        <v>-20000</v>
      </c>
      <c r="H1140" s="32" t="n">
        <v>0.1912</v>
      </c>
      <c r="I1140" s="32" t="n">
        <v>3824</v>
      </c>
      <c r="J1140" s="32" t="n">
        <v>0</v>
      </c>
      <c r="K1140" s="32" t="n">
        <v>-1.82</v>
      </c>
      <c r="L1140" s="32" t="n">
        <v>0</v>
      </c>
      <c r="M1140" s="32"/>
      <c r="N1140" s="6" t="s">
        <f>=I1140+J1140+K1140+L1140</f>
      </c>
      <c r="O1140" s="32"/>
      <c r="P1140" s="30"/>
    </row>
    <row collapsed="false" customFormat="false" customHeight="false" hidden="false" ht="12.1" outlineLevel="0" r="1141">
      <c r="A1141" s="29" t="n">
        <v>43985.756655093</v>
      </c>
      <c r="B1141" s="30" t="s">
        <v>967</v>
      </c>
      <c r="C1141" s="30" t="s">
        <v>1230</v>
      </c>
      <c r="D1141" s="30" t="s">
        <v>897</v>
      </c>
      <c r="E1141" s="30" t="s">
        <v>18</v>
      </c>
      <c r="F1141" s="30" t="s">
        <v>27</v>
      </c>
      <c r="G1141" s="31" t="n">
        <v>-210000</v>
      </c>
      <c r="H1141" s="32" t="n">
        <v>0.0516</v>
      </c>
      <c r="I1141" s="32" t="n">
        <v>10836</v>
      </c>
      <c r="J1141" s="32" t="n">
        <v>0</v>
      </c>
      <c r="K1141" s="32" t="n">
        <v>-5.17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0" t="n">
        <v>43985.768298611</v>
      </c>
      <c r="B1142" s="2" t="s">
        <v>90</v>
      </c>
      <c r="C1142" s="2" t="s">
        <v>91</v>
      </c>
      <c r="D1142" s="2" t="s">
        <v>894</v>
      </c>
      <c r="E1142" s="2" t="s">
        <v>18</v>
      </c>
      <c r="F1142" s="2" t="s">
        <v>20</v>
      </c>
      <c r="G1142" s="7" t="n">
        <v>2</v>
      </c>
      <c r="H1142" s="6" t="n">
        <v>55.5</v>
      </c>
      <c r="I1142" s="6" t="n">
        <v>-111</v>
      </c>
      <c r="J1142" s="6" t="n">
        <v>0</v>
      </c>
      <c r="K1142" s="6" t="n">
        <v>-0.05</v>
      </c>
      <c r="L1142" s="6" t="n">
        <v>0</v>
      </c>
      <c r="M1142" s="6" t="s">
        <f>=I1142+J1142+K1142+L1142</f>
      </c>
      <c r="N1142" s="6"/>
      <c r="O1142" s="6"/>
      <c r="P1142" s="2"/>
    </row>
    <row collapsed="false" customFormat="false" customHeight="false" hidden="false" ht="12.1" outlineLevel="0" r="1143">
      <c r="A1143" s="29" t="n">
        <v>43986.423865741</v>
      </c>
      <c r="B1143" s="30" t="s">
        <v>100</v>
      </c>
      <c r="C1143" s="30" t="s">
        <v>1181</v>
      </c>
      <c r="D1143" s="30" t="s">
        <v>897</v>
      </c>
      <c r="E1143" s="30" t="s">
        <v>18</v>
      </c>
      <c r="F1143" s="30" t="s">
        <v>27</v>
      </c>
      <c r="G1143" s="31" t="n">
        <v>-2</v>
      </c>
      <c r="H1143" s="32" t="n">
        <v>21474</v>
      </c>
      <c r="I1143" s="32" t="n">
        <v>42948</v>
      </c>
      <c r="J1143" s="32" t="n">
        <v>0</v>
      </c>
      <c r="K1143" s="32" t="n">
        <v>-20.52</v>
      </c>
      <c r="L1143" s="32" t="n">
        <v>0</v>
      </c>
      <c r="M1143" s="32"/>
      <c r="N1143" s="6" t="s">
        <f>=I1143+J1143+K1143+L1143</f>
      </c>
      <c r="O1143" s="32"/>
      <c r="P1143" s="30"/>
    </row>
    <row collapsed="false" customFormat="false" customHeight="false" hidden="false" ht="12.1" outlineLevel="0" r="1144">
      <c r="A1144" s="20" t="n">
        <v>43986.430740741</v>
      </c>
      <c r="B1144" s="2" t="s">
        <v>954</v>
      </c>
      <c r="C1144" s="2" t="s">
        <v>1199</v>
      </c>
      <c r="D1144" s="2" t="s">
        <v>894</v>
      </c>
      <c r="E1144" s="2" t="s">
        <v>18</v>
      </c>
      <c r="F1144" s="2" t="s">
        <v>27</v>
      </c>
      <c r="G1144" s="7" t="n">
        <v>1</v>
      </c>
      <c r="H1144" s="6" t="n">
        <v>18900</v>
      </c>
      <c r="I1144" s="6" t="n">
        <v>-18900</v>
      </c>
      <c r="J1144" s="6" t="n">
        <v>0</v>
      </c>
      <c r="K1144" s="6" t="n">
        <v>-9.03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43986.435104167</v>
      </c>
      <c r="B1145" s="2" t="s">
        <v>954</v>
      </c>
      <c r="C1145" s="2" t="s">
        <v>1199</v>
      </c>
      <c r="D1145" s="2" t="s">
        <v>894</v>
      </c>
      <c r="E1145" s="2" t="s">
        <v>18</v>
      </c>
      <c r="F1145" s="2" t="s">
        <v>27</v>
      </c>
      <c r="G1145" s="7" t="n">
        <v>1</v>
      </c>
      <c r="H1145" s="6" t="n">
        <v>18900</v>
      </c>
      <c r="I1145" s="6" t="n">
        <v>-18900</v>
      </c>
      <c r="J1145" s="6" t="n">
        <v>0</v>
      </c>
      <c r="K1145" s="6" t="n">
        <v>-9.03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9" t="n">
        <v>43987.534675926</v>
      </c>
      <c r="B1146" s="30" t="s">
        <v>66</v>
      </c>
      <c r="C1146" s="30" t="s">
        <v>1206</v>
      </c>
      <c r="D1146" s="30" t="s">
        <v>897</v>
      </c>
      <c r="E1146" s="30" t="s">
        <v>18</v>
      </c>
      <c r="F1146" s="30" t="s">
        <v>27</v>
      </c>
      <c r="G1146" s="31" t="n">
        <v>-2</v>
      </c>
      <c r="H1146" s="32" t="n">
        <v>19400</v>
      </c>
      <c r="I1146" s="32" t="n">
        <v>38800</v>
      </c>
      <c r="J1146" s="32" t="n">
        <v>0</v>
      </c>
      <c r="K1146" s="32" t="n">
        <v>-18.53</v>
      </c>
      <c r="L1146" s="32" t="n">
        <v>0</v>
      </c>
      <c r="M1146" s="32"/>
      <c r="N1146" s="6" t="s">
        <f>=I1146+J1146+K1146+L1146</f>
      </c>
      <c r="O1146" s="32"/>
      <c r="P1146" s="30"/>
    </row>
    <row collapsed="false" customFormat="false" customHeight="false" hidden="false" ht="12.1" outlineLevel="0" r="1147">
      <c r="A1147" s="29" t="n">
        <v>43987.535208333</v>
      </c>
      <c r="B1147" s="30" t="s">
        <v>66</v>
      </c>
      <c r="C1147" s="30" t="s">
        <v>1206</v>
      </c>
      <c r="D1147" s="30" t="s">
        <v>897</v>
      </c>
      <c r="E1147" s="30" t="s">
        <v>18</v>
      </c>
      <c r="F1147" s="30" t="s">
        <v>27</v>
      </c>
      <c r="G1147" s="31" t="n">
        <v>-1</v>
      </c>
      <c r="H1147" s="32" t="n">
        <v>19400</v>
      </c>
      <c r="I1147" s="32" t="n">
        <v>19400</v>
      </c>
      <c r="J1147" s="32" t="n">
        <v>0</v>
      </c>
      <c r="K1147" s="32" t="n">
        <v>-9.27</v>
      </c>
      <c r="L1147" s="32" t="n">
        <v>0</v>
      </c>
      <c r="M1147" s="32"/>
      <c r="N1147" s="6" t="s">
        <f>=I1147+J1147+K1147+L1147</f>
      </c>
      <c r="O1147" s="32"/>
      <c r="P1147" s="30"/>
    </row>
    <row collapsed="false" customFormat="false" customHeight="false" hidden="false" ht="12.1" outlineLevel="0" r="1148">
      <c r="A1148" s="29" t="n">
        <v>43987.599479167</v>
      </c>
      <c r="B1148" s="30" t="s">
        <v>986</v>
      </c>
      <c r="C1148" s="30" t="s">
        <v>1280</v>
      </c>
      <c r="D1148" s="30" t="s">
        <v>897</v>
      </c>
      <c r="E1148" s="30" t="s">
        <v>18</v>
      </c>
      <c r="F1148" s="30" t="s">
        <v>20</v>
      </c>
      <c r="G1148" s="31" t="n">
        <v>-2</v>
      </c>
      <c r="H1148" s="32" t="n">
        <v>35.99</v>
      </c>
      <c r="I1148" s="32" t="n">
        <v>71.98</v>
      </c>
      <c r="J1148" s="32" t="n">
        <v>0</v>
      </c>
      <c r="K1148" s="32" t="n">
        <v>-0.04</v>
      </c>
      <c r="L1148" s="32" t="n">
        <v>0</v>
      </c>
      <c r="M1148" s="6" t="s">
        <f>=I1148+J1148+K1148+L1148</f>
      </c>
      <c r="N1148" s="32"/>
      <c r="O1148" s="32"/>
      <c r="P1148" s="30"/>
    </row>
    <row collapsed="false" customFormat="false" customHeight="false" hidden="false" ht="12.1" outlineLevel="0" r="1149">
      <c r="A1149" s="20" t="n">
        <v>43987.642962963</v>
      </c>
      <c r="B1149" s="2" t="s">
        <v>152</v>
      </c>
      <c r="C1149" s="2" t="s">
        <v>1110</v>
      </c>
      <c r="D1149" s="2" t="s">
        <v>894</v>
      </c>
      <c r="E1149" s="2" t="s">
        <v>146</v>
      </c>
      <c r="F1149" s="2" t="s">
        <v>27</v>
      </c>
      <c r="G1149" s="7" t="n">
        <v>5</v>
      </c>
      <c r="H1149" s="6" t="n">
        <v>801</v>
      </c>
      <c r="I1149" s="6" t="n">
        <v>-4005</v>
      </c>
      <c r="J1149" s="6" t="n">
        <v>0</v>
      </c>
      <c r="K1149" s="6" t="n">
        <v>-1.91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9" t="n">
        <v>43987.64650463</v>
      </c>
      <c r="B1150" s="30" t="s">
        <v>949</v>
      </c>
      <c r="C1150" s="30" t="s">
        <v>1190</v>
      </c>
      <c r="D1150" s="30" t="s">
        <v>897</v>
      </c>
      <c r="E1150" s="30" t="s">
        <v>146</v>
      </c>
      <c r="F1150" s="30" t="s">
        <v>37</v>
      </c>
      <c r="G1150" s="31" t="n">
        <v>-15</v>
      </c>
      <c r="H1150" s="32" t="n">
        <v>10.1</v>
      </c>
      <c r="I1150" s="32" t="n">
        <v>151.5</v>
      </c>
      <c r="J1150" s="32" t="n">
        <v>0</v>
      </c>
      <c r="K1150" s="32" t="n">
        <v>-0.08</v>
      </c>
      <c r="L1150" s="32" t="n">
        <v>0</v>
      </c>
      <c r="M1150" s="32"/>
      <c r="N1150" s="32"/>
      <c r="O1150" s="6" t="s">
        <f>=I1150+J1150+K1150+L1150</f>
      </c>
      <c r="P1150" s="30"/>
    </row>
    <row collapsed="false" customFormat="false" customHeight="false" hidden="false" ht="12.1" outlineLevel="0" r="1151">
      <c r="A1151" s="20" t="n">
        <v>43990.669525463</v>
      </c>
      <c r="B1151" s="2" t="s">
        <v>90</v>
      </c>
      <c r="C1151" s="2" t="s">
        <v>91</v>
      </c>
      <c r="D1151" s="2" t="s">
        <v>894</v>
      </c>
      <c r="E1151" s="2" t="s">
        <v>18</v>
      </c>
      <c r="F1151" s="2" t="s">
        <v>20</v>
      </c>
      <c r="G1151" s="7" t="n">
        <v>2</v>
      </c>
      <c r="H1151" s="6" t="n">
        <v>55</v>
      </c>
      <c r="I1151" s="6" t="n">
        <v>-110</v>
      </c>
      <c r="J1151" s="6" t="n">
        <v>0</v>
      </c>
      <c r="K1151" s="6" t="n">
        <v>-0.05</v>
      </c>
      <c r="L1151" s="6" t="n">
        <v>0</v>
      </c>
      <c r="M1151" s="6" t="s">
        <f>=I1151+J1151+K1151+L1151</f>
      </c>
      <c r="N1151" s="6"/>
      <c r="O1151" s="6"/>
      <c r="P1151" s="2"/>
    </row>
    <row collapsed="false" customFormat="false" customHeight="false" hidden="false" ht="12.1" outlineLevel="0" r="1152">
      <c r="A1152" s="20" t="n">
        <v>43990.768969907</v>
      </c>
      <c r="B1152" s="2" t="s">
        <v>53</v>
      </c>
      <c r="C1152" s="2" t="s">
        <v>1117</v>
      </c>
      <c r="D1152" s="2" t="s">
        <v>894</v>
      </c>
      <c r="E1152" s="2" t="s">
        <v>18</v>
      </c>
      <c r="F1152" s="2" t="s">
        <v>27</v>
      </c>
      <c r="G1152" s="7" t="n">
        <v>200</v>
      </c>
      <c r="H1152" s="6" t="n">
        <v>34.1</v>
      </c>
      <c r="I1152" s="6" t="n">
        <v>-6820</v>
      </c>
      <c r="J1152" s="6" t="n">
        <v>0</v>
      </c>
      <c r="K1152" s="6" t="n">
        <v>-3.26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43991</v>
      </c>
      <c r="B1153" s="22" t="s">
        <v>1088</v>
      </c>
      <c r="C1153" s="22" t="s">
        <v>332</v>
      </c>
      <c r="D1153" s="22" t="s">
        <v>1088</v>
      </c>
      <c r="E1153" s="22" t="s">
        <v>1088</v>
      </c>
      <c r="F1153" s="22" t="s">
        <v>20</v>
      </c>
      <c r="G1153" s="23" t="n">
        <v>1</v>
      </c>
      <c r="H1153" s="24" t="n">
        <v>3000.16</v>
      </c>
      <c r="I1153" s="24" t="n">
        <v>3000.16</v>
      </c>
      <c r="J1153" s="24" t="n">
        <v>0</v>
      </c>
      <c r="K1153" s="24" t="n">
        <v>0</v>
      </c>
      <c r="L1153" s="24" t="n">
        <v>0</v>
      </c>
      <c r="M1153" s="6" t="s">
        <f>=I1153+J1153+K1153+L1153</f>
      </c>
      <c r="N1153" s="24"/>
      <c r="O1153" s="24"/>
      <c r="P1153" s="22"/>
    </row>
    <row collapsed="false" customFormat="false" customHeight="false" hidden="false" ht="12.1" outlineLevel="0" r="1154">
      <c r="A1154" s="20" t="n">
        <v>43991.42255787</v>
      </c>
      <c r="B1154" s="2" t="s">
        <v>988</v>
      </c>
      <c r="C1154" s="2" t="s">
        <v>1283</v>
      </c>
      <c r="D1154" s="2" t="s">
        <v>894</v>
      </c>
      <c r="E1154" s="2" t="s">
        <v>18</v>
      </c>
      <c r="F1154" s="2" t="s">
        <v>20</v>
      </c>
      <c r="G1154" s="7" t="n">
        <v>10</v>
      </c>
      <c r="H1154" s="6" t="n">
        <v>168.23</v>
      </c>
      <c r="I1154" s="6" t="n">
        <v>-1682.3</v>
      </c>
      <c r="J1154" s="6" t="n">
        <v>0</v>
      </c>
      <c r="K1154" s="6" t="n">
        <v>-0.81</v>
      </c>
      <c r="L1154" s="6" t="n">
        <v>0</v>
      </c>
      <c r="M1154" s="6" t="s">
        <f>=I1154+J1154+K1154+L1154</f>
      </c>
      <c r="N1154" s="6"/>
      <c r="O1154" s="6"/>
      <c r="P1154" s="2"/>
    </row>
    <row collapsed="false" customFormat="false" customHeight="false" hidden="false" ht="12.1" outlineLevel="0" r="1155">
      <c r="A1155" s="20" t="n">
        <v>43991.45525463</v>
      </c>
      <c r="B1155" s="2" t="s">
        <v>989</v>
      </c>
      <c r="C1155" s="2" t="s">
        <v>1284</v>
      </c>
      <c r="D1155" s="2" t="s">
        <v>894</v>
      </c>
      <c r="E1155" s="2" t="s">
        <v>166</v>
      </c>
      <c r="F1155" s="2" t="s">
        <v>20</v>
      </c>
      <c r="G1155" s="7" t="n">
        <v>1</v>
      </c>
      <c r="H1155" s="6" t="n">
        <v>101.56</v>
      </c>
      <c r="I1155" s="6" t="n">
        <v>-1015.6</v>
      </c>
      <c r="J1155" s="6" t="n">
        <v>-9.57</v>
      </c>
      <c r="K1155" s="6" t="n">
        <v>-0.5</v>
      </c>
      <c r="L1155" s="6" t="n">
        <v>0</v>
      </c>
      <c r="M1155" s="6" t="s">
        <f>=I1155+J1155+K1155+L1155</f>
      </c>
      <c r="N1155" s="6"/>
      <c r="O1155" s="6"/>
      <c r="P1155" s="2"/>
    </row>
    <row collapsed="false" customFormat="false" customHeight="false" hidden="false" ht="12.1" outlineLevel="0" r="1156">
      <c r="A1156" s="29" t="n">
        <v>43991.456446759</v>
      </c>
      <c r="B1156" s="30" t="s">
        <v>988</v>
      </c>
      <c r="C1156" s="30" t="s">
        <v>1283</v>
      </c>
      <c r="D1156" s="30" t="s">
        <v>897</v>
      </c>
      <c r="E1156" s="30" t="s">
        <v>18</v>
      </c>
      <c r="F1156" s="30" t="s">
        <v>20</v>
      </c>
      <c r="G1156" s="31" t="n">
        <v>-3</v>
      </c>
      <c r="H1156" s="32" t="n">
        <v>167.4</v>
      </c>
      <c r="I1156" s="32" t="n">
        <v>502.2</v>
      </c>
      <c r="J1156" s="32" t="n">
        <v>0</v>
      </c>
      <c r="K1156" s="32" t="n">
        <v>-0.24</v>
      </c>
      <c r="L1156" s="32" t="n">
        <v>0</v>
      </c>
      <c r="M1156" s="6" t="s">
        <f>=I1156+J1156+K1156+L1156</f>
      </c>
      <c r="N1156" s="32"/>
      <c r="O1156" s="32"/>
      <c r="P1156" s="30"/>
    </row>
    <row collapsed="false" customFormat="false" customHeight="false" hidden="false" ht="12.1" outlineLevel="0" r="1157">
      <c r="A1157" s="29" t="n">
        <v>43991.492094907</v>
      </c>
      <c r="B1157" s="30" t="s">
        <v>988</v>
      </c>
      <c r="C1157" s="30" t="s">
        <v>1283</v>
      </c>
      <c r="D1157" s="30" t="s">
        <v>897</v>
      </c>
      <c r="E1157" s="30" t="s">
        <v>18</v>
      </c>
      <c r="F1157" s="30" t="s">
        <v>20</v>
      </c>
      <c r="G1157" s="31" t="n">
        <v>-1</v>
      </c>
      <c r="H1157" s="32" t="n">
        <v>165.68</v>
      </c>
      <c r="I1157" s="32" t="n">
        <v>165.68</v>
      </c>
      <c r="J1157" s="32" t="n">
        <v>0</v>
      </c>
      <c r="K1157" s="32" t="n">
        <v>-0.08</v>
      </c>
      <c r="L1157" s="32" t="n">
        <v>0</v>
      </c>
      <c r="M1157" s="6" t="s">
        <f>=I1157+J1157+K1157+L1157</f>
      </c>
      <c r="N1157" s="32"/>
      <c r="O1157" s="32"/>
      <c r="P1157" s="30"/>
    </row>
    <row collapsed="false" customFormat="false" customHeight="false" hidden="false" ht="12.1" outlineLevel="0" r="1158">
      <c r="A1158" s="29" t="n">
        <v>43991.492106481</v>
      </c>
      <c r="B1158" s="30" t="s">
        <v>988</v>
      </c>
      <c r="C1158" s="30" t="s">
        <v>1283</v>
      </c>
      <c r="D1158" s="30" t="s">
        <v>897</v>
      </c>
      <c r="E1158" s="30" t="s">
        <v>18</v>
      </c>
      <c r="F1158" s="30" t="s">
        <v>20</v>
      </c>
      <c r="G1158" s="31" t="n">
        <v>-1</v>
      </c>
      <c r="H1158" s="32" t="n">
        <v>165.68</v>
      </c>
      <c r="I1158" s="32" t="n">
        <v>165.68</v>
      </c>
      <c r="J1158" s="32" t="n">
        <v>0</v>
      </c>
      <c r="K1158" s="32" t="n">
        <v>-0.08</v>
      </c>
      <c r="L1158" s="32" t="n">
        <v>0</v>
      </c>
      <c r="M1158" s="6" t="s">
        <f>=I1158+J1158+K1158+L1158</f>
      </c>
      <c r="N1158" s="32"/>
      <c r="O1158" s="32"/>
      <c r="P1158" s="30"/>
    </row>
    <row collapsed="false" customFormat="false" customHeight="false" hidden="false" ht="12.1" outlineLevel="0" r="1159">
      <c r="A1159" s="29" t="n">
        <v>43991.492118056</v>
      </c>
      <c r="B1159" s="30" t="s">
        <v>988</v>
      </c>
      <c r="C1159" s="30" t="s">
        <v>1283</v>
      </c>
      <c r="D1159" s="30" t="s">
        <v>897</v>
      </c>
      <c r="E1159" s="30" t="s">
        <v>18</v>
      </c>
      <c r="F1159" s="30" t="s">
        <v>20</v>
      </c>
      <c r="G1159" s="31" t="n">
        <v>-5</v>
      </c>
      <c r="H1159" s="32" t="n">
        <v>165.68</v>
      </c>
      <c r="I1159" s="32" t="n">
        <v>828.4</v>
      </c>
      <c r="J1159" s="32" t="n">
        <v>0</v>
      </c>
      <c r="K1159" s="32" t="n">
        <v>-0.39</v>
      </c>
      <c r="L1159" s="32" t="n">
        <v>0</v>
      </c>
      <c r="M1159" s="6" t="s">
        <f>=I1159+J1159+K1159+L1159</f>
      </c>
      <c r="N1159" s="32"/>
      <c r="O1159" s="32"/>
      <c r="P1159" s="30"/>
    </row>
    <row collapsed="false" customFormat="false" customHeight="false" hidden="false" ht="12.1" outlineLevel="0" r="1160">
      <c r="A1160" s="20" t="n">
        <v>43991.554780093</v>
      </c>
      <c r="B1160" s="2" t="s">
        <v>976</v>
      </c>
      <c r="C1160" s="2" t="s">
        <v>1254</v>
      </c>
      <c r="D1160" s="2" t="s">
        <v>894</v>
      </c>
      <c r="E1160" s="2" t="s">
        <v>166</v>
      </c>
      <c r="F1160" s="2" t="s">
        <v>20</v>
      </c>
      <c r="G1160" s="7" t="n">
        <v>1</v>
      </c>
      <c r="H1160" s="6" t="n">
        <v>100.1</v>
      </c>
      <c r="I1160" s="6" t="n">
        <v>-1001</v>
      </c>
      <c r="J1160" s="6" t="n">
        <v>-7.84</v>
      </c>
      <c r="K1160" s="6" t="n">
        <v>-0.5</v>
      </c>
      <c r="L1160" s="6" t="n">
        <v>0</v>
      </c>
      <c r="M1160" s="6" t="s">
        <f>=I1160+J1160+K1160+L1160</f>
      </c>
      <c r="N1160" s="6"/>
      <c r="O1160" s="6"/>
      <c r="P1160" s="2"/>
    </row>
    <row collapsed="false" customFormat="false" customHeight="false" hidden="false" ht="12.1" outlineLevel="0" r="1161">
      <c r="A1161" s="20" t="n">
        <v>43991.554780093</v>
      </c>
      <c r="B1161" s="2" t="s">
        <v>976</v>
      </c>
      <c r="C1161" s="2" t="s">
        <v>1254</v>
      </c>
      <c r="D1161" s="2" t="s">
        <v>894</v>
      </c>
      <c r="E1161" s="2" t="s">
        <v>166</v>
      </c>
      <c r="F1161" s="2" t="s">
        <v>20</v>
      </c>
      <c r="G1161" s="7" t="n">
        <v>1</v>
      </c>
      <c r="H1161" s="6" t="n">
        <v>100.1</v>
      </c>
      <c r="I1161" s="6" t="n">
        <v>-1001</v>
      </c>
      <c r="J1161" s="6" t="n">
        <v>-7.84</v>
      </c>
      <c r="K1161" s="6" t="n">
        <v>-0.5</v>
      </c>
      <c r="L1161" s="6" t="n">
        <v>0</v>
      </c>
      <c r="M1161" s="6" t="s">
        <f>=I1161+J1161+K1161+L1161</f>
      </c>
      <c r="N1161" s="6"/>
      <c r="O1161" s="6"/>
      <c r="P1161" s="2"/>
    </row>
    <row collapsed="false" customFormat="false" customHeight="false" hidden="false" ht="12.1" outlineLevel="0" r="1162">
      <c r="A1162" s="20" t="n">
        <v>43992.428564815</v>
      </c>
      <c r="B1162" s="2" t="s">
        <v>172</v>
      </c>
      <c r="C1162" s="2" t="s">
        <v>1272</v>
      </c>
      <c r="D1162" s="2" t="s">
        <v>894</v>
      </c>
      <c r="E1162" s="2" t="s">
        <v>166</v>
      </c>
      <c r="F1162" s="2" t="s">
        <v>27</v>
      </c>
      <c r="G1162" s="7" t="n">
        <v>20</v>
      </c>
      <c r="H1162" s="6" t="n">
        <v>113.102</v>
      </c>
      <c r="I1162" s="6" t="n">
        <v>-22620.4</v>
      </c>
      <c r="J1162" s="6" t="n">
        <v>-59.6</v>
      </c>
      <c r="K1162" s="6" t="n">
        <v>-10.8</v>
      </c>
      <c r="L1162" s="6" t="n">
        <v>0</v>
      </c>
      <c r="M1162" s="6"/>
      <c r="N1162" s="6" t="s">
        <f>=I1162+J1162+K1162+L1162</f>
      </c>
      <c r="O1162" s="6"/>
      <c r="P1162" s="2"/>
    </row>
    <row collapsed="false" customFormat="false" customHeight="false" hidden="false" ht="12.1" outlineLevel="0" r="1163">
      <c r="A1163" s="20" t="n">
        <v>43993.458518519</v>
      </c>
      <c r="B1163" s="2" t="s">
        <v>100</v>
      </c>
      <c r="C1163" s="2" t="s">
        <v>1181</v>
      </c>
      <c r="D1163" s="2" t="s">
        <v>894</v>
      </c>
      <c r="E1163" s="2" t="s">
        <v>18</v>
      </c>
      <c r="F1163" s="2" t="s">
        <v>27</v>
      </c>
      <c r="G1163" s="7" t="n">
        <v>1</v>
      </c>
      <c r="H1163" s="6" t="n">
        <v>19900</v>
      </c>
      <c r="I1163" s="6" t="n">
        <v>-19900</v>
      </c>
      <c r="J1163" s="6" t="n">
        <v>0</v>
      </c>
      <c r="K1163" s="6" t="n">
        <v>-9.5</v>
      </c>
      <c r="L1163" s="6" t="n">
        <v>0</v>
      </c>
      <c r="M1163" s="6"/>
      <c r="N1163" s="6" t="s">
        <f>=I1163+J1163+K1163+L1163</f>
      </c>
      <c r="O1163" s="6"/>
      <c r="P1163" s="2"/>
    </row>
    <row collapsed="false" customFormat="false" customHeight="false" hidden="false" ht="12.1" outlineLevel="0" r="1164">
      <c r="A1164" s="29" t="n">
        <v>43993.470752315</v>
      </c>
      <c r="B1164" s="30" t="s">
        <v>100</v>
      </c>
      <c r="C1164" s="30" t="s">
        <v>1181</v>
      </c>
      <c r="D1164" s="30" t="s">
        <v>897</v>
      </c>
      <c r="E1164" s="30" t="s">
        <v>18</v>
      </c>
      <c r="F1164" s="30" t="s">
        <v>27</v>
      </c>
      <c r="G1164" s="31" t="n">
        <v>-1</v>
      </c>
      <c r="H1164" s="32" t="n">
        <v>19570</v>
      </c>
      <c r="I1164" s="32" t="n">
        <v>19570</v>
      </c>
      <c r="J1164" s="32" t="n">
        <v>0</v>
      </c>
      <c r="K1164" s="32" t="n">
        <v>-9.35</v>
      </c>
      <c r="L1164" s="32" t="n">
        <v>0</v>
      </c>
      <c r="M1164" s="32"/>
      <c r="N1164" s="6" t="s">
        <f>=I1164+J1164+K1164+L1164</f>
      </c>
      <c r="O1164" s="32"/>
      <c r="P1164" s="30"/>
    </row>
    <row collapsed="false" customFormat="false" customHeight="false" hidden="false" ht="12.1" outlineLevel="0" r="1165">
      <c r="A1165" s="29" t="n">
        <v>43993.614143519</v>
      </c>
      <c r="B1165" s="30" t="s">
        <v>94</v>
      </c>
      <c r="C1165" s="30" t="s">
        <v>1225</v>
      </c>
      <c r="D1165" s="30" t="s">
        <v>897</v>
      </c>
      <c r="E1165" s="30" t="s">
        <v>18</v>
      </c>
      <c r="F1165" s="30" t="s">
        <v>27</v>
      </c>
      <c r="G1165" s="31" t="n">
        <v>-400</v>
      </c>
      <c r="H1165" s="32" t="n">
        <v>87.58</v>
      </c>
      <c r="I1165" s="32" t="n">
        <v>35032</v>
      </c>
      <c r="J1165" s="32" t="n">
        <v>0</v>
      </c>
      <c r="K1165" s="32" t="n">
        <v>-16.73</v>
      </c>
      <c r="L1165" s="32" t="n">
        <v>0</v>
      </c>
      <c r="M1165" s="32"/>
      <c r="N1165" s="6" t="s">
        <f>=I1165+J1165+K1165+L1165</f>
      </c>
      <c r="O1165" s="32"/>
      <c r="P1165" s="30"/>
    </row>
    <row collapsed="false" customFormat="false" customHeight="false" hidden="false" ht="12.1" outlineLevel="0" r="1166">
      <c r="A1166" s="21" t="n">
        <v>43997</v>
      </c>
      <c r="B1166" s="22" t="s">
        <v>1113</v>
      </c>
      <c r="C1166" s="22" t="s">
        <v>1285</v>
      </c>
      <c r="D1166" s="22" t="s">
        <v>1113</v>
      </c>
      <c r="E1166" s="22" t="s">
        <v>1113</v>
      </c>
      <c r="F1166" s="22" t="s">
        <v>20</v>
      </c>
      <c r="G1166" s="23" t="n">
        <v>1</v>
      </c>
      <c r="H1166" s="24" t="n">
        <v>1.82</v>
      </c>
      <c r="I1166" s="24" t="n">
        <v>1.82</v>
      </c>
      <c r="J1166" s="24" t="n">
        <v>0</v>
      </c>
      <c r="K1166" s="24" t="n">
        <v>0</v>
      </c>
      <c r="L1166" s="24" t="n">
        <v>0</v>
      </c>
      <c r="M1166" s="6" t="s">
        <f>=I1166+J1166+K1166+L1166</f>
      </c>
      <c r="N1166" s="24"/>
      <c r="O1166" s="24"/>
      <c r="P1166" s="22"/>
    </row>
    <row collapsed="false" customFormat="false" customHeight="false" hidden="false" ht="12.1" outlineLevel="0" r="1167">
      <c r="A1167" s="20" t="n">
        <v>43997.439965278</v>
      </c>
      <c r="B1167" s="2" t="s">
        <v>78</v>
      </c>
      <c r="C1167" s="2" t="s">
        <v>1188</v>
      </c>
      <c r="D1167" s="2" t="s">
        <v>894</v>
      </c>
      <c r="E1167" s="2" t="s">
        <v>18</v>
      </c>
      <c r="F1167" s="2" t="s">
        <v>27</v>
      </c>
      <c r="G1167" s="7" t="n">
        <v>10</v>
      </c>
      <c r="H1167" s="6" t="n">
        <v>319.85</v>
      </c>
      <c r="I1167" s="6" t="n">
        <v>-3198.5</v>
      </c>
      <c r="J1167" s="6" t="n">
        <v>0</v>
      </c>
      <c r="K1167" s="6" t="n">
        <v>-1.53</v>
      </c>
      <c r="L1167" s="6" t="n">
        <v>0</v>
      </c>
      <c r="M1167" s="6"/>
      <c r="N1167" s="6" t="s">
        <f>=I1167+J1167+K1167+L1167</f>
      </c>
      <c r="O1167" s="6"/>
      <c r="P1167" s="2"/>
    </row>
    <row collapsed="false" customFormat="false" customHeight="false" hidden="false" ht="12.1" outlineLevel="0" r="1168">
      <c r="A1168" s="20" t="n">
        <v>43997.685775463</v>
      </c>
      <c r="B1168" s="2" t="s">
        <v>53</v>
      </c>
      <c r="C1168" s="2" t="s">
        <v>1117</v>
      </c>
      <c r="D1168" s="2" t="s">
        <v>894</v>
      </c>
      <c r="E1168" s="2" t="s">
        <v>18</v>
      </c>
      <c r="F1168" s="2" t="s">
        <v>27</v>
      </c>
      <c r="G1168" s="7" t="n">
        <v>100</v>
      </c>
      <c r="H1168" s="6" t="n">
        <v>35.15</v>
      </c>
      <c r="I1168" s="6" t="n">
        <v>-3515</v>
      </c>
      <c r="J1168" s="6" t="n">
        <v>0</v>
      </c>
      <c r="K1168" s="6" t="n">
        <v>-1.68</v>
      </c>
      <c r="L1168" s="6" t="n">
        <v>0</v>
      </c>
      <c r="M1168" s="6"/>
      <c r="N1168" s="6" t="s">
        <f>=I1168+J1168+K1168+L1168</f>
      </c>
      <c r="O1168" s="6"/>
      <c r="P1168" s="2"/>
    </row>
    <row collapsed="false" customFormat="false" customHeight="false" hidden="false" ht="12.1" outlineLevel="0" r="1169">
      <c r="A1169" s="20" t="n">
        <v>43997.690358796</v>
      </c>
      <c r="B1169" s="2" t="s">
        <v>53</v>
      </c>
      <c r="C1169" s="2" t="s">
        <v>1117</v>
      </c>
      <c r="D1169" s="2" t="s">
        <v>894</v>
      </c>
      <c r="E1169" s="2" t="s">
        <v>18</v>
      </c>
      <c r="F1169" s="2" t="s">
        <v>27</v>
      </c>
      <c r="G1169" s="7" t="n">
        <v>200</v>
      </c>
      <c r="H1169" s="6" t="n">
        <v>34.97</v>
      </c>
      <c r="I1169" s="6" t="n">
        <v>-6994</v>
      </c>
      <c r="J1169" s="6" t="n">
        <v>0</v>
      </c>
      <c r="K1169" s="6" t="n">
        <v>-3.34</v>
      </c>
      <c r="L1169" s="6" t="n">
        <v>0</v>
      </c>
      <c r="M1169" s="6"/>
      <c r="N1169" s="6" t="s">
        <f>=I1169+J1169+K1169+L1169</f>
      </c>
      <c r="O1169" s="6"/>
      <c r="P1169" s="2"/>
    </row>
    <row collapsed="false" customFormat="false" customHeight="false" hidden="false" ht="12.1" outlineLevel="0" r="1170">
      <c r="A1170" s="20" t="n">
        <v>43997.693043981</v>
      </c>
      <c r="B1170" s="2" t="s">
        <v>53</v>
      </c>
      <c r="C1170" s="2" t="s">
        <v>1117</v>
      </c>
      <c r="D1170" s="2" t="s">
        <v>894</v>
      </c>
      <c r="E1170" s="2" t="s">
        <v>18</v>
      </c>
      <c r="F1170" s="2" t="s">
        <v>27</v>
      </c>
      <c r="G1170" s="7" t="n">
        <v>200</v>
      </c>
      <c r="H1170" s="6" t="n">
        <v>34.98</v>
      </c>
      <c r="I1170" s="6" t="n">
        <v>-6996</v>
      </c>
      <c r="J1170" s="6" t="n">
        <v>0</v>
      </c>
      <c r="K1170" s="6" t="n">
        <v>-3.34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0" t="n">
        <v>43997.693715278</v>
      </c>
      <c r="B1171" s="2" t="s">
        <v>53</v>
      </c>
      <c r="C1171" s="2" t="s">
        <v>1117</v>
      </c>
      <c r="D1171" s="2" t="s">
        <v>894</v>
      </c>
      <c r="E1171" s="2" t="s">
        <v>18</v>
      </c>
      <c r="F1171" s="2" t="s">
        <v>27</v>
      </c>
      <c r="G1171" s="7" t="n">
        <v>200</v>
      </c>
      <c r="H1171" s="6" t="n">
        <v>34.92</v>
      </c>
      <c r="I1171" s="6" t="n">
        <v>-6984</v>
      </c>
      <c r="J1171" s="6" t="n">
        <v>0</v>
      </c>
      <c r="K1171" s="6" t="n">
        <v>-3.34</v>
      </c>
      <c r="L1171" s="6" t="n">
        <v>0</v>
      </c>
      <c r="M1171" s="6"/>
      <c r="N1171" s="6" t="s">
        <f>=I1171+J1171+K1171+L1171</f>
      </c>
      <c r="O1171" s="6"/>
      <c r="P1171" s="2"/>
    </row>
    <row collapsed="false" customFormat="false" customHeight="false" hidden="false" ht="12.1" outlineLevel="0" r="1172">
      <c r="A1172" s="20" t="n">
        <v>43997.733229167</v>
      </c>
      <c r="B1172" s="2" t="s">
        <v>25</v>
      </c>
      <c r="C1172" s="2" t="s">
        <v>1186</v>
      </c>
      <c r="D1172" s="2" t="s">
        <v>894</v>
      </c>
      <c r="E1172" s="2" t="s">
        <v>18</v>
      </c>
      <c r="F1172" s="2" t="s">
        <v>27</v>
      </c>
      <c r="G1172" s="7" t="n">
        <v>20</v>
      </c>
      <c r="H1172" s="6" t="n">
        <v>347.9</v>
      </c>
      <c r="I1172" s="6" t="n">
        <v>-6958</v>
      </c>
      <c r="J1172" s="6" t="n">
        <v>0</v>
      </c>
      <c r="K1172" s="6" t="n">
        <v>-3.33</v>
      </c>
      <c r="L1172" s="6" t="n">
        <v>0</v>
      </c>
      <c r="M1172" s="6"/>
      <c r="N1172" s="6" t="s">
        <f>=I1172+J1172+K1172+L1172</f>
      </c>
      <c r="O1172" s="6"/>
      <c r="P1172" s="2"/>
    </row>
    <row collapsed="false" customFormat="false" customHeight="false" hidden="false" ht="12.1" outlineLevel="0" r="1173">
      <c r="A1173" s="21" t="n">
        <v>43998</v>
      </c>
      <c r="B1173" s="22" t="s">
        <v>1113</v>
      </c>
      <c r="C1173" s="22" t="s">
        <v>1257</v>
      </c>
      <c r="D1173" s="22" t="s">
        <v>1113</v>
      </c>
      <c r="E1173" s="22" t="s">
        <v>1113</v>
      </c>
      <c r="F1173" s="22" t="s">
        <v>20</v>
      </c>
      <c r="G1173" s="23" t="n">
        <v>1</v>
      </c>
      <c r="H1173" s="24" t="n">
        <v>4.06</v>
      </c>
      <c r="I1173" s="24" t="n">
        <v>4.06</v>
      </c>
      <c r="J1173" s="24" t="n">
        <v>0</v>
      </c>
      <c r="K1173" s="24" t="n">
        <v>0</v>
      </c>
      <c r="L1173" s="24" t="n">
        <v>0</v>
      </c>
      <c r="M1173" s="6" t="s">
        <f>=I1173+J1173+K1173+L1173</f>
      </c>
      <c r="N1173" s="24"/>
      <c r="O1173" s="24"/>
      <c r="P1173" s="22"/>
    </row>
    <row collapsed="false" customFormat="false" customHeight="false" hidden="false" ht="12.1" outlineLevel="0" r="1174">
      <c r="A1174" s="20" t="n">
        <v>43998.42181713</v>
      </c>
      <c r="B1174" s="2" t="s">
        <v>990</v>
      </c>
      <c r="C1174" s="2" t="s">
        <v>1286</v>
      </c>
      <c r="D1174" s="2" t="s">
        <v>894</v>
      </c>
      <c r="E1174" s="2" t="s">
        <v>18</v>
      </c>
      <c r="F1174" s="2" t="s">
        <v>20</v>
      </c>
      <c r="G1174" s="7" t="n">
        <v>2</v>
      </c>
      <c r="H1174" s="6" t="n">
        <v>67.7</v>
      </c>
      <c r="I1174" s="6" t="n">
        <v>-135.4</v>
      </c>
      <c r="J1174" s="6" t="n">
        <v>0</v>
      </c>
      <c r="K1174" s="6" t="n">
        <v>-0.06</v>
      </c>
      <c r="L1174" s="6" t="n">
        <v>0</v>
      </c>
      <c r="M1174" s="6" t="s">
        <f>=I1174+J1174+K1174+L1174</f>
      </c>
      <c r="N1174" s="6"/>
      <c r="O1174" s="6"/>
      <c r="P1174" s="2"/>
    </row>
    <row collapsed="false" customFormat="false" customHeight="false" hidden="false" ht="12.1" outlineLevel="0" r="1175">
      <c r="A1175" s="20" t="n">
        <v>43998.482546296</v>
      </c>
      <c r="B1175" s="2" t="s">
        <v>61</v>
      </c>
      <c r="C1175" s="2" t="s">
        <v>1224</v>
      </c>
      <c r="D1175" s="2" t="s">
        <v>894</v>
      </c>
      <c r="E1175" s="2" t="s">
        <v>18</v>
      </c>
      <c r="F1175" s="2" t="s">
        <v>27</v>
      </c>
      <c r="G1175" s="7" t="n">
        <v>10</v>
      </c>
      <c r="H1175" s="6" t="n">
        <v>90.3</v>
      </c>
      <c r="I1175" s="6" t="n">
        <v>-903</v>
      </c>
      <c r="J1175" s="6" t="n">
        <v>0</v>
      </c>
      <c r="K1175" s="6" t="n">
        <v>-0.43</v>
      </c>
      <c r="L1175" s="6" t="n">
        <v>0</v>
      </c>
      <c r="M1175" s="6"/>
      <c r="N1175" s="6" t="s">
        <f>=I1175+J1175+K1175+L1175</f>
      </c>
      <c r="O1175" s="6"/>
      <c r="P1175" s="2"/>
    </row>
    <row collapsed="false" customFormat="false" customHeight="false" hidden="false" ht="12.1" outlineLevel="0" r="1176">
      <c r="A1176" s="20" t="n">
        <v>43998.482685185</v>
      </c>
      <c r="B1176" s="2" t="s">
        <v>61</v>
      </c>
      <c r="C1176" s="2" t="s">
        <v>1224</v>
      </c>
      <c r="D1176" s="2" t="s">
        <v>894</v>
      </c>
      <c r="E1176" s="2" t="s">
        <v>18</v>
      </c>
      <c r="F1176" s="2" t="s">
        <v>27</v>
      </c>
      <c r="G1176" s="7" t="n">
        <v>90</v>
      </c>
      <c r="H1176" s="6" t="n">
        <v>90.3</v>
      </c>
      <c r="I1176" s="6" t="n">
        <v>-8127</v>
      </c>
      <c r="J1176" s="6" t="n">
        <v>0</v>
      </c>
      <c r="K1176" s="6" t="n">
        <v>-3.89</v>
      </c>
      <c r="L1176" s="6" t="n">
        <v>0</v>
      </c>
      <c r="M1176" s="6"/>
      <c r="N1176" s="6" t="s">
        <f>=I1176+J1176+K1176+L1176</f>
      </c>
      <c r="O1176" s="6"/>
      <c r="P1176" s="2"/>
    </row>
    <row collapsed="false" customFormat="false" customHeight="false" hidden="false" ht="12.1" outlineLevel="0" r="1177">
      <c r="A1177" s="20" t="n">
        <v>43998.535416667</v>
      </c>
      <c r="B1177" s="2" t="s">
        <v>58</v>
      </c>
      <c r="C1177" s="2" t="s">
        <v>1133</v>
      </c>
      <c r="D1177" s="2" t="s">
        <v>894</v>
      </c>
      <c r="E1177" s="2" t="s">
        <v>18</v>
      </c>
      <c r="F1177" s="2" t="s">
        <v>27</v>
      </c>
      <c r="G1177" s="7" t="n">
        <v>20</v>
      </c>
      <c r="H1177" s="6" t="n">
        <v>196.98</v>
      </c>
      <c r="I1177" s="6" t="n">
        <v>-3939.6</v>
      </c>
      <c r="J1177" s="6" t="n">
        <v>0</v>
      </c>
      <c r="K1177" s="6" t="n">
        <v>-1.89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0" t="n">
        <v>43998.538761574</v>
      </c>
      <c r="B1178" s="2" t="s">
        <v>58</v>
      </c>
      <c r="C1178" s="2" t="s">
        <v>1133</v>
      </c>
      <c r="D1178" s="2" t="s">
        <v>894</v>
      </c>
      <c r="E1178" s="2" t="s">
        <v>18</v>
      </c>
      <c r="F1178" s="2" t="s">
        <v>27</v>
      </c>
      <c r="G1178" s="7" t="n">
        <v>20</v>
      </c>
      <c r="H1178" s="6" t="n">
        <v>196.84</v>
      </c>
      <c r="I1178" s="6" t="n">
        <v>-3936.8</v>
      </c>
      <c r="J1178" s="6" t="n">
        <v>0</v>
      </c>
      <c r="K1178" s="6" t="n">
        <v>-1.89</v>
      </c>
      <c r="L1178" s="6" t="n">
        <v>0</v>
      </c>
      <c r="M1178" s="6"/>
      <c r="N1178" s="6" t="s">
        <f>=I1178+J1178+K1178+L1178</f>
      </c>
      <c r="O1178" s="6"/>
      <c r="P1178" s="2"/>
    </row>
    <row collapsed="false" customFormat="false" customHeight="false" hidden="false" ht="12.1" outlineLevel="0" r="1179">
      <c r="A1179" s="20" t="n">
        <v>43998.684236111</v>
      </c>
      <c r="B1179" s="2" t="s">
        <v>47</v>
      </c>
      <c r="C1179" s="2" t="s">
        <v>1287</v>
      </c>
      <c r="D1179" s="2" t="s">
        <v>894</v>
      </c>
      <c r="E1179" s="2" t="s">
        <v>18</v>
      </c>
      <c r="F1179" s="2" t="s">
        <v>27</v>
      </c>
      <c r="G1179" s="7" t="n">
        <v>3</v>
      </c>
      <c r="H1179" s="6" t="n">
        <v>1456.5</v>
      </c>
      <c r="I1179" s="6" t="n">
        <v>-4369.5</v>
      </c>
      <c r="J1179" s="6" t="n">
        <v>0</v>
      </c>
      <c r="K1179" s="6" t="n">
        <v>-2.09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0" t="n">
        <v>43998.704780093</v>
      </c>
      <c r="B1180" s="2" t="s">
        <v>47</v>
      </c>
      <c r="C1180" s="2" t="s">
        <v>1287</v>
      </c>
      <c r="D1180" s="2" t="s">
        <v>894</v>
      </c>
      <c r="E1180" s="2" t="s">
        <v>18</v>
      </c>
      <c r="F1180" s="2" t="s">
        <v>27</v>
      </c>
      <c r="G1180" s="7" t="n">
        <v>7</v>
      </c>
      <c r="H1180" s="6" t="n">
        <v>1459</v>
      </c>
      <c r="I1180" s="6" t="n">
        <v>-10213</v>
      </c>
      <c r="J1180" s="6" t="n">
        <v>0</v>
      </c>
      <c r="K1180" s="6" t="n">
        <v>-4.88</v>
      </c>
      <c r="L1180" s="6" t="n">
        <v>0</v>
      </c>
      <c r="M1180" s="6"/>
      <c r="N1180" s="6" t="s">
        <f>=I1180+J1180+K1180+L1180</f>
      </c>
      <c r="O1180" s="6"/>
      <c r="P1180" s="2"/>
    </row>
    <row collapsed="false" customFormat="false" customHeight="false" hidden="false" ht="12.1" outlineLevel="0" r="1181">
      <c r="A1181" s="20" t="n">
        <v>43998.744016204</v>
      </c>
      <c r="B1181" s="2" t="s">
        <v>61</v>
      </c>
      <c r="C1181" s="2" t="s">
        <v>1224</v>
      </c>
      <c r="D1181" s="2" t="s">
        <v>894</v>
      </c>
      <c r="E1181" s="2" t="s">
        <v>18</v>
      </c>
      <c r="F1181" s="2" t="s">
        <v>27</v>
      </c>
      <c r="G1181" s="7" t="n">
        <v>40</v>
      </c>
      <c r="H1181" s="6" t="n">
        <v>90.2</v>
      </c>
      <c r="I1181" s="6" t="n">
        <v>-3608</v>
      </c>
      <c r="J1181" s="6" t="n">
        <v>0</v>
      </c>
      <c r="K1181" s="6" t="n">
        <v>-1.72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1" t="n">
        <v>43999</v>
      </c>
      <c r="B1182" s="22" t="s">
        <v>1113</v>
      </c>
      <c r="C1182" s="22" t="s">
        <v>1288</v>
      </c>
      <c r="D1182" s="22" t="s">
        <v>1113</v>
      </c>
      <c r="E1182" s="22" t="s">
        <v>1113</v>
      </c>
      <c r="F1182" s="22" t="s">
        <v>27</v>
      </c>
      <c r="G1182" s="23" t="n">
        <v>1</v>
      </c>
      <c r="H1182" s="24" t="n">
        <v>1028.5</v>
      </c>
      <c r="I1182" s="24" t="n">
        <v>1028.5</v>
      </c>
      <c r="J1182" s="24" t="n">
        <v>0</v>
      </c>
      <c r="K1182" s="24" t="n">
        <v>0</v>
      </c>
      <c r="L1182" s="24" t="n">
        <v>0</v>
      </c>
      <c r="M1182" s="24"/>
      <c r="N1182" s="6" t="s">
        <f>=I1182+J1182+K1182+L1182</f>
      </c>
      <c r="O1182" s="24"/>
      <c r="P1182" s="22"/>
    </row>
    <row collapsed="false" customFormat="false" customHeight="false" hidden="false" ht="12.1" outlineLevel="0" r="1183">
      <c r="A1183" s="37" t="n">
        <v>43999</v>
      </c>
      <c r="B1183" s="38" t="s">
        <v>1278</v>
      </c>
      <c r="C1183" s="38" t="s">
        <v>352</v>
      </c>
      <c r="D1183" s="38" t="s">
        <v>1278</v>
      </c>
      <c r="E1183" s="38" t="s">
        <v>1278</v>
      </c>
      <c r="F1183" s="38" t="s">
        <v>27</v>
      </c>
      <c r="G1183" s="39" t="n">
        <v>1</v>
      </c>
      <c r="H1183" s="40" t="n">
        <v>-3000</v>
      </c>
      <c r="I1183" s="40" t="n">
        <v>-3000</v>
      </c>
      <c r="J1183" s="40" t="n">
        <v>0</v>
      </c>
      <c r="K1183" s="40" t="n">
        <v>0</v>
      </c>
      <c r="L1183" s="40" t="n">
        <v>0</v>
      </c>
      <c r="M1183" s="40"/>
      <c r="N1183" s="6" t="s">
        <f>=I1183+J1183+K1183+L1183</f>
      </c>
      <c r="O1183" s="40"/>
      <c r="P1183" s="38"/>
    </row>
    <row collapsed="false" customFormat="false" customHeight="false" hidden="false" ht="12.1" outlineLevel="0" r="1184">
      <c r="A1184" s="37" t="n">
        <v>43999</v>
      </c>
      <c r="B1184" s="38" t="s">
        <v>1278</v>
      </c>
      <c r="C1184" s="38" t="s">
        <v>352</v>
      </c>
      <c r="D1184" s="38" t="s">
        <v>1278</v>
      </c>
      <c r="E1184" s="38" t="s">
        <v>1278</v>
      </c>
      <c r="F1184" s="38" t="s">
        <v>27</v>
      </c>
      <c r="G1184" s="39" t="n">
        <v>1</v>
      </c>
      <c r="H1184" s="40" t="n">
        <v>-100</v>
      </c>
      <c r="I1184" s="40" t="n">
        <v>-100</v>
      </c>
      <c r="J1184" s="40" t="n">
        <v>0</v>
      </c>
      <c r="K1184" s="40" t="n">
        <v>0</v>
      </c>
      <c r="L1184" s="40" t="n">
        <v>0</v>
      </c>
      <c r="M1184" s="40"/>
      <c r="N1184" s="6" t="s">
        <f>=I1184+J1184+K1184+L1184</f>
      </c>
      <c r="O1184" s="40"/>
      <c r="P1184" s="38"/>
    </row>
    <row collapsed="false" customFormat="false" customHeight="false" hidden="false" ht="12.1" outlineLevel="0" r="1185">
      <c r="A1185" s="20" t="n">
        <v>43999.601365741</v>
      </c>
      <c r="B1185" s="2" t="s">
        <v>122</v>
      </c>
      <c r="C1185" s="2" t="s">
        <v>1099</v>
      </c>
      <c r="D1185" s="2" t="s">
        <v>894</v>
      </c>
      <c r="E1185" s="2" t="s">
        <v>18</v>
      </c>
      <c r="F1185" s="2" t="s">
        <v>27</v>
      </c>
      <c r="G1185" s="7" t="n">
        <v>20</v>
      </c>
      <c r="H1185" s="6" t="n">
        <v>116.5</v>
      </c>
      <c r="I1185" s="6" t="n">
        <v>-2330</v>
      </c>
      <c r="J1185" s="6" t="n">
        <v>0</v>
      </c>
      <c r="K1185" s="6" t="n">
        <v>-1.11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43999.666296296</v>
      </c>
      <c r="B1186" s="2" t="s">
        <v>47</v>
      </c>
      <c r="C1186" s="2" t="s">
        <v>1287</v>
      </c>
      <c r="D1186" s="2" t="s">
        <v>894</v>
      </c>
      <c r="E1186" s="2" t="s">
        <v>18</v>
      </c>
      <c r="F1186" s="2" t="s">
        <v>27</v>
      </c>
      <c r="G1186" s="7" t="n">
        <v>1</v>
      </c>
      <c r="H1186" s="6" t="n">
        <v>1460</v>
      </c>
      <c r="I1186" s="6" t="n">
        <v>-1460</v>
      </c>
      <c r="J1186" s="6" t="n">
        <v>0</v>
      </c>
      <c r="K1186" s="6" t="n">
        <v>-0.69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43999.666296296</v>
      </c>
      <c r="B1187" s="2" t="s">
        <v>47</v>
      </c>
      <c r="C1187" s="2" t="s">
        <v>1287</v>
      </c>
      <c r="D1187" s="2" t="s">
        <v>894</v>
      </c>
      <c r="E1187" s="2" t="s">
        <v>18</v>
      </c>
      <c r="F1187" s="2" t="s">
        <v>27</v>
      </c>
      <c r="G1187" s="7" t="n">
        <v>9</v>
      </c>
      <c r="H1187" s="6" t="n">
        <v>1461</v>
      </c>
      <c r="I1187" s="6" t="n">
        <v>-13149</v>
      </c>
      <c r="J1187" s="6" t="n">
        <v>0</v>
      </c>
      <c r="K1187" s="6" t="n">
        <v>-6.29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44000</v>
      </c>
      <c r="B1188" s="22" t="s">
        <v>1113</v>
      </c>
      <c r="C1188" s="22" t="s">
        <v>1289</v>
      </c>
      <c r="D1188" s="22" t="s">
        <v>1113</v>
      </c>
      <c r="E1188" s="22" t="s">
        <v>1113</v>
      </c>
      <c r="F1188" s="22" t="s">
        <v>20</v>
      </c>
      <c r="G1188" s="23" t="n">
        <v>1</v>
      </c>
      <c r="H1188" s="24" t="n">
        <v>0.33</v>
      </c>
      <c r="I1188" s="24" t="n">
        <v>0.33</v>
      </c>
      <c r="J1188" s="24" t="n">
        <v>0</v>
      </c>
      <c r="K1188" s="24" t="n">
        <v>0</v>
      </c>
      <c r="L1188" s="24" t="n">
        <v>0</v>
      </c>
      <c r="M1188" s="6" t="s">
        <f>=I1188+J1188+K1188+L1188</f>
      </c>
      <c r="N1188" s="24"/>
      <c r="O1188" s="24"/>
      <c r="P1188" s="22"/>
    </row>
    <row collapsed="false" customFormat="false" customHeight="false" hidden="false" ht="12.1" outlineLevel="0" r="1189">
      <c r="A1189" s="29" t="n">
        <v>44000.418645833</v>
      </c>
      <c r="B1189" s="30" t="s">
        <v>954</v>
      </c>
      <c r="C1189" s="30" t="s">
        <v>1199</v>
      </c>
      <c r="D1189" s="30" t="s">
        <v>897</v>
      </c>
      <c r="E1189" s="30" t="s">
        <v>18</v>
      </c>
      <c r="F1189" s="30" t="s">
        <v>27</v>
      </c>
      <c r="G1189" s="31" t="n">
        <v>-1</v>
      </c>
      <c r="H1189" s="32" t="n">
        <v>19120</v>
      </c>
      <c r="I1189" s="32" t="n">
        <v>19120</v>
      </c>
      <c r="J1189" s="32" t="n">
        <v>0</v>
      </c>
      <c r="K1189" s="32" t="n">
        <v>-9.13</v>
      </c>
      <c r="L1189" s="32" t="n">
        <v>0</v>
      </c>
      <c r="M1189" s="32"/>
      <c r="N1189" s="6" t="s">
        <f>=I1189+J1189+K1189+L1189</f>
      </c>
      <c r="O1189" s="32"/>
      <c r="P1189" s="30"/>
    </row>
    <row collapsed="false" customFormat="false" customHeight="false" hidden="false" ht="12.1" outlineLevel="0" r="1190">
      <c r="A1190" s="29" t="n">
        <v>44000.418645833</v>
      </c>
      <c r="B1190" s="30" t="s">
        <v>954</v>
      </c>
      <c r="C1190" s="30" t="s">
        <v>1199</v>
      </c>
      <c r="D1190" s="30" t="s">
        <v>897</v>
      </c>
      <c r="E1190" s="30" t="s">
        <v>18</v>
      </c>
      <c r="F1190" s="30" t="s">
        <v>27</v>
      </c>
      <c r="G1190" s="31" t="n">
        <v>-1</v>
      </c>
      <c r="H1190" s="32" t="n">
        <v>19120</v>
      </c>
      <c r="I1190" s="32" t="n">
        <v>19120</v>
      </c>
      <c r="J1190" s="32" t="n">
        <v>0</v>
      </c>
      <c r="K1190" s="32" t="n">
        <v>-9.13</v>
      </c>
      <c r="L1190" s="32" t="n">
        <v>0</v>
      </c>
      <c r="M1190" s="32"/>
      <c r="N1190" s="6" t="s">
        <f>=I1190+J1190+K1190+L1190</f>
      </c>
      <c r="O1190" s="32"/>
      <c r="P1190" s="30"/>
    </row>
    <row collapsed="false" customFormat="false" customHeight="false" hidden="false" ht="12.1" outlineLevel="0" r="1191">
      <c r="A1191" s="20" t="n">
        <v>44000.425046296</v>
      </c>
      <c r="B1191" s="2" t="s">
        <v>136</v>
      </c>
      <c r="C1191" s="2" t="s">
        <v>1136</v>
      </c>
      <c r="D1191" s="2" t="s">
        <v>894</v>
      </c>
      <c r="E1191" s="2" t="s">
        <v>18</v>
      </c>
      <c r="F1191" s="2" t="s">
        <v>27</v>
      </c>
      <c r="G1191" s="7" t="n">
        <v>2</v>
      </c>
      <c r="H1191" s="6" t="n">
        <v>881.2</v>
      </c>
      <c r="I1191" s="6" t="n">
        <v>-1762.4</v>
      </c>
      <c r="J1191" s="6" t="n">
        <v>0</v>
      </c>
      <c r="K1191" s="6" t="n">
        <v>-0.84</v>
      </c>
      <c r="L1191" s="6" t="n">
        <v>0</v>
      </c>
      <c r="M1191" s="6"/>
      <c r="N1191" s="6" t="s">
        <f>=I1191+J1191+K1191+L1191</f>
      </c>
      <c r="O1191" s="6"/>
      <c r="P1191" s="2"/>
    </row>
    <row collapsed="false" customFormat="false" customHeight="false" hidden="false" ht="12.1" outlineLevel="0" r="1192">
      <c r="A1192" s="20" t="n">
        <v>44000.487546296</v>
      </c>
      <c r="B1192" s="2" t="s">
        <v>136</v>
      </c>
      <c r="C1192" s="2" t="s">
        <v>1136</v>
      </c>
      <c r="D1192" s="2" t="s">
        <v>894</v>
      </c>
      <c r="E1192" s="2" t="s">
        <v>18</v>
      </c>
      <c r="F1192" s="2" t="s">
        <v>27</v>
      </c>
      <c r="G1192" s="7" t="n">
        <v>2</v>
      </c>
      <c r="H1192" s="6" t="n">
        <v>880</v>
      </c>
      <c r="I1192" s="6" t="n">
        <v>-1760</v>
      </c>
      <c r="J1192" s="6" t="n">
        <v>0</v>
      </c>
      <c r="K1192" s="6" t="n">
        <v>-0.83</v>
      </c>
      <c r="L1192" s="6" t="n">
        <v>0</v>
      </c>
      <c r="M1192" s="6"/>
      <c r="N1192" s="6" t="s">
        <f>=I1192+J1192+K1192+L1192</f>
      </c>
      <c r="O1192" s="6"/>
      <c r="P1192" s="2"/>
    </row>
    <row collapsed="false" customFormat="false" customHeight="false" hidden="false" ht="12.1" outlineLevel="0" r="1193">
      <c r="A1193" s="20" t="n">
        <v>44000.540104167</v>
      </c>
      <c r="B1193" s="2" t="s">
        <v>94</v>
      </c>
      <c r="C1193" s="2" t="s">
        <v>1225</v>
      </c>
      <c r="D1193" s="2" t="s">
        <v>894</v>
      </c>
      <c r="E1193" s="2" t="s">
        <v>18</v>
      </c>
      <c r="F1193" s="2" t="s">
        <v>27</v>
      </c>
      <c r="G1193" s="7" t="n">
        <v>100</v>
      </c>
      <c r="H1193" s="6" t="n">
        <v>88.34</v>
      </c>
      <c r="I1193" s="6" t="n">
        <v>-8834</v>
      </c>
      <c r="J1193" s="6" t="n">
        <v>0</v>
      </c>
      <c r="K1193" s="6" t="n">
        <v>-4.23</v>
      </c>
      <c r="L1193" s="6" t="n">
        <v>0</v>
      </c>
      <c r="M1193" s="6"/>
      <c r="N1193" s="6" t="s">
        <f>=I1193+J1193+K1193+L1193</f>
      </c>
      <c r="O1193" s="6"/>
      <c r="P1193" s="2"/>
    </row>
    <row collapsed="false" customFormat="false" customHeight="false" hidden="false" ht="12.1" outlineLevel="0" r="1194">
      <c r="A1194" s="20" t="n">
        <v>44000.548032407</v>
      </c>
      <c r="B1194" s="2" t="s">
        <v>58</v>
      </c>
      <c r="C1194" s="2" t="s">
        <v>1133</v>
      </c>
      <c r="D1194" s="2" t="s">
        <v>894</v>
      </c>
      <c r="E1194" s="2" t="s">
        <v>18</v>
      </c>
      <c r="F1194" s="2" t="s">
        <v>27</v>
      </c>
      <c r="G1194" s="7" t="n">
        <v>20</v>
      </c>
      <c r="H1194" s="6" t="n">
        <v>193.24</v>
      </c>
      <c r="I1194" s="6" t="n">
        <v>-3864.8</v>
      </c>
      <c r="J1194" s="6" t="n">
        <v>0</v>
      </c>
      <c r="K1194" s="6" t="n">
        <v>-1.84</v>
      </c>
      <c r="L1194" s="6" t="n">
        <v>0</v>
      </c>
      <c r="M1194" s="6"/>
      <c r="N1194" s="6" t="s">
        <f>=I1194+J1194+K1194+L1194</f>
      </c>
      <c r="O1194" s="6"/>
      <c r="P1194" s="2"/>
    </row>
    <row collapsed="false" customFormat="false" customHeight="false" hidden="false" ht="12.1" outlineLevel="0" r="1195">
      <c r="A1195" s="20" t="n">
        <v>44000.566747685</v>
      </c>
      <c r="B1195" s="2" t="s">
        <v>61</v>
      </c>
      <c r="C1195" s="2" t="s">
        <v>1224</v>
      </c>
      <c r="D1195" s="2" t="s">
        <v>894</v>
      </c>
      <c r="E1195" s="2" t="s">
        <v>18</v>
      </c>
      <c r="F1195" s="2" t="s">
        <v>27</v>
      </c>
      <c r="G1195" s="7" t="n">
        <v>60</v>
      </c>
      <c r="H1195" s="6" t="n">
        <v>89.3</v>
      </c>
      <c r="I1195" s="6" t="n">
        <v>-5358</v>
      </c>
      <c r="J1195" s="6" t="n">
        <v>0</v>
      </c>
      <c r="K1195" s="6" t="n">
        <v>-2.56</v>
      </c>
      <c r="L1195" s="6" t="n">
        <v>0</v>
      </c>
      <c r="M1195" s="6"/>
      <c r="N1195" s="6" t="s">
        <f>=I1195+J1195+K1195+L1195</f>
      </c>
      <c r="O1195" s="6"/>
      <c r="P1195" s="2"/>
    </row>
    <row collapsed="false" customFormat="false" customHeight="false" hidden="false" ht="12.1" outlineLevel="0" r="1196">
      <c r="A1196" s="20" t="n">
        <v>44000.571018519</v>
      </c>
      <c r="B1196" s="2" t="s">
        <v>61</v>
      </c>
      <c r="C1196" s="2" t="s">
        <v>1224</v>
      </c>
      <c r="D1196" s="2" t="s">
        <v>894</v>
      </c>
      <c r="E1196" s="2" t="s">
        <v>18</v>
      </c>
      <c r="F1196" s="2" t="s">
        <v>27</v>
      </c>
      <c r="G1196" s="7" t="n">
        <v>10</v>
      </c>
      <c r="H1196" s="6" t="n">
        <v>89.3</v>
      </c>
      <c r="I1196" s="6" t="n">
        <v>-893</v>
      </c>
      <c r="J1196" s="6" t="n">
        <v>0</v>
      </c>
      <c r="K1196" s="6" t="n">
        <v>-0.43</v>
      </c>
      <c r="L1196" s="6" t="n">
        <v>0</v>
      </c>
      <c r="M1196" s="6"/>
      <c r="N1196" s="6" t="s">
        <f>=I1196+J1196+K1196+L1196</f>
      </c>
      <c r="O1196" s="6"/>
      <c r="P1196" s="2"/>
    </row>
    <row collapsed="false" customFormat="false" customHeight="false" hidden="false" ht="12.1" outlineLevel="0" r="1197">
      <c r="A1197" s="20" t="n">
        <v>44000.585219907</v>
      </c>
      <c r="B1197" s="2" t="s">
        <v>61</v>
      </c>
      <c r="C1197" s="2" t="s">
        <v>1224</v>
      </c>
      <c r="D1197" s="2" t="s">
        <v>894</v>
      </c>
      <c r="E1197" s="2" t="s">
        <v>18</v>
      </c>
      <c r="F1197" s="2" t="s">
        <v>27</v>
      </c>
      <c r="G1197" s="7" t="n">
        <v>30</v>
      </c>
      <c r="H1197" s="6" t="n">
        <v>89.3</v>
      </c>
      <c r="I1197" s="6" t="n">
        <v>-2679</v>
      </c>
      <c r="J1197" s="6" t="n">
        <v>0</v>
      </c>
      <c r="K1197" s="6" t="n">
        <v>-1.27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44000.613877315</v>
      </c>
      <c r="B1198" s="2" t="s">
        <v>58</v>
      </c>
      <c r="C1198" s="2" t="s">
        <v>1133</v>
      </c>
      <c r="D1198" s="2" t="s">
        <v>894</v>
      </c>
      <c r="E1198" s="2" t="s">
        <v>18</v>
      </c>
      <c r="F1198" s="2" t="s">
        <v>27</v>
      </c>
      <c r="G1198" s="7" t="n">
        <v>50</v>
      </c>
      <c r="H1198" s="6" t="n">
        <v>192.5</v>
      </c>
      <c r="I1198" s="6" t="n">
        <v>-9625</v>
      </c>
      <c r="J1198" s="6" t="n">
        <v>0</v>
      </c>
      <c r="K1198" s="6" t="n">
        <v>-4.59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1" t="n">
        <v>44001</v>
      </c>
      <c r="B1199" s="22" t="s">
        <v>1088</v>
      </c>
      <c r="C1199" s="22" t="s">
        <v>332</v>
      </c>
      <c r="D1199" s="22" t="s">
        <v>1088</v>
      </c>
      <c r="E1199" s="22" t="s">
        <v>1088</v>
      </c>
      <c r="F1199" s="22" t="s">
        <v>27</v>
      </c>
      <c r="G1199" s="23" t="n">
        <v>1</v>
      </c>
      <c r="H1199" s="24" t="n">
        <v>121000</v>
      </c>
      <c r="I1199" s="24" t="n">
        <v>121000</v>
      </c>
      <c r="J1199" s="24" t="n">
        <v>0</v>
      </c>
      <c r="K1199" s="24" t="n">
        <v>0</v>
      </c>
      <c r="L1199" s="24" t="n">
        <v>0</v>
      </c>
      <c r="M1199" s="24"/>
      <c r="N1199" s="6" t="s">
        <f>=I1199+J1199+K1199+L1199</f>
      </c>
      <c r="O1199" s="24"/>
      <c r="P1199" s="22"/>
    </row>
    <row collapsed="false" customFormat="false" customHeight="false" hidden="false" ht="12.1" outlineLevel="0" r="1200">
      <c r="A1200" s="20" t="n">
        <v>44001.550462963</v>
      </c>
      <c r="B1200" s="2" t="s">
        <v>907</v>
      </c>
      <c r="C1200" s="2" t="s">
        <v>1098</v>
      </c>
      <c r="D1200" s="2" t="s">
        <v>894</v>
      </c>
      <c r="E1200" s="2" t="s">
        <v>18</v>
      </c>
      <c r="F1200" s="2" t="s">
        <v>27</v>
      </c>
      <c r="G1200" s="7" t="n">
        <v>1</v>
      </c>
      <c r="H1200" s="6" t="n">
        <v>2654</v>
      </c>
      <c r="I1200" s="6" t="n">
        <v>-2654</v>
      </c>
      <c r="J1200" s="6" t="n">
        <v>0</v>
      </c>
      <c r="K1200" s="6" t="n">
        <v>-1.26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44001.551956019</v>
      </c>
      <c r="B1201" s="2" t="s">
        <v>122</v>
      </c>
      <c r="C1201" s="2" t="s">
        <v>1099</v>
      </c>
      <c r="D1201" s="2" t="s">
        <v>894</v>
      </c>
      <c r="E1201" s="2" t="s">
        <v>18</v>
      </c>
      <c r="F1201" s="2" t="s">
        <v>27</v>
      </c>
      <c r="G1201" s="7" t="n">
        <v>20</v>
      </c>
      <c r="H1201" s="6" t="n">
        <v>115.5</v>
      </c>
      <c r="I1201" s="6" t="n">
        <v>-2310</v>
      </c>
      <c r="J1201" s="6" t="n">
        <v>0</v>
      </c>
      <c r="K1201" s="6" t="n">
        <v>-1.1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0" t="n">
        <v>44001.556863426</v>
      </c>
      <c r="B1202" s="2" t="s">
        <v>907</v>
      </c>
      <c r="C1202" s="2" t="s">
        <v>1098</v>
      </c>
      <c r="D1202" s="2" t="s">
        <v>894</v>
      </c>
      <c r="E1202" s="2" t="s">
        <v>18</v>
      </c>
      <c r="F1202" s="2" t="s">
        <v>27</v>
      </c>
      <c r="G1202" s="7" t="n">
        <v>1</v>
      </c>
      <c r="H1202" s="6" t="n">
        <v>2650</v>
      </c>
      <c r="I1202" s="6" t="n">
        <v>-2650</v>
      </c>
      <c r="J1202" s="6" t="n">
        <v>0</v>
      </c>
      <c r="K1202" s="6" t="n">
        <v>-1.26</v>
      </c>
      <c r="L1202" s="6" t="n">
        <v>0</v>
      </c>
      <c r="M1202" s="6"/>
      <c r="N1202" s="6" t="s">
        <f>=I1202+J1202+K1202+L1202</f>
      </c>
      <c r="O1202" s="6"/>
      <c r="P1202" s="2"/>
    </row>
    <row collapsed="false" customFormat="false" customHeight="false" hidden="false" ht="12.1" outlineLevel="0" r="1203">
      <c r="A1203" s="20" t="n">
        <v>44001.606689815</v>
      </c>
      <c r="B1203" s="2" t="s">
        <v>901</v>
      </c>
      <c r="C1203" s="2" t="s">
        <v>1092</v>
      </c>
      <c r="D1203" s="2" t="s">
        <v>894</v>
      </c>
      <c r="E1203" s="2" t="s">
        <v>18</v>
      </c>
      <c r="F1203" s="2" t="s">
        <v>27</v>
      </c>
      <c r="G1203" s="7" t="n">
        <v>1</v>
      </c>
      <c r="H1203" s="6" t="n">
        <v>680.6</v>
      </c>
      <c r="I1203" s="6" t="n">
        <v>-680.6</v>
      </c>
      <c r="J1203" s="6" t="n">
        <v>0</v>
      </c>
      <c r="K1203" s="6" t="n">
        <v>-0.33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44001.624699074</v>
      </c>
      <c r="B1204" s="2" t="s">
        <v>58</v>
      </c>
      <c r="C1204" s="2" t="s">
        <v>1133</v>
      </c>
      <c r="D1204" s="2" t="s">
        <v>894</v>
      </c>
      <c r="E1204" s="2" t="s">
        <v>18</v>
      </c>
      <c r="F1204" s="2" t="s">
        <v>27</v>
      </c>
      <c r="G1204" s="7" t="n">
        <v>50</v>
      </c>
      <c r="H1204" s="6" t="n">
        <v>195.75</v>
      </c>
      <c r="I1204" s="6" t="n">
        <v>-9787.5</v>
      </c>
      <c r="J1204" s="6" t="n">
        <v>0</v>
      </c>
      <c r="K1204" s="6" t="n">
        <v>-4.68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0" t="n">
        <v>44001.638113426</v>
      </c>
      <c r="B1205" s="2" t="s">
        <v>47</v>
      </c>
      <c r="C1205" s="2" t="s">
        <v>1287</v>
      </c>
      <c r="D1205" s="2" t="s">
        <v>894</v>
      </c>
      <c r="E1205" s="2" t="s">
        <v>18</v>
      </c>
      <c r="F1205" s="2" t="s">
        <v>27</v>
      </c>
      <c r="G1205" s="7" t="n">
        <v>10</v>
      </c>
      <c r="H1205" s="6" t="n">
        <v>1461.5</v>
      </c>
      <c r="I1205" s="6" t="n">
        <v>-14615</v>
      </c>
      <c r="J1205" s="6" t="n">
        <v>0</v>
      </c>
      <c r="K1205" s="6" t="n">
        <v>-6.98</v>
      </c>
      <c r="L1205" s="6" t="n">
        <v>0</v>
      </c>
      <c r="M1205" s="6"/>
      <c r="N1205" s="6" t="s">
        <f>=I1205+J1205+K1205+L1205</f>
      </c>
      <c r="O1205" s="6"/>
      <c r="P1205" s="2"/>
    </row>
    <row collapsed="false" customFormat="false" customHeight="false" hidden="false" ht="12.1" outlineLevel="0" r="1206">
      <c r="A1206" s="20" t="n">
        <v>44001.641296296</v>
      </c>
      <c r="B1206" s="2" t="s">
        <v>47</v>
      </c>
      <c r="C1206" s="2" t="s">
        <v>1287</v>
      </c>
      <c r="D1206" s="2" t="s">
        <v>894</v>
      </c>
      <c r="E1206" s="2" t="s">
        <v>18</v>
      </c>
      <c r="F1206" s="2" t="s">
        <v>27</v>
      </c>
      <c r="G1206" s="7" t="n">
        <v>10</v>
      </c>
      <c r="H1206" s="6" t="n">
        <v>1461.5</v>
      </c>
      <c r="I1206" s="6" t="n">
        <v>-14615</v>
      </c>
      <c r="J1206" s="6" t="n">
        <v>0</v>
      </c>
      <c r="K1206" s="6" t="n">
        <v>-6.98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44001.642916667</v>
      </c>
      <c r="B1207" s="2" t="s">
        <v>58</v>
      </c>
      <c r="C1207" s="2" t="s">
        <v>1133</v>
      </c>
      <c r="D1207" s="2" t="s">
        <v>894</v>
      </c>
      <c r="E1207" s="2" t="s">
        <v>18</v>
      </c>
      <c r="F1207" s="2" t="s">
        <v>27</v>
      </c>
      <c r="G1207" s="7" t="n">
        <v>100</v>
      </c>
      <c r="H1207" s="6" t="n">
        <v>195.6</v>
      </c>
      <c r="I1207" s="6" t="n">
        <v>-19560</v>
      </c>
      <c r="J1207" s="6" t="n">
        <v>0</v>
      </c>
      <c r="K1207" s="6" t="n">
        <v>-9.34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0" t="n">
        <v>44001.647569444</v>
      </c>
      <c r="B1208" s="2" t="s">
        <v>47</v>
      </c>
      <c r="C1208" s="2" t="s">
        <v>1287</v>
      </c>
      <c r="D1208" s="2" t="s">
        <v>894</v>
      </c>
      <c r="E1208" s="2" t="s">
        <v>18</v>
      </c>
      <c r="F1208" s="2" t="s">
        <v>27</v>
      </c>
      <c r="G1208" s="7" t="n">
        <v>10</v>
      </c>
      <c r="H1208" s="6" t="n">
        <v>1461</v>
      </c>
      <c r="I1208" s="6" t="n">
        <v>-14610</v>
      </c>
      <c r="J1208" s="6" t="n">
        <v>0</v>
      </c>
      <c r="K1208" s="6" t="n">
        <v>-6.98</v>
      </c>
      <c r="L1208" s="6" t="n">
        <v>0</v>
      </c>
      <c r="M1208" s="6"/>
      <c r="N1208" s="6" t="s">
        <f>=I1208+J1208+K1208+L1208</f>
      </c>
      <c r="O1208" s="6"/>
      <c r="P1208" s="2"/>
    </row>
    <row collapsed="false" customFormat="false" customHeight="false" hidden="false" ht="12.1" outlineLevel="0" r="1209">
      <c r="A1209" s="20" t="n">
        <v>44001.647685185</v>
      </c>
      <c r="B1209" s="2" t="s">
        <v>76</v>
      </c>
      <c r="C1209" s="2" t="s">
        <v>1240</v>
      </c>
      <c r="D1209" s="2" t="s">
        <v>894</v>
      </c>
      <c r="E1209" s="2" t="s">
        <v>18</v>
      </c>
      <c r="F1209" s="2" t="s">
        <v>27</v>
      </c>
      <c r="G1209" s="7" t="n">
        <v>3000</v>
      </c>
      <c r="H1209" s="6" t="n">
        <v>0.9955</v>
      </c>
      <c r="I1209" s="6" t="n">
        <v>-2986.5</v>
      </c>
      <c r="J1209" s="6" t="n">
        <v>0</v>
      </c>
      <c r="K1209" s="6" t="n">
        <v>-1.43</v>
      </c>
      <c r="L1209" s="6" t="n">
        <v>0</v>
      </c>
      <c r="M1209" s="6"/>
      <c r="N1209" s="6" t="s">
        <f>=I1209+J1209+K1209+L1209</f>
      </c>
      <c r="O1209" s="6"/>
      <c r="P1209" s="2"/>
    </row>
    <row collapsed="false" customFormat="false" customHeight="false" hidden="false" ht="12.1" outlineLevel="0" r="1210">
      <c r="A1210" s="20" t="n">
        <v>44001.651215278</v>
      </c>
      <c r="B1210" s="2" t="s">
        <v>76</v>
      </c>
      <c r="C1210" s="2" t="s">
        <v>1240</v>
      </c>
      <c r="D1210" s="2" t="s">
        <v>894</v>
      </c>
      <c r="E1210" s="2" t="s">
        <v>18</v>
      </c>
      <c r="F1210" s="2" t="s">
        <v>27</v>
      </c>
      <c r="G1210" s="7" t="n">
        <v>2000</v>
      </c>
      <c r="H1210" s="6" t="n">
        <v>0.9955</v>
      </c>
      <c r="I1210" s="6" t="n">
        <v>-1991</v>
      </c>
      <c r="J1210" s="6" t="n">
        <v>0</v>
      </c>
      <c r="K1210" s="6" t="n">
        <v>-0.94</v>
      </c>
      <c r="L1210" s="6" t="n">
        <v>0</v>
      </c>
      <c r="M1210" s="6"/>
      <c r="N1210" s="6" t="s">
        <f>=I1210+J1210+K1210+L1210</f>
      </c>
      <c r="O1210" s="6"/>
      <c r="P1210" s="2"/>
    </row>
    <row collapsed="false" customFormat="false" customHeight="false" hidden="false" ht="12.1" outlineLevel="0" r="1211">
      <c r="A1211" s="20" t="n">
        <v>44001.684224537</v>
      </c>
      <c r="B1211" s="2" t="s">
        <v>122</v>
      </c>
      <c r="C1211" s="2" t="s">
        <v>1099</v>
      </c>
      <c r="D1211" s="2" t="s">
        <v>894</v>
      </c>
      <c r="E1211" s="2" t="s">
        <v>18</v>
      </c>
      <c r="F1211" s="2" t="s">
        <v>27</v>
      </c>
      <c r="G1211" s="7" t="n">
        <v>10</v>
      </c>
      <c r="H1211" s="6" t="n">
        <v>115.8</v>
      </c>
      <c r="I1211" s="6" t="n">
        <v>-1158</v>
      </c>
      <c r="J1211" s="6" t="n">
        <v>0</v>
      </c>
      <c r="K1211" s="6" t="n">
        <v>-0.56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0" t="n">
        <v>44001.689467593</v>
      </c>
      <c r="B1212" s="2" t="s">
        <v>76</v>
      </c>
      <c r="C1212" s="2" t="s">
        <v>1240</v>
      </c>
      <c r="D1212" s="2" t="s">
        <v>894</v>
      </c>
      <c r="E1212" s="2" t="s">
        <v>18</v>
      </c>
      <c r="F1212" s="2" t="s">
        <v>27</v>
      </c>
      <c r="G1212" s="7" t="n">
        <v>5000</v>
      </c>
      <c r="H1212" s="6" t="n">
        <v>0.9945</v>
      </c>
      <c r="I1212" s="6" t="n">
        <v>-4972.5</v>
      </c>
      <c r="J1212" s="6" t="n">
        <v>0</v>
      </c>
      <c r="K1212" s="6" t="n">
        <v>-2.38</v>
      </c>
      <c r="L1212" s="6" t="n">
        <v>0</v>
      </c>
      <c r="M1212" s="6"/>
      <c r="N1212" s="6" t="s">
        <f>=I1212+J1212+K1212+L1212</f>
      </c>
      <c r="O1212" s="6"/>
      <c r="P1212" s="2"/>
    </row>
    <row collapsed="false" customFormat="false" customHeight="false" hidden="false" ht="12.1" outlineLevel="0" r="1213">
      <c r="A1213" s="20" t="n">
        <v>44001.691805556</v>
      </c>
      <c r="B1213" s="2" t="s">
        <v>47</v>
      </c>
      <c r="C1213" s="2" t="s">
        <v>1287</v>
      </c>
      <c r="D1213" s="2" t="s">
        <v>894</v>
      </c>
      <c r="E1213" s="2" t="s">
        <v>18</v>
      </c>
      <c r="F1213" s="2" t="s">
        <v>27</v>
      </c>
      <c r="G1213" s="7" t="n">
        <v>10</v>
      </c>
      <c r="H1213" s="6" t="n">
        <v>1459.5</v>
      </c>
      <c r="I1213" s="6" t="n">
        <v>-14595</v>
      </c>
      <c r="J1213" s="6" t="n">
        <v>0</v>
      </c>
      <c r="K1213" s="6" t="n">
        <v>-6.97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0" t="n">
        <v>44004.449918981</v>
      </c>
      <c r="B1214" s="2" t="s">
        <v>58</v>
      </c>
      <c r="C1214" s="2" t="s">
        <v>1133</v>
      </c>
      <c r="D1214" s="2" t="s">
        <v>894</v>
      </c>
      <c r="E1214" s="2" t="s">
        <v>18</v>
      </c>
      <c r="F1214" s="2" t="s">
        <v>27</v>
      </c>
      <c r="G1214" s="7" t="n">
        <v>10</v>
      </c>
      <c r="H1214" s="6" t="n">
        <v>193.7</v>
      </c>
      <c r="I1214" s="6" t="n">
        <v>-1937</v>
      </c>
      <c r="J1214" s="6" t="n">
        <v>0</v>
      </c>
      <c r="K1214" s="6" t="n">
        <v>-0.92</v>
      </c>
      <c r="L1214" s="6" t="n">
        <v>0</v>
      </c>
      <c r="M1214" s="6"/>
      <c r="N1214" s="6" t="s">
        <f>=I1214+J1214+K1214+L1214</f>
      </c>
      <c r="O1214" s="6"/>
      <c r="P1214" s="2"/>
    </row>
    <row collapsed="false" customFormat="false" customHeight="false" hidden="false" ht="12.1" outlineLevel="0" r="1215">
      <c r="A1215" s="20" t="n">
        <v>44004.456979167</v>
      </c>
      <c r="B1215" s="2" t="s">
        <v>58</v>
      </c>
      <c r="C1215" s="2" t="s">
        <v>1133</v>
      </c>
      <c r="D1215" s="2" t="s">
        <v>894</v>
      </c>
      <c r="E1215" s="2" t="s">
        <v>18</v>
      </c>
      <c r="F1215" s="2" t="s">
        <v>27</v>
      </c>
      <c r="G1215" s="7" t="n">
        <v>10</v>
      </c>
      <c r="H1215" s="6" t="n">
        <v>193.7</v>
      </c>
      <c r="I1215" s="6" t="n">
        <v>-1937</v>
      </c>
      <c r="J1215" s="6" t="n">
        <v>0</v>
      </c>
      <c r="K1215" s="6" t="n">
        <v>-0.92</v>
      </c>
      <c r="L1215" s="6" t="n">
        <v>0</v>
      </c>
      <c r="M1215" s="6"/>
      <c r="N1215" s="6" t="s">
        <f>=I1215+J1215+K1215+L1215</f>
      </c>
      <c r="O1215" s="6"/>
      <c r="P1215" s="2"/>
    </row>
    <row collapsed="false" customFormat="false" customHeight="false" hidden="false" ht="12.1" outlineLevel="0" r="1216">
      <c r="A1216" s="20" t="n">
        <v>44004.467395833</v>
      </c>
      <c r="B1216" s="2" t="s">
        <v>58</v>
      </c>
      <c r="C1216" s="2" t="s">
        <v>1133</v>
      </c>
      <c r="D1216" s="2" t="s">
        <v>894</v>
      </c>
      <c r="E1216" s="2" t="s">
        <v>18</v>
      </c>
      <c r="F1216" s="2" t="s">
        <v>27</v>
      </c>
      <c r="G1216" s="7" t="n">
        <v>10</v>
      </c>
      <c r="H1216" s="6" t="n">
        <v>193.5</v>
      </c>
      <c r="I1216" s="6" t="n">
        <v>-1935</v>
      </c>
      <c r="J1216" s="6" t="n">
        <v>0</v>
      </c>
      <c r="K1216" s="6" t="n">
        <v>-0.92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9" t="n">
        <v>44004.486944444</v>
      </c>
      <c r="B1217" s="30" t="s">
        <v>930</v>
      </c>
      <c r="C1217" s="30" t="s">
        <v>1152</v>
      </c>
      <c r="D1217" s="30" t="s">
        <v>897</v>
      </c>
      <c r="E1217" s="30" t="s">
        <v>18</v>
      </c>
      <c r="F1217" s="30" t="s">
        <v>20</v>
      </c>
      <c r="G1217" s="31" t="n">
        <v>-1</v>
      </c>
      <c r="H1217" s="32" t="n">
        <v>12.8</v>
      </c>
      <c r="I1217" s="32" t="n">
        <v>12.8</v>
      </c>
      <c r="J1217" s="32" t="n">
        <v>0</v>
      </c>
      <c r="K1217" s="32" t="n">
        <v>-0.01</v>
      </c>
      <c r="L1217" s="32" t="n">
        <v>0</v>
      </c>
      <c r="M1217" s="6" t="s">
        <f>=I1217+J1217+K1217+L1217</f>
      </c>
      <c r="N1217" s="32"/>
      <c r="O1217" s="32"/>
      <c r="P1217" s="30"/>
    </row>
    <row collapsed="false" customFormat="false" customHeight="false" hidden="false" ht="12.1" outlineLevel="0" r="1218">
      <c r="A1218" s="29" t="n">
        <v>44004.490694444</v>
      </c>
      <c r="B1218" s="30" t="s">
        <v>930</v>
      </c>
      <c r="C1218" s="30" t="s">
        <v>1152</v>
      </c>
      <c r="D1218" s="30" t="s">
        <v>897</v>
      </c>
      <c r="E1218" s="30" t="s">
        <v>18</v>
      </c>
      <c r="F1218" s="30" t="s">
        <v>20</v>
      </c>
      <c r="G1218" s="31" t="n">
        <v>-1</v>
      </c>
      <c r="H1218" s="32" t="n">
        <v>12.79</v>
      </c>
      <c r="I1218" s="32" t="n">
        <v>12.79</v>
      </c>
      <c r="J1218" s="32" t="n">
        <v>0</v>
      </c>
      <c r="K1218" s="32" t="n">
        <v>-0.01</v>
      </c>
      <c r="L1218" s="32" t="n">
        <v>0</v>
      </c>
      <c r="M1218" s="6" t="s">
        <f>=I1218+J1218+K1218+L1218</f>
      </c>
      <c r="N1218" s="32"/>
      <c r="O1218" s="32"/>
      <c r="P1218" s="30"/>
    </row>
    <row collapsed="false" customFormat="false" customHeight="false" hidden="false" ht="12.1" outlineLevel="0" r="1219">
      <c r="A1219" s="29" t="n">
        <v>44004.490694444</v>
      </c>
      <c r="B1219" s="30" t="s">
        <v>930</v>
      </c>
      <c r="C1219" s="30" t="s">
        <v>1152</v>
      </c>
      <c r="D1219" s="30" t="s">
        <v>897</v>
      </c>
      <c r="E1219" s="30" t="s">
        <v>18</v>
      </c>
      <c r="F1219" s="30" t="s">
        <v>20</v>
      </c>
      <c r="G1219" s="31" t="n">
        <v>-2</v>
      </c>
      <c r="H1219" s="32" t="n">
        <v>12.79</v>
      </c>
      <c r="I1219" s="32" t="n">
        <v>25.58</v>
      </c>
      <c r="J1219" s="32" t="n">
        <v>0</v>
      </c>
      <c r="K1219" s="32" t="n">
        <v>-0.02</v>
      </c>
      <c r="L1219" s="32" t="n">
        <v>0</v>
      </c>
      <c r="M1219" s="6" t="s">
        <f>=I1219+J1219+K1219+L1219</f>
      </c>
      <c r="N1219" s="32"/>
      <c r="O1219" s="32"/>
      <c r="P1219" s="30"/>
    </row>
    <row collapsed="false" customFormat="false" customHeight="false" hidden="false" ht="12.1" outlineLevel="0" r="1220">
      <c r="A1220" s="29" t="n">
        <v>44004.491018519</v>
      </c>
      <c r="B1220" s="30" t="s">
        <v>930</v>
      </c>
      <c r="C1220" s="30" t="s">
        <v>1152</v>
      </c>
      <c r="D1220" s="30" t="s">
        <v>897</v>
      </c>
      <c r="E1220" s="30" t="s">
        <v>18</v>
      </c>
      <c r="F1220" s="30" t="s">
        <v>20</v>
      </c>
      <c r="G1220" s="31" t="n">
        <v>-4</v>
      </c>
      <c r="H1220" s="32" t="n">
        <v>12.76</v>
      </c>
      <c r="I1220" s="32" t="n">
        <v>51.04</v>
      </c>
      <c r="J1220" s="32" t="n">
        <v>0</v>
      </c>
      <c r="K1220" s="32" t="n">
        <v>-0.03</v>
      </c>
      <c r="L1220" s="32" t="n">
        <v>0</v>
      </c>
      <c r="M1220" s="6" t="s">
        <f>=I1220+J1220+K1220+L1220</f>
      </c>
      <c r="N1220" s="32"/>
      <c r="O1220" s="32"/>
      <c r="P1220" s="30"/>
    </row>
    <row collapsed="false" customFormat="false" customHeight="false" hidden="false" ht="12.1" outlineLevel="0" r="1221">
      <c r="A1221" s="29" t="n">
        <v>44004.491365741</v>
      </c>
      <c r="B1221" s="30" t="s">
        <v>930</v>
      </c>
      <c r="C1221" s="30" t="s">
        <v>1152</v>
      </c>
      <c r="D1221" s="30" t="s">
        <v>897</v>
      </c>
      <c r="E1221" s="30" t="s">
        <v>18</v>
      </c>
      <c r="F1221" s="30" t="s">
        <v>20</v>
      </c>
      <c r="G1221" s="31" t="n">
        <v>-2</v>
      </c>
      <c r="H1221" s="32" t="n">
        <v>12.75</v>
      </c>
      <c r="I1221" s="32" t="n">
        <v>25.5</v>
      </c>
      <c r="J1221" s="32" t="n">
        <v>0</v>
      </c>
      <c r="K1221" s="32" t="n">
        <v>-0.02</v>
      </c>
      <c r="L1221" s="32" t="n">
        <v>0</v>
      </c>
      <c r="M1221" s="6" t="s">
        <f>=I1221+J1221+K1221+L1221</f>
      </c>
      <c r="N1221" s="32"/>
      <c r="O1221" s="32"/>
      <c r="P1221" s="30"/>
    </row>
    <row collapsed="false" customFormat="false" customHeight="false" hidden="false" ht="12.1" outlineLevel="0" r="1222">
      <c r="A1222" s="29" t="n">
        <v>44004.49212963</v>
      </c>
      <c r="B1222" s="30" t="s">
        <v>930</v>
      </c>
      <c r="C1222" s="30" t="s">
        <v>1152</v>
      </c>
      <c r="D1222" s="30" t="s">
        <v>897</v>
      </c>
      <c r="E1222" s="30" t="s">
        <v>18</v>
      </c>
      <c r="F1222" s="30" t="s">
        <v>20</v>
      </c>
      <c r="G1222" s="31" t="n">
        <v>-5</v>
      </c>
      <c r="H1222" s="32" t="n">
        <v>12.71</v>
      </c>
      <c r="I1222" s="32" t="n">
        <v>63.55</v>
      </c>
      <c r="J1222" s="32" t="n">
        <v>0</v>
      </c>
      <c r="K1222" s="32" t="n">
        <v>-0.03</v>
      </c>
      <c r="L1222" s="32" t="n">
        <v>0</v>
      </c>
      <c r="M1222" s="6" t="s">
        <f>=I1222+J1222+K1222+L1222</f>
      </c>
      <c r="N1222" s="32"/>
      <c r="O1222" s="32"/>
      <c r="P1222" s="30"/>
    </row>
    <row collapsed="false" customFormat="false" customHeight="false" hidden="false" ht="12.1" outlineLevel="0" r="1223">
      <c r="A1223" s="29" t="n">
        <v>44004.49625</v>
      </c>
      <c r="B1223" s="30" t="s">
        <v>930</v>
      </c>
      <c r="C1223" s="30" t="s">
        <v>1152</v>
      </c>
      <c r="D1223" s="30" t="s">
        <v>897</v>
      </c>
      <c r="E1223" s="30" t="s">
        <v>18</v>
      </c>
      <c r="F1223" s="30" t="s">
        <v>20</v>
      </c>
      <c r="G1223" s="31" t="n">
        <v>-4</v>
      </c>
      <c r="H1223" s="32" t="n">
        <v>12.79</v>
      </c>
      <c r="I1223" s="32" t="n">
        <v>51.16</v>
      </c>
      <c r="J1223" s="32" t="n">
        <v>0</v>
      </c>
      <c r="K1223" s="32" t="n">
        <v>-0.03</v>
      </c>
      <c r="L1223" s="32" t="n">
        <v>0</v>
      </c>
      <c r="M1223" s="6" t="s">
        <f>=I1223+J1223+K1223+L1223</f>
      </c>
      <c r="N1223" s="32"/>
      <c r="O1223" s="32"/>
      <c r="P1223" s="30"/>
    </row>
    <row collapsed="false" customFormat="false" customHeight="false" hidden="false" ht="12.1" outlineLevel="0" r="1224">
      <c r="A1224" s="29" t="n">
        <v>44004.500983796</v>
      </c>
      <c r="B1224" s="30" t="s">
        <v>930</v>
      </c>
      <c r="C1224" s="30" t="s">
        <v>1152</v>
      </c>
      <c r="D1224" s="30" t="s">
        <v>897</v>
      </c>
      <c r="E1224" s="30" t="s">
        <v>18</v>
      </c>
      <c r="F1224" s="30" t="s">
        <v>20</v>
      </c>
      <c r="G1224" s="31" t="n">
        <v>-1</v>
      </c>
      <c r="H1224" s="32" t="n">
        <v>12.79</v>
      </c>
      <c r="I1224" s="32" t="n">
        <v>12.79</v>
      </c>
      <c r="J1224" s="32" t="n">
        <v>0</v>
      </c>
      <c r="K1224" s="32" t="n">
        <v>-0.01</v>
      </c>
      <c r="L1224" s="32" t="n">
        <v>0</v>
      </c>
      <c r="M1224" s="6" t="s">
        <f>=I1224+J1224+K1224+L1224</f>
      </c>
      <c r="N1224" s="32"/>
      <c r="O1224" s="32"/>
      <c r="P1224" s="30"/>
    </row>
    <row collapsed="false" customFormat="false" customHeight="false" hidden="false" ht="12.1" outlineLevel="0" r="1225">
      <c r="A1225" s="29" t="n">
        <v>44004.500983796</v>
      </c>
      <c r="B1225" s="30" t="s">
        <v>930</v>
      </c>
      <c r="C1225" s="30" t="s">
        <v>1152</v>
      </c>
      <c r="D1225" s="30" t="s">
        <v>897</v>
      </c>
      <c r="E1225" s="30" t="s">
        <v>18</v>
      </c>
      <c r="F1225" s="30" t="s">
        <v>20</v>
      </c>
      <c r="G1225" s="31" t="n">
        <v>-1</v>
      </c>
      <c r="H1225" s="32" t="n">
        <v>12.71</v>
      </c>
      <c r="I1225" s="32" t="n">
        <v>12.71</v>
      </c>
      <c r="J1225" s="32" t="n">
        <v>0</v>
      </c>
      <c r="K1225" s="32" t="n">
        <v>-0.01</v>
      </c>
      <c r="L1225" s="32" t="n">
        <v>0</v>
      </c>
      <c r="M1225" s="6" t="s">
        <f>=I1225+J1225+K1225+L1225</f>
      </c>
      <c r="N1225" s="32"/>
      <c r="O1225" s="32"/>
      <c r="P1225" s="30"/>
    </row>
    <row collapsed="false" customFormat="false" customHeight="false" hidden="false" ht="12.1" outlineLevel="0" r="1226">
      <c r="A1226" s="29" t="n">
        <v>44004.500983796</v>
      </c>
      <c r="B1226" s="30" t="s">
        <v>930</v>
      </c>
      <c r="C1226" s="30" t="s">
        <v>1152</v>
      </c>
      <c r="D1226" s="30" t="s">
        <v>897</v>
      </c>
      <c r="E1226" s="30" t="s">
        <v>18</v>
      </c>
      <c r="F1226" s="30" t="s">
        <v>20</v>
      </c>
      <c r="G1226" s="31" t="n">
        <v>-1</v>
      </c>
      <c r="H1226" s="32" t="n">
        <v>12.7</v>
      </c>
      <c r="I1226" s="32" t="n">
        <v>12.7</v>
      </c>
      <c r="J1226" s="32" t="n">
        <v>0</v>
      </c>
      <c r="K1226" s="32" t="n">
        <v>-0.01</v>
      </c>
      <c r="L1226" s="32" t="n">
        <v>0</v>
      </c>
      <c r="M1226" s="6" t="s">
        <f>=I1226+J1226+K1226+L1226</f>
      </c>
      <c r="N1226" s="32"/>
      <c r="O1226" s="32"/>
      <c r="P1226" s="30"/>
    </row>
    <row collapsed="false" customFormat="false" customHeight="false" hidden="false" ht="12.1" outlineLevel="0" r="1227">
      <c r="A1227" s="29" t="n">
        <v>44004.500983796</v>
      </c>
      <c r="B1227" s="30" t="s">
        <v>930</v>
      </c>
      <c r="C1227" s="30" t="s">
        <v>1152</v>
      </c>
      <c r="D1227" s="30" t="s">
        <v>897</v>
      </c>
      <c r="E1227" s="30" t="s">
        <v>18</v>
      </c>
      <c r="F1227" s="30" t="s">
        <v>20</v>
      </c>
      <c r="G1227" s="31" t="n">
        <v>-1</v>
      </c>
      <c r="H1227" s="32" t="n">
        <v>12.7</v>
      </c>
      <c r="I1227" s="32" t="n">
        <v>12.7</v>
      </c>
      <c r="J1227" s="32" t="n">
        <v>0</v>
      </c>
      <c r="K1227" s="32" t="n">
        <v>-0.01</v>
      </c>
      <c r="L1227" s="32" t="n">
        <v>0</v>
      </c>
      <c r="M1227" s="6" t="s">
        <f>=I1227+J1227+K1227+L1227</f>
      </c>
      <c r="N1227" s="32"/>
      <c r="O1227" s="32"/>
      <c r="P1227" s="30"/>
    </row>
    <row collapsed="false" customFormat="false" customHeight="false" hidden="false" ht="12.1" outlineLevel="0" r="1228">
      <c r="A1228" s="29" t="n">
        <v>44004.500983796</v>
      </c>
      <c r="B1228" s="30" t="s">
        <v>930</v>
      </c>
      <c r="C1228" s="30" t="s">
        <v>1152</v>
      </c>
      <c r="D1228" s="30" t="s">
        <v>897</v>
      </c>
      <c r="E1228" s="30" t="s">
        <v>18</v>
      </c>
      <c r="F1228" s="30" t="s">
        <v>20</v>
      </c>
      <c r="G1228" s="31" t="n">
        <v>-1</v>
      </c>
      <c r="H1228" s="32" t="n">
        <v>12.7</v>
      </c>
      <c r="I1228" s="32" t="n">
        <v>12.7</v>
      </c>
      <c r="J1228" s="32" t="n">
        <v>0</v>
      </c>
      <c r="K1228" s="32" t="n">
        <v>-0.01</v>
      </c>
      <c r="L1228" s="32" t="n">
        <v>0</v>
      </c>
      <c r="M1228" s="6" t="s">
        <f>=I1228+J1228+K1228+L1228</f>
      </c>
      <c r="N1228" s="32"/>
      <c r="O1228" s="32"/>
      <c r="P1228" s="30"/>
    </row>
    <row collapsed="false" customFormat="false" customHeight="false" hidden="false" ht="12.1" outlineLevel="0" r="1229">
      <c r="A1229" s="29" t="n">
        <v>44004.500983796</v>
      </c>
      <c r="B1229" s="30" t="s">
        <v>930</v>
      </c>
      <c r="C1229" s="30" t="s">
        <v>1152</v>
      </c>
      <c r="D1229" s="30" t="s">
        <v>897</v>
      </c>
      <c r="E1229" s="30" t="s">
        <v>18</v>
      </c>
      <c r="F1229" s="30" t="s">
        <v>20</v>
      </c>
      <c r="G1229" s="31" t="n">
        <v>-2</v>
      </c>
      <c r="H1229" s="32" t="n">
        <v>12.61</v>
      </c>
      <c r="I1229" s="32" t="n">
        <v>25.22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9" t="n">
        <v>44004.500983796</v>
      </c>
      <c r="B1230" s="30" t="s">
        <v>930</v>
      </c>
      <c r="C1230" s="30" t="s">
        <v>1152</v>
      </c>
      <c r="D1230" s="30" t="s">
        <v>897</v>
      </c>
      <c r="E1230" s="30" t="s">
        <v>18</v>
      </c>
      <c r="F1230" s="30" t="s">
        <v>20</v>
      </c>
      <c r="G1230" s="31" t="n">
        <v>-16</v>
      </c>
      <c r="H1230" s="32" t="n">
        <v>12.61</v>
      </c>
      <c r="I1230" s="32" t="n">
        <v>201.76</v>
      </c>
      <c r="J1230" s="32" t="n">
        <v>0</v>
      </c>
      <c r="K1230" s="32" t="n">
        <v>-0.1</v>
      </c>
      <c r="L1230" s="32" t="n">
        <v>0</v>
      </c>
      <c r="M1230" s="6" t="s">
        <f>=I1230+J1230+K1230+L1230</f>
      </c>
      <c r="N1230" s="32"/>
      <c r="O1230" s="32"/>
      <c r="P1230" s="30"/>
    </row>
    <row collapsed="false" customFormat="false" customHeight="false" hidden="false" ht="12.1" outlineLevel="0" r="1231">
      <c r="A1231" s="29" t="n">
        <v>44004.500983796</v>
      </c>
      <c r="B1231" s="30" t="s">
        <v>930</v>
      </c>
      <c r="C1231" s="30" t="s">
        <v>1152</v>
      </c>
      <c r="D1231" s="30" t="s">
        <v>897</v>
      </c>
      <c r="E1231" s="30" t="s">
        <v>18</v>
      </c>
      <c r="F1231" s="30" t="s">
        <v>20</v>
      </c>
      <c r="G1231" s="31" t="n">
        <v>-17</v>
      </c>
      <c r="H1231" s="32" t="n">
        <v>12.61</v>
      </c>
      <c r="I1231" s="32" t="n">
        <v>214.37</v>
      </c>
      <c r="J1231" s="32" t="n">
        <v>0</v>
      </c>
      <c r="K1231" s="32" t="n">
        <v>-0.1</v>
      </c>
      <c r="L1231" s="32" t="n">
        <v>0</v>
      </c>
      <c r="M1231" s="6" t="s">
        <f>=I1231+J1231+K1231+L1231</f>
      </c>
      <c r="N1231" s="32"/>
      <c r="O1231" s="32"/>
      <c r="P1231" s="30"/>
    </row>
    <row collapsed="false" customFormat="false" customHeight="false" hidden="false" ht="12.1" outlineLevel="0" r="1232">
      <c r="A1232" s="20" t="n">
        <v>44004.770914352</v>
      </c>
      <c r="B1232" s="2" t="s">
        <v>924</v>
      </c>
      <c r="C1232" s="2" t="s">
        <v>1127</v>
      </c>
      <c r="D1232" s="2" t="s">
        <v>894</v>
      </c>
      <c r="E1232" s="2" t="s">
        <v>18</v>
      </c>
      <c r="F1232" s="2" t="s">
        <v>20</v>
      </c>
      <c r="G1232" s="7" t="n">
        <v>1</v>
      </c>
      <c r="H1232" s="6" t="n">
        <v>355.3</v>
      </c>
      <c r="I1232" s="6" t="n">
        <v>-355.3</v>
      </c>
      <c r="J1232" s="6" t="n">
        <v>0</v>
      </c>
      <c r="K1232" s="6" t="n">
        <v>-0.17</v>
      </c>
      <c r="L1232" s="6" t="n">
        <v>0</v>
      </c>
      <c r="M1232" s="6" t="s">
        <f>=I1232+J1232+K1232+L1232</f>
      </c>
      <c r="N1232" s="6"/>
      <c r="O1232" s="6"/>
      <c r="P1232" s="2"/>
    </row>
    <row collapsed="false" customFormat="false" customHeight="false" hidden="false" ht="12.1" outlineLevel="0" r="1233">
      <c r="A1233" s="20" t="n">
        <v>44004.819155093</v>
      </c>
      <c r="B1233" s="2" t="s">
        <v>991</v>
      </c>
      <c r="C1233" s="2" t="s">
        <v>1290</v>
      </c>
      <c r="D1233" s="2" t="s">
        <v>894</v>
      </c>
      <c r="E1233" s="2" t="s">
        <v>18</v>
      </c>
      <c r="F1233" s="2" t="s">
        <v>20</v>
      </c>
      <c r="G1233" s="7" t="n">
        <v>1</v>
      </c>
      <c r="H1233" s="6" t="n">
        <v>96.9</v>
      </c>
      <c r="I1233" s="6" t="n">
        <v>-96.9</v>
      </c>
      <c r="J1233" s="6" t="n">
        <v>0</v>
      </c>
      <c r="K1233" s="6" t="n">
        <v>-0.05</v>
      </c>
      <c r="L1233" s="6" t="n">
        <v>0</v>
      </c>
      <c r="M1233" s="6" t="s">
        <f>=I1233+J1233+K1233+L1233</f>
      </c>
      <c r="N1233" s="6"/>
      <c r="O1233" s="6"/>
      <c r="P1233" s="2"/>
    </row>
    <row collapsed="false" customFormat="false" customHeight="false" hidden="false" ht="12.1" outlineLevel="0" r="1234">
      <c r="A1234" s="21" t="n">
        <v>44005</v>
      </c>
      <c r="B1234" s="22" t="s">
        <v>1113</v>
      </c>
      <c r="C1234" s="22" t="s">
        <v>1291</v>
      </c>
      <c r="D1234" s="22" t="s">
        <v>1113</v>
      </c>
      <c r="E1234" s="22" t="s">
        <v>1113</v>
      </c>
      <c r="F1234" s="22" t="s">
        <v>20</v>
      </c>
      <c r="G1234" s="23" t="n">
        <v>1</v>
      </c>
      <c r="H1234" s="24" t="n">
        <v>0.9</v>
      </c>
      <c r="I1234" s="24" t="n">
        <v>0.9</v>
      </c>
      <c r="J1234" s="24" t="n">
        <v>0</v>
      </c>
      <c r="K1234" s="24" t="n">
        <v>0</v>
      </c>
      <c r="L1234" s="24" t="n">
        <v>0</v>
      </c>
      <c r="M1234" s="6" t="s">
        <f>=I1234+J1234+K1234+L1234</f>
      </c>
      <c r="N1234" s="24"/>
      <c r="O1234" s="24"/>
      <c r="P1234" s="22"/>
    </row>
    <row collapsed="false" customFormat="false" customHeight="false" hidden="false" ht="12.1" outlineLevel="0" r="1235">
      <c r="A1235" s="20" t="n">
        <v>44005.608935185</v>
      </c>
      <c r="B1235" s="2" t="s">
        <v>992</v>
      </c>
      <c r="C1235" s="2" t="s">
        <v>1292</v>
      </c>
      <c r="D1235" s="2" t="s">
        <v>894</v>
      </c>
      <c r="E1235" s="2" t="s">
        <v>166</v>
      </c>
      <c r="F1235" s="2" t="s">
        <v>27</v>
      </c>
      <c r="G1235" s="7" t="n">
        <v>19</v>
      </c>
      <c r="H1235" s="6" t="n">
        <v>100</v>
      </c>
      <c r="I1235" s="6" t="n">
        <v>-19000</v>
      </c>
      <c r="J1235" s="6" t="n">
        <v>0</v>
      </c>
      <c r="K1235" s="6" t="n">
        <v>-9.55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9" t="n">
        <v>44005.674282407</v>
      </c>
      <c r="B1236" s="30" t="s">
        <v>924</v>
      </c>
      <c r="C1236" s="30" t="s">
        <v>1127</v>
      </c>
      <c r="D1236" s="30" t="s">
        <v>897</v>
      </c>
      <c r="E1236" s="30" t="s">
        <v>18</v>
      </c>
      <c r="F1236" s="30" t="s">
        <v>20</v>
      </c>
      <c r="G1236" s="31" t="n">
        <v>-1</v>
      </c>
      <c r="H1236" s="32" t="n">
        <v>364.04</v>
      </c>
      <c r="I1236" s="32" t="n">
        <v>364.04</v>
      </c>
      <c r="J1236" s="32" t="n">
        <v>0</v>
      </c>
      <c r="K1236" s="32" t="n">
        <v>-0.18</v>
      </c>
      <c r="L1236" s="32" t="n">
        <v>0</v>
      </c>
      <c r="M1236" s="6" t="s">
        <f>=I1236+J1236+K1236+L1236</f>
      </c>
      <c r="N1236" s="32"/>
      <c r="O1236" s="32"/>
      <c r="P1236" s="30"/>
    </row>
    <row collapsed="false" customFormat="false" customHeight="false" hidden="false" ht="12.1" outlineLevel="0" r="1237">
      <c r="A1237" s="29" t="n">
        <v>44005.676712963</v>
      </c>
      <c r="B1237" s="30" t="s">
        <v>991</v>
      </c>
      <c r="C1237" s="30" t="s">
        <v>1290</v>
      </c>
      <c r="D1237" s="30" t="s">
        <v>897</v>
      </c>
      <c r="E1237" s="30" t="s">
        <v>18</v>
      </c>
      <c r="F1237" s="30" t="s">
        <v>20</v>
      </c>
      <c r="G1237" s="31" t="n">
        <v>-1</v>
      </c>
      <c r="H1237" s="32" t="n">
        <v>98.1</v>
      </c>
      <c r="I1237" s="32" t="n">
        <v>98.1</v>
      </c>
      <c r="J1237" s="32" t="n">
        <v>0</v>
      </c>
      <c r="K1237" s="32" t="n">
        <v>-0.05</v>
      </c>
      <c r="L1237" s="32" t="n">
        <v>0</v>
      </c>
      <c r="M1237" s="6" t="s">
        <f>=I1237+J1237+K1237+L1237</f>
      </c>
      <c r="N1237" s="32"/>
      <c r="O1237" s="32"/>
      <c r="P1237" s="30"/>
    </row>
    <row collapsed="false" customFormat="false" customHeight="false" hidden="false" ht="12.1" outlineLevel="0" r="1238">
      <c r="A1238" s="29" t="n">
        <v>44005.68099537</v>
      </c>
      <c r="B1238" s="30" t="s">
        <v>156</v>
      </c>
      <c r="C1238" s="30" t="s">
        <v>1213</v>
      </c>
      <c r="D1238" s="30" t="s">
        <v>897</v>
      </c>
      <c r="E1238" s="30" t="s">
        <v>146</v>
      </c>
      <c r="F1238" s="30" t="s">
        <v>27</v>
      </c>
      <c r="G1238" s="31" t="n">
        <v>-2921</v>
      </c>
      <c r="H1238" s="32" t="n">
        <v>0.9639</v>
      </c>
      <c r="I1238" s="32" t="n">
        <v>2815.55</v>
      </c>
      <c r="J1238" s="32" t="n">
        <v>0</v>
      </c>
      <c r="K1238" s="32" t="n">
        <v>-1.34</v>
      </c>
      <c r="L1238" s="32" t="n">
        <v>0</v>
      </c>
      <c r="M1238" s="32"/>
      <c r="N1238" s="6" t="s">
        <f>=I1238+J1238+K1238+L1238</f>
      </c>
      <c r="O1238" s="32"/>
      <c r="P1238" s="30"/>
    </row>
    <row collapsed="false" customFormat="false" customHeight="false" hidden="false" ht="12.1" outlineLevel="0" r="1239">
      <c r="A1239" s="29" t="n">
        <v>44005.682060185</v>
      </c>
      <c r="B1239" s="30" t="s">
        <v>156</v>
      </c>
      <c r="C1239" s="30" t="s">
        <v>1213</v>
      </c>
      <c r="D1239" s="30" t="s">
        <v>897</v>
      </c>
      <c r="E1239" s="30" t="s">
        <v>146</v>
      </c>
      <c r="F1239" s="30" t="s">
        <v>27</v>
      </c>
      <c r="G1239" s="31" t="n">
        <v>-5</v>
      </c>
      <c r="H1239" s="32" t="n">
        <v>0.962</v>
      </c>
      <c r="I1239" s="32" t="n">
        <v>4.81</v>
      </c>
      <c r="J1239" s="32" t="n">
        <v>0</v>
      </c>
      <c r="K1239" s="32" t="n">
        <v>-0.02</v>
      </c>
      <c r="L1239" s="32" t="n">
        <v>0</v>
      </c>
      <c r="M1239" s="32"/>
      <c r="N1239" s="6" t="s">
        <f>=I1239+J1239+K1239+L1239</f>
      </c>
      <c r="O1239" s="32"/>
      <c r="P1239" s="30"/>
    </row>
    <row collapsed="false" customFormat="false" customHeight="false" hidden="false" ht="12.1" outlineLevel="0" r="1240">
      <c r="A1240" s="29" t="n">
        <v>44005.682256944</v>
      </c>
      <c r="B1240" s="30" t="s">
        <v>156</v>
      </c>
      <c r="C1240" s="30" t="s">
        <v>1213</v>
      </c>
      <c r="D1240" s="30" t="s">
        <v>897</v>
      </c>
      <c r="E1240" s="30" t="s">
        <v>146</v>
      </c>
      <c r="F1240" s="30" t="s">
        <v>27</v>
      </c>
      <c r="G1240" s="31" t="n">
        <v>-330</v>
      </c>
      <c r="H1240" s="32" t="n">
        <v>0.962</v>
      </c>
      <c r="I1240" s="32" t="n">
        <v>317.46</v>
      </c>
      <c r="J1240" s="32" t="n">
        <v>0</v>
      </c>
      <c r="K1240" s="32" t="n">
        <v>-0.15</v>
      </c>
      <c r="L1240" s="32" t="n">
        <v>0</v>
      </c>
      <c r="M1240" s="32"/>
      <c r="N1240" s="6" t="s">
        <f>=I1240+J1240+K1240+L1240</f>
      </c>
      <c r="O1240" s="32"/>
      <c r="P1240" s="30"/>
    </row>
    <row collapsed="false" customFormat="false" customHeight="false" hidden="false" ht="12.1" outlineLevel="0" r="1241">
      <c r="A1241" s="29" t="n">
        <v>44005.682280093</v>
      </c>
      <c r="B1241" s="30" t="s">
        <v>156</v>
      </c>
      <c r="C1241" s="30" t="s">
        <v>1213</v>
      </c>
      <c r="D1241" s="30" t="s">
        <v>897</v>
      </c>
      <c r="E1241" s="30" t="s">
        <v>146</v>
      </c>
      <c r="F1241" s="30" t="s">
        <v>27</v>
      </c>
      <c r="G1241" s="31" t="n">
        <v>-100</v>
      </c>
      <c r="H1241" s="32" t="n">
        <v>0.962</v>
      </c>
      <c r="I1241" s="32" t="n">
        <v>96.2</v>
      </c>
      <c r="J1241" s="32" t="n">
        <v>0</v>
      </c>
      <c r="K1241" s="32" t="n">
        <v>-0.06</v>
      </c>
      <c r="L1241" s="32" t="n">
        <v>0</v>
      </c>
      <c r="M1241" s="32"/>
      <c r="N1241" s="6" t="s">
        <f>=I1241+J1241+K1241+L1241</f>
      </c>
      <c r="O1241" s="32"/>
      <c r="P1241" s="30"/>
    </row>
    <row collapsed="false" customFormat="false" customHeight="false" hidden="false" ht="12.1" outlineLevel="0" r="1242">
      <c r="A1242" s="29" t="n">
        <v>44005.682708333</v>
      </c>
      <c r="B1242" s="30" t="s">
        <v>156</v>
      </c>
      <c r="C1242" s="30" t="s">
        <v>1213</v>
      </c>
      <c r="D1242" s="30" t="s">
        <v>897</v>
      </c>
      <c r="E1242" s="30" t="s">
        <v>146</v>
      </c>
      <c r="F1242" s="30" t="s">
        <v>27</v>
      </c>
      <c r="G1242" s="31" t="n">
        <v>-100</v>
      </c>
      <c r="H1242" s="32" t="n">
        <v>0.962</v>
      </c>
      <c r="I1242" s="32" t="n">
        <v>96.2</v>
      </c>
      <c r="J1242" s="32" t="n">
        <v>0</v>
      </c>
      <c r="K1242" s="32" t="n">
        <v>-0.06</v>
      </c>
      <c r="L1242" s="32" t="n">
        <v>0</v>
      </c>
      <c r="M1242" s="32"/>
      <c r="N1242" s="6" t="s">
        <f>=I1242+J1242+K1242+L1242</f>
      </c>
      <c r="O1242" s="32"/>
      <c r="P1242" s="30"/>
    </row>
    <row collapsed="false" customFormat="false" customHeight="false" hidden="false" ht="12.1" outlineLevel="0" r="1243">
      <c r="A1243" s="29" t="n">
        <v>44005.682962963</v>
      </c>
      <c r="B1243" s="30" t="s">
        <v>156</v>
      </c>
      <c r="C1243" s="30" t="s">
        <v>1213</v>
      </c>
      <c r="D1243" s="30" t="s">
        <v>897</v>
      </c>
      <c r="E1243" s="30" t="s">
        <v>146</v>
      </c>
      <c r="F1243" s="30" t="s">
        <v>27</v>
      </c>
      <c r="G1243" s="31" t="n">
        <v>-121</v>
      </c>
      <c r="H1243" s="32" t="n">
        <v>0.962</v>
      </c>
      <c r="I1243" s="32" t="n">
        <v>116.4</v>
      </c>
      <c r="J1243" s="32" t="n">
        <v>0</v>
      </c>
      <c r="K1243" s="32" t="n">
        <v>-0.06</v>
      </c>
      <c r="L1243" s="32" t="n">
        <v>0</v>
      </c>
      <c r="M1243" s="32"/>
      <c r="N1243" s="6" t="s">
        <f>=I1243+J1243+K1243+L1243</f>
      </c>
      <c r="O1243" s="32"/>
      <c r="P1243" s="30"/>
    </row>
    <row collapsed="false" customFormat="false" customHeight="false" hidden="false" ht="12.1" outlineLevel="0" r="1244">
      <c r="A1244" s="29" t="n">
        <v>44005.68306713</v>
      </c>
      <c r="B1244" s="30" t="s">
        <v>156</v>
      </c>
      <c r="C1244" s="30" t="s">
        <v>1213</v>
      </c>
      <c r="D1244" s="30" t="s">
        <v>897</v>
      </c>
      <c r="E1244" s="30" t="s">
        <v>146</v>
      </c>
      <c r="F1244" s="30" t="s">
        <v>27</v>
      </c>
      <c r="G1244" s="31" t="n">
        <v>-1100</v>
      </c>
      <c r="H1244" s="32" t="n">
        <v>0.962</v>
      </c>
      <c r="I1244" s="32" t="n">
        <v>1058.2</v>
      </c>
      <c r="J1244" s="32" t="n">
        <v>0</v>
      </c>
      <c r="K1244" s="32" t="n">
        <v>-0.5</v>
      </c>
      <c r="L1244" s="32" t="n">
        <v>0</v>
      </c>
      <c r="M1244" s="32"/>
      <c r="N1244" s="6" t="s">
        <f>=I1244+J1244+K1244+L1244</f>
      </c>
      <c r="O1244" s="32"/>
      <c r="P1244" s="30"/>
    </row>
    <row collapsed="false" customFormat="false" customHeight="false" hidden="false" ht="12.1" outlineLevel="0" r="1245">
      <c r="A1245" s="29" t="n">
        <v>44005.683923611</v>
      </c>
      <c r="B1245" s="30" t="s">
        <v>156</v>
      </c>
      <c r="C1245" s="30" t="s">
        <v>1213</v>
      </c>
      <c r="D1245" s="30" t="s">
        <v>897</v>
      </c>
      <c r="E1245" s="30" t="s">
        <v>146</v>
      </c>
      <c r="F1245" s="30" t="s">
        <v>27</v>
      </c>
      <c r="G1245" s="31" t="n">
        <v>-145</v>
      </c>
      <c r="H1245" s="32" t="n">
        <v>0.962</v>
      </c>
      <c r="I1245" s="32" t="n">
        <v>139.49</v>
      </c>
      <c r="J1245" s="32" t="n">
        <v>0</v>
      </c>
      <c r="K1245" s="32" t="n">
        <v>-0.07</v>
      </c>
      <c r="L1245" s="32" t="n">
        <v>0</v>
      </c>
      <c r="M1245" s="32"/>
      <c r="N1245" s="6" t="s">
        <f>=I1245+J1245+K1245+L1245</f>
      </c>
      <c r="O1245" s="32"/>
      <c r="P1245" s="30"/>
    </row>
    <row collapsed="false" customFormat="false" customHeight="false" hidden="false" ht="12.1" outlineLevel="0" r="1246">
      <c r="A1246" s="29" t="n">
        <v>44005.68412037</v>
      </c>
      <c r="B1246" s="30" t="s">
        <v>156</v>
      </c>
      <c r="C1246" s="30" t="s">
        <v>1213</v>
      </c>
      <c r="D1246" s="30" t="s">
        <v>897</v>
      </c>
      <c r="E1246" s="30" t="s">
        <v>146</v>
      </c>
      <c r="F1246" s="30" t="s">
        <v>27</v>
      </c>
      <c r="G1246" s="31" t="n">
        <v>-2178</v>
      </c>
      <c r="H1246" s="32" t="n">
        <v>0.962</v>
      </c>
      <c r="I1246" s="32" t="n">
        <v>2095.24</v>
      </c>
      <c r="J1246" s="32" t="n">
        <v>0</v>
      </c>
      <c r="K1246" s="32" t="n">
        <v>-1</v>
      </c>
      <c r="L1246" s="32" t="n">
        <v>0</v>
      </c>
      <c r="M1246" s="32"/>
      <c r="N1246" s="6" t="s">
        <f>=I1246+J1246+K1246+L1246</f>
      </c>
      <c r="O1246" s="32"/>
      <c r="P1246" s="30"/>
    </row>
    <row collapsed="false" customFormat="false" customHeight="false" hidden="false" ht="12.1" outlineLevel="0" r="1247">
      <c r="A1247" s="20" t="n">
        <v>44005.705983796</v>
      </c>
      <c r="B1247" s="2" t="s">
        <v>924</v>
      </c>
      <c r="C1247" s="2" t="s">
        <v>1127</v>
      </c>
      <c r="D1247" s="2" t="s">
        <v>894</v>
      </c>
      <c r="E1247" s="2" t="s">
        <v>18</v>
      </c>
      <c r="F1247" s="2" t="s">
        <v>20</v>
      </c>
      <c r="G1247" s="7" t="n">
        <v>1</v>
      </c>
      <c r="H1247" s="6" t="n">
        <v>364.37</v>
      </c>
      <c r="I1247" s="6" t="n">
        <v>-364.37</v>
      </c>
      <c r="J1247" s="6" t="n">
        <v>0</v>
      </c>
      <c r="K1247" s="6" t="n">
        <v>-0.18</v>
      </c>
      <c r="L1247" s="6" t="n">
        <v>0</v>
      </c>
      <c r="M1247" s="6" t="s">
        <f>=I1247+J1247+K1247+L1247</f>
      </c>
      <c r="N1247" s="6"/>
      <c r="O1247" s="6"/>
      <c r="P1247" s="2"/>
    </row>
    <row collapsed="false" customFormat="false" customHeight="false" hidden="false" ht="12.1" outlineLevel="0" r="1248">
      <c r="A1248" s="20" t="n">
        <v>44005.744537037</v>
      </c>
      <c r="B1248" s="2" t="s">
        <v>61</v>
      </c>
      <c r="C1248" s="2" t="s">
        <v>1224</v>
      </c>
      <c r="D1248" s="2" t="s">
        <v>894</v>
      </c>
      <c r="E1248" s="2" t="s">
        <v>18</v>
      </c>
      <c r="F1248" s="2" t="s">
        <v>27</v>
      </c>
      <c r="G1248" s="7" t="n">
        <v>10</v>
      </c>
      <c r="H1248" s="6" t="n">
        <v>90</v>
      </c>
      <c r="I1248" s="6" t="n">
        <v>-900</v>
      </c>
      <c r="J1248" s="6" t="n">
        <v>0</v>
      </c>
      <c r="K1248" s="6" t="n">
        <v>-0.43</v>
      </c>
      <c r="L1248" s="6" t="n">
        <v>0</v>
      </c>
      <c r="M1248" s="6"/>
      <c r="N1248" s="6" t="s">
        <f>=I1248+J1248+K1248+L1248</f>
      </c>
      <c r="O1248" s="6"/>
      <c r="P1248" s="2"/>
    </row>
    <row collapsed="false" customFormat="false" customHeight="false" hidden="false" ht="12.1" outlineLevel="0" r="1249">
      <c r="A1249" s="20" t="n">
        <v>44005.76744213</v>
      </c>
      <c r="B1249" s="2" t="s">
        <v>122</v>
      </c>
      <c r="C1249" s="2" t="s">
        <v>1099</v>
      </c>
      <c r="D1249" s="2" t="s">
        <v>894</v>
      </c>
      <c r="E1249" s="2" t="s">
        <v>18</v>
      </c>
      <c r="F1249" s="2" t="s">
        <v>27</v>
      </c>
      <c r="G1249" s="7" t="n">
        <v>10</v>
      </c>
      <c r="H1249" s="6" t="n">
        <v>115.5</v>
      </c>
      <c r="I1249" s="6" t="n">
        <v>-1155</v>
      </c>
      <c r="J1249" s="6" t="n">
        <v>0</v>
      </c>
      <c r="K1249" s="6" t="n">
        <v>-0.56</v>
      </c>
      <c r="L1249" s="6" t="n">
        <v>0</v>
      </c>
      <c r="M1249" s="6"/>
      <c r="N1249" s="6" t="s">
        <f>=I1249+J1249+K1249+L1249</f>
      </c>
      <c r="O1249" s="6"/>
      <c r="P1249" s="2"/>
    </row>
    <row collapsed="false" customFormat="false" customHeight="false" hidden="false" ht="12.1" outlineLevel="0" r="1250">
      <c r="A1250" s="20" t="n">
        <v>44005.824606481</v>
      </c>
      <c r="B1250" s="2" t="s">
        <v>64</v>
      </c>
      <c r="C1250" s="2" t="s">
        <v>65</v>
      </c>
      <c r="D1250" s="2" t="s">
        <v>894</v>
      </c>
      <c r="E1250" s="2" t="s">
        <v>18</v>
      </c>
      <c r="F1250" s="2" t="s">
        <v>20</v>
      </c>
      <c r="G1250" s="7" t="n">
        <v>1</v>
      </c>
      <c r="H1250" s="6" t="n">
        <v>253.59</v>
      </c>
      <c r="I1250" s="6" t="n">
        <v>-253.59</v>
      </c>
      <c r="J1250" s="6" t="n">
        <v>0</v>
      </c>
      <c r="K1250" s="6" t="n">
        <v>-0.13</v>
      </c>
      <c r="L1250" s="6" t="n">
        <v>0</v>
      </c>
      <c r="M1250" s="6" t="s">
        <f>=I1250+J1250+K1250+L1250</f>
      </c>
      <c r="N1250" s="6"/>
      <c r="O1250" s="6"/>
      <c r="P1250" s="2"/>
    </row>
    <row collapsed="false" customFormat="false" customHeight="false" hidden="false" ht="12.1" outlineLevel="0" r="1251">
      <c r="A1251" s="21" t="n">
        <v>44006</v>
      </c>
      <c r="B1251" s="22" t="s">
        <v>1113</v>
      </c>
      <c r="C1251" s="22" t="s">
        <v>1293</v>
      </c>
      <c r="D1251" s="22" t="s">
        <v>1113</v>
      </c>
      <c r="E1251" s="22" t="s">
        <v>1113</v>
      </c>
      <c r="F1251" s="22" t="s">
        <v>27</v>
      </c>
      <c r="G1251" s="23" t="n">
        <v>1</v>
      </c>
      <c r="H1251" s="24" t="n">
        <v>593.76</v>
      </c>
      <c r="I1251" s="24" t="n">
        <v>593.76</v>
      </c>
      <c r="J1251" s="24" t="n">
        <v>0</v>
      </c>
      <c r="K1251" s="24" t="n">
        <v>0</v>
      </c>
      <c r="L1251" s="24" t="n">
        <v>0</v>
      </c>
      <c r="M1251" s="24"/>
      <c r="N1251" s="6" t="s">
        <f>=I1251+J1251+K1251+L1251</f>
      </c>
      <c r="O1251" s="24"/>
      <c r="P1251" s="22"/>
    </row>
    <row collapsed="false" customFormat="false" customHeight="false" hidden="false" ht="12.1" outlineLevel="0" r="1252">
      <c r="A1252" s="21" t="n">
        <v>44007</v>
      </c>
      <c r="B1252" s="22" t="s">
        <v>1113</v>
      </c>
      <c r="C1252" s="22" t="s">
        <v>1294</v>
      </c>
      <c r="D1252" s="22" t="s">
        <v>1113</v>
      </c>
      <c r="E1252" s="22" t="s">
        <v>1113</v>
      </c>
      <c r="F1252" s="22" t="s">
        <v>27</v>
      </c>
      <c r="G1252" s="23" t="n">
        <v>1</v>
      </c>
      <c r="H1252" s="24" t="n">
        <v>4610.56</v>
      </c>
      <c r="I1252" s="24" t="n">
        <v>4610.56</v>
      </c>
      <c r="J1252" s="24" t="n">
        <v>0</v>
      </c>
      <c r="K1252" s="24" t="n">
        <v>0</v>
      </c>
      <c r="L1252" s="24" t="n">
        <v>0</v>
      </c>
      <c r="M1252" s="24"/>
      <c r="N1252" s="6" t="s">
        <f>=I1252+J1252+K1252+L1252</f>
      </c>
      <c r="O1252" s="24"/>
      <c r="P1252" s="22"/>
    </row>
    <row collapsed="false" customFormat="false" customHeight="false" hidden="false" ht="12.1" outlineLevel="0" r="1253">
      <c r="A1253" s="20" t="n">
        <v>44007.508645833</v>
      </c>
      <c r="B1253" s="2" t="s">
        <v>122</v>
      </c>
      <c r="C1253" s="2" t="s">
        <v>1099</v>
      </c>
      <c r="D1253" s="2" t="s">
        <v>894</v>
      </c>
      <c r="E1253" s="2" t="s">
        <v>18</v>
      </c>
      <c r="F1253" s="2" t="s">
        <v>27</v>
      </c>
      <c r="G1253" s="7" t="n">
        <v>10</v>
      </c>
      <c r="H1253" s="6" t="n">
        <v>115.05</v>
      </c>
      <c r="I1253" s="6" t="n">
        <v>-1150.5</v>
      </c>
      <c r="J1253" s="6" t="n">
        <v>0</v>
      </c>
      <c r="K1253" s="6" t="n">
        <v>-0.55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0" t="n">
        <v>44007.744907407</v>
      </c>
      <c r="B1254" s="2" t="s">
        <v>136</v>
      </c>
      <c r="C1254" s="2" t="s">
        <v>1136</v>
      </c>
      <c r="D1254" s="2" t="s">
        <v>894</v>
      </c>
      <c r="E1254" s="2" t="s">
        <v>18</v>
      </c>
      <c r="F1254" s="2" t="s">
        <v>27</v>
      </c>
      <c r="G1254" s="7" t="n">
        <v>2</v>
      </c>
      <c r="H1254" s="6" t="n">
        <v>860</v>
      </c>
      <c r="I1254" s="6" t="n">
        <v>-1720</v>
      </c>
      <c r="J1254" s="6" t="n">
        <v>0</v>
      </c>
      <c r="K1254" s="6" t="n">
        <v>-0.82</v>
      </c>
      <c r="L1254" s="6" t="n">
        <v>0</v>
      </c>
      <c r="M1254" s="6"/>
      <c r="N1254" s="6" t="s">
        <f>=I1254+J1254+K1254+L1254</f>
      </c>
      <c r="O1254" s="6"/>
      <c r="P1254" s="2"/>
    </row>
    <row collapsed="false" customFormat="false" customHeight="false" hidden="false" ht="12.1" outlineLevel="0" r="1255">
      <c r="A1255" s="20" t="n">
        <v>44007.750902778</v>
      </c>
      <c r="B1255" s="2" t="s">
        <v>136</v>
      </c>
      <c r="C1255" s="2" t="s">
        <v>1136</v>
      </c>
      <c r="D1255" s="2" t="s">
        <v>894</v>
      </c>
      <c r="E1255" s="2" t="s">
        <v>18</v>
      </c>
      <c r="F1255" s="2" t="s">
        <v>27</v>
      </c>
      <c r="G1255" s="7" t="n">
        <v>1</v>
      </c>
      <c r="H1255" s="6" t="n">
        <v>859.8</v>
      </c>
      <c r="I1255" s="6" t="n">
        <v>-859.8</v>
      </c>
      <c r="J1255" s="6" t="n">
        <v>0</v>
      </c>
      <c r="K1255" s="6" t="n">
        <v>-0.41</v>
      </c>
      <c r="L1255" s="6" t="n">
        <v>0</v>
      </c>
      <c r="M1255" s="6"/>
      <c r="N1255" s="6" t="s">
        <f>=I1255+J1255+K1255+L1255</f>
      </c>
      <c r="O1255" s="6"/>
      <c r="P1255" s="2"/>
    </row>
    <row collapsed="false" customFormat="false" customHeight="false" hidden="false" ht="12.1" outlineLevel="0" r="1256">
      <c r="A1256" s="21" t="n">
        <v>44008</v>
      </c>
      <c r="B1256" s="22" t="s">
        <v>1113</v>
      </c>
      <c r="C1256" s="22" t="s">
        <v>1295</v>
      </c>
      <c r="D1256" s="22" t="s">
        <v>1113</v>
      </c>
      <c r="E1256" s="22" t="s">
        <v>1113</v>
      </c>
      <c r="F1256" s="22" t="s">
        <v>27</v>
      </c>
      <c r="G1256" s="23" t="n">
        <v>1</v>
      </c>
      <c r="H1256" s="24" t="n">
        <v>619.1</v>
      </c>
      <c r="I1256" s="24" t="n">
        <v>619.1</v>
      </c>
      <c r="J1256" s="24" t="n">
        <v>0</v>
      </c>
      <c r="K1256" s="24" t="n">
        <v>0</v>
      </c>
      <c r="L1256" s="24" t="n">
        <v>0</v>
      </c>
      <c r="M1256" s="24"/>
      <c r="N1256" s="6" t="s">
        <f>=I1256+J1256+K1256+L1256</f>
      </c>
      <c r="O1256" s="24"/>
      <c r="P1256" s="22"/>
    </row>
    <row collapsed="false" customFormat="false" customHeight="false" hidden="false" ht="12.1" outlineLevel="0" r="1257">
      <c r="A1257" s="29" t="n">
        <v>44008.421793981</v>
      </c>
      <c r="B1257" s="30" t="s">
        <v>29</v>
      </c>
      <c r="C1257" s="30" t="s">
        <v>1196</v>
      </c>
      <c r="D1257" s="30" t="s">
        <v>897</v>
      </c>
      <c r="E1257" s="30" t="s">
        <v>18</v>
      </c>
      <c r="F1257" s="30" t="s">
        <v>20</v>
      </c>
      <c r="G1257" s="31" t="n">
        <v>-3</v>
      </c>
      <c r="H1257" s="32" t="n">
        <v>21.26</v>
      </c>
      <c r="I1257" s="32" t="n">
        <v>63.78</v>
      </c>
      <c r="J1257" s="32" t="n">
        <v>0</v>
      </c>
      <c r="K1257" s="32" t="n">
        <v>-0.03</v>
      </c>
      <c r="L1257" s="32" t="n">
        <v>0</v>
      </c>
      <c r="M1257" s="6" t="s">
        <f>=I1257+J1257+K1257+L1257</f>
      </c>
      <c r="N1257" s="32"/>
      <c r="O1257" s="32"/>
      <c r="P1257" s="30"/>
    </row>
    <row collapsed="false" customFormat="false" customHeight="false" hidden="false" ht="12.1" outlineLevel="0" r="1258">
      <c r="A1258" s="29" t="n">
        <v>44008.457534722</v>
      </c>
      <c r="B1258" s="30" t="s">
        <v>29</v>
      </c>
      <c r="C1258" s="30" t="s">
        <v>1196</v>
      </c>
      <c r="D1258" s="30" t="s">
        <v>897</v>
      </c>
      <c r="E1258" s="30" t="s">
        <v>18</v>
      </c>
      <c r="F1258" s="30" t="s">
        <v>20</v>
      </c>
      <c r="G1258" s="31" t="n">
        <v>-1</v>
      </c>
      <c r="H1258" s="32" t="n">
        <v>21.5</v>
      </c>
      <c r="I1258" s="32" t="n">
        <v>21.5</v>
      </c>
      <c r="J1258" s="32" t="n">
        <v>0</v>
      </c>
      <c r="K1258" s="32" t="n">
        <v>-0.02</v>
      </c>
      <c r="L1258" s="32" t="n">
        <v>0</v>
      </c>
      <c r="M1258" s="6" t="s">
        <f>=I1258+J1258+K1258+L1258</f>
      </c>
      <c r="N1258" s="32"/>
      <c r="O1258" s="32"/>
      <c r="P1258" s="30"/>
    </row>
    <row collapsed="false" customFormat="false" customHeight="false" hidden="false" ht="12.1" outlineLevel="0" r="1259">
      <c r="A1259" s="20" t="n">
        <v>44008.461574074</v>
      </c>
      <c r="B1259" s="2" t="s">
        <v>122</v>
      </c>
      <c r="C1259" s="2" t="s">
        <v>1099</v>
      </c>
      <c r="D1259" s="2" t="s">
        <v>894</v>
      </c>
      <c r="E1259" s="2" t="s">
        <v>18</v>
      </c>
      <c r="F1259" s="2" t="s">
        <v>27</v>
      </c>
      <c r="G1259" s="7" t="n">
        <v>10</v>
      </c>
      <c r="H1259" s="6" t="n">
        <v>114.5</v>
      </c>
      <c r="I1259" s="6" t="n">
        <v>-1145</v>
      </c>
      <c r="J1259" s="6" t="n">
        <v>0</v>
      </c>
      <c r="K1259" s="6" t="n">
        <v>-0.55</v>
      </c>
      <c r="L1259" s="6" t="n">
        <v>0</v>
      </c>
      <c r="M1259" s="6"/>
      <c r="N1259" s="6" t="s">
        <f>=I1259+J1259+K1259+L1259</f>
      </c>
      <c r="O1259" s="6"/>
      <c r="P1259" s="2"/>
    </row>
    <row collapsed="false" customFormat="false" customHeight="false" hidden="false" ht="12.1" outlineLevel="0" r="1260">
      <c r="A1260" s="20" t="n">
        <v>44008.703657407</v>
      </c>
      <c r="B1260" s="2" t="s">
        <v>136</v>
      </c>
      <c r="C1260" s="2" t="s">
        <v>1136</v>
      </c>
      <c r="D1260" s="2" t="s">
        <v>894</v>
      </c>
      <c r="E1260" s="2" t="s">
        <v>18</v>
      </c>
      <c r="F1260" s="2" t="s">
        <v>27</v>
      </c>
      <c r="G1260" s="7" t="n">
        <v>2</v>
      </c>
      <c r="H1260" s="6" t="n">
        <v>851.2</v>
      </c>
      <c r="I1260" s="6" t="n">
        <v>-1702.4</v>
      </c>
      <c r="J1260" s="6" t="n">
        <v>0</v>
      </c>
      <c r="K1260" s="6" t="n">
        <v>-0.81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20" t="n">
        <v>44008.758645833</v>
      </c>
      <c r="B1261" s="2" t="s">
        <v>122</v>
      </c>
      <c r="C1261" s="2" t="s">
        <v>1099</v>
      </c>
      <c r="D1261" s="2" t="s">
        <v>894</v>
      </c>
      <c r="E1261" s="2" t="s">
        <v>18</v>
      </c>
      <c r="F1261" s="2" t="s">
        <v>27</v>
      </c>
      <c r="G1261" s="7" t="n">
        <v>20</v>
      </c>
      <c r="H1261" s="6" t="n">
        <v>113</v>
      </c>
      <c r="I1261" s="6" t="n">
        <v>-2260</v>
      </c>
      <c r="J1261" s="6" t="n">
        <v>0</v>
      </c>
      <c r="K1261" s="6" t="n">
        <v>-1.08</v>
      </c>
      <c r="L1261" s="6" t="n">
        <v>0</v>
      </c>
      <c r="M1261" s="6"/>
      <c r="N1261" s="6" t="s">
        <f>=I1261+J1261+K1261+L1261</f>
      </c>
      <c r="O1261" s="6"/>
      <c r="P1261" s="2"/>
    </row>
    <row collapsed="false" customFormat="false" customHeight="false" hidden="false" ht="12.1" outlineLevel="0" r="1262">
      <c r="A1262" s="21" t="n">
        <v>44011</v>
      </c>
      <c r="B1262" s="22" t="s">
        <v>1113</v>
      </c>
      <c r="C1262" s="22" t="s">
        <v>1296</v>
      </c>
      <c r="D1262" s="22" t="s">
        <v>1113</v>
      </c>
      <c r="E1262" s="22" t="s">
        <v>1113</v>
      </c>
      <c r="F1262" s="22" t="s">
        <v>27</v>
      </c>
      <c r="G1262" s="23" t="n">
        <v>1</v>
      </c>
      <c r="H1262" s="24" t="n">
        <v>328.9</v>
      </c>
      <c r="I1262" s="24" t="n">
        <v>328.9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44011</v>
      </c>
      <c r="B1263" s="22" t="s">
        <v>1113</v>
      </c>
      <c r="C1263" s="22" t="s">
        <v>1297</v>
      </c>
      <c r="D1263" s="22" t="s">
        <v>1113</v>
      </c>
      <c r="E1263" s="22" t="s">
        <v>1113</v>
      </c>
      <c r="F1263" s="22" t="s">
        <v>20</v>
      </c>
      <c r="G1263" s="23" t="n">
        <v>1</v>
      </c>
      <c r="H1263" s="24" t="n">
        <v>63.75</v>
      </c>
      <c r="I1263" s="24" t="n">
        <v>63.75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44012.677094907</v>
      </c>
      <c r="B1264" s="2" t="s">
        <v>142</v>
      </c>
      <c r="C1264" s="2" t="s">
        <v>1115</v>
      </c>
      <c r="D1264" s="2" t="s">
        <v>894</v>
      </c>
      <c r="E1264" s="2" t="s">
        <v>18</v>
      </c>
      <c r="F1264" s="2" t="s">
        <v>27</v>
      </c>
      <c r="G1264" s="7" t="n">
        <v>10</v>
      </c>
      <c r="H1264" s="6" t="n">
        <v>188.11</v>
      </c>
      <c r="I1264" s="6" t="n">
        <v>-1881.1</v>
      </c>
      <c r="J1264" s="6" t="n">
        <v>0</v>
      </c>
      <c r="K1264" s="6" t="n">
        <v>-0.9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5" t="n">
        <v>44014</v>
      </c>
      <c r="B1265" s="26" t="s">
        <v>1089</v>
      </c>
      <c r="C1265" s="26" t="s">
        <v>1090</v>
      </c>
      <c r="D1265" s="26" t="s">
        <v>1089</v>
      </c>
      <c r="E1265" s="26" t="s">
        <v>1089</v>
      </c>
      <c r="F1265" s="26" t="s">
        <v>27</v>
      </c>
      <c r="G1265" s="27" t="n">
        <v>1</v>
      </c>
      <c r="H1265" s="28" t="n">
        <v>-105</v>
      </c>
      <c r="I1265" s="28" t="n">
        <v>-105</v>
      </c>
      <c r="J1265" s="28" t="n">
        <v>0</v>
      </c>
      <c r="K1265" s="28" t="n">
        <v>0</v>
      </c>
      <c r="L1265" s="28" t="n">
        <v>0</v>
      </c>
      <c r="M1265" s="28"/>
      <c r="N1265" s="6" t="s">
        <f>=I1265+J1265+K1265+L1265</f>
      </c>
      <c r="O1265" s="28"/>
      <c r="P1265" s="26"/>
    </row>
    <row collapsed="false" customFormat="false" customHeight="false" hidden="false" ht="12.1" outlineLevel="0" r="1266">
      <c r="A1266" s="21" t="n">
        <v>44014</v>
      </c>
      <c r="B1266" s="22" t="s">
        <v>1113</v>
      </c>
      <c r="C1266" s="22" t="s">
        <v>1298</v>
      </c>
      <c r="D1266" s="22" t="s">
        <v>1113</v>
      </c>
      <c r="E1266" s="22" t="s">
        <v>1113</v>
      </c>
      <c r="F1266" s="22" t="s">
        <v>20</v>
      </c>
      <c r="G1266" s="23" t="n">
        <v>1</v>
      </c>
      <c r="H1266" s="24" t="n">
        <v>32.1</v>
      </c>
      <c r="I1266" s="24" t="n">
        <v>32.1</v>
      </c>
      <c r="J1266" s="24" t="n">
        <v>0</v>
      </c>
      <c r="K1266" s="24" t="n">
        <v>0</v>
      </c>
      <c r="L1266" s="24" t="n">
        <v>0</v>
      </c>
      <c r="M1266" s="6" t="s">
        <f>=I1266+J1266+K1266+L1266</f>
      </c>
      <c r="N1266" s="24"/>
      <c r="O1266" s="24"/>
      <c r="P1266" s="22"/>
    </row>
    <row collapsed="false" customFormat="false" customHeight="false" hidden="false" ht="12.1" outlineLevel="0" r="1267">
      <c r="A1267" s="20" t="n">
        <v>44014.725520833</v>
      </c>
      <c r="B1267" s="2" t="s">
        <v>993</v>
      </c>
      <c r="C1267" s="2" t="s">
        <v>1299</v>
      </c>
      <c r="D1267" s="2" t="s">
        <v>894</v>
      </c>
      <c r="E1267" s="2" t="s">
        <v>18</v>
      </c>
      <c r="F1267" s="2" t="s">
        <v>20</v>
      </c>
      <c r="G1267" s="7" t="n">
        <v>2</v>
      </c>
      <c r="H1267" s="6" t="n">
        <v>120.01</v>
      </c>
      <c r="I1267" s="6" t="n">
        <v>-240.02</v>
      </c>
      <c r="J1267" s="6" t="n">
        <v>0</v>
      </c>
      <c r="K1267" s="6" t="n">
        <v>-0.11</v>
      </c>
      <c r="L1267" s="6" t="n">
        <v>0</v>
      </c>
      <c r="M1267" s="6" t="s">
        <f>=I1267+J1267+K1267+L1267</f>
      </c>
      <c r="N1267" s="6"/>
      <c r="O1267" s="6"/>
      <c r="P1267" s="2"/>
    </row>
    <row collapsed="false" customFormat="false" customHeight="false" hidden="false" ht="12.1" outlineLevel="0" r="1268">
      <c r="A1268" s="21" t="n">
        <v>44015</v>
      </c>
      <c r="B1268" s="22" t="s">
        <v>1113</v>
      </c>
      <c r="C1268" s="22" t="s">
        <v>443</v>
      </c>
      <c r="D1268" s="22" t="s">
        <v>1113</v>
      </c>
      <c r="E1268" s="22" t="s">
        <v>1113</v>
      </c>
      <c r="F1268" s="22" t="s">
        <v>27</v>
      </c>
      <c r="G1268" s="23" t="n">
        <v>1</v>
      </c>
      <c r="H1268" s="24" t="n">
        <v>720.46</v>
      </c>
      <c r="I1268" s="24" t="n">
        <v>720.46</v>
      </c>
      <c r="J1268" s="24" t="n">
        <v>0</v>
      </c>
      <c r="K1268" s="24" t="n">
        <v>0</v>
      </c>
      <c r="L1268" s="24" t="n">
        <v>0</v>
      </c>
      <c r="M1268" s="24"/>
      <c r="N1268" s="6" t="s">
        <f>=I1268+J1268+K1268+L1268</f>
      </c>
      <c r="O1268" s="24"/>
      <c r="P1268" s="22"/>
    </row>
    <row collapsed="false" customFormat="false" customHeight="false" hidden="false" ht="12.1" outlineLevel="0" r="1269">
      <c r="A1269" s="20" t="n">
        <v>44018.580983796</v>
      </c>
      <c r="B1269" s="2" t="s">
        <v>990</v>
      </c>
      <c r="C1269" s="2" t="s">
        <v>1286</v>
      </c>
      <c r="D1269" s="2" t="s">
        <v>894</v>
      </c>
      <c r="E1269" s="2" t="s">
        <v>18</v>
      </c>
      <c r="F1269" s="2" t="s">
        <v>20</v>
      </c>
      <c r="G1269" s="7" t="n">
        <v>1</v>
      </c>
      <c r="H1269" s="6" t="n">
        <v>59</v>
      </c>
      <c r="I1269" s="6" t="n">
        <v>-59</v>
      </c>
      <c r="J1269" s="6" t="n">
        <v>0</v>
      </c>
      <c r="K1269" s="6" t="n">
        <v>-0.03</v>
      </c>
      <c r="L1269" s="6" t="n">
        <v>0</v>
      </c>
      <c r="M1269" s="6" t="s">
        <f>=I1269+J1269+K1269+L1269</f>
      </c>
      <c r="N1269" s="6"/>
      <c r="O1269" s="6"/>
      <c r="P1269" s="2"/>
    </row>
    <row collapsed="false" customFormat="false" customHeight="false" hidden="false" ht="12.1" outlineLevel="0" r="1270">
      <c r="A1270" s="21" t="n">
        <v>44019</v>
      </c>
      <c r="B1270" s="22" t="s">
        <v>1113</v>
      </c>
      <c r="C1270" s="22" t="s">
        <v>1300</v>
      </c>
      <c r="D1270" s="22" t="s">
        <v>1113</v>
      </c>
      <c r="E1270" s="22" t="s">
        <v>1113</v>
      </c>
      <c r="F1270" s="22" t="s">
        <v>27</v>
      </c>
      <c r="G1270" s="23" t="n">
        <v>1</v>
      </c>
      <c r="H1270" s="24" t="n">
        <v>676.18</v>
      </c>
      <c r="I1270" s="24" t="n">
        <v>676.18</v>
      </c>
      <c r="J1270" s="24" t="n">
        <v>0</v>
      </c>
      <c r="K1270" s="24" t="n">
        <v>0</v>
      </c>
      <c r="L1270" s="24" t="n">
        <v>0</v>
      </c>
      <c r="M1270" s="24"/>
      <c r="N1270" s="6" t="s">
        <f>=I1270+J1270+K1270+L1270</f>
      </c>
      <c r="O1270" s="24"/>
      <c r="P1270" s="22"/>
    </row>
    <row collapsed="false" customFormat="false" customHeight="false" hidden="false" ht="12.1" outlineLevel="0" r="1271">
      <c r="A1271" s="29" t="n">
        <v>44019.654236111</v>
      </c>
      <c r="B1271" s="30" t="s">
        <v>953</v>
      </c>
      <c r="C1271" s="30" t="s">
        <v>1195</v>
      </c>
      <c r="D1271" s="30" t="s">
        <v>897</v>
      </c>
      <c r="E1271" s="30" t="s">
        <v>146</v>
      </c>
      <c r="F1271" s="30" t="s">
        <v>27</v>
      </c>
      <c r="G1271" s="31" t="n">
        <v>-1</v>
      </c>
      <c r="H1271" s="32" t="n">
        <v>2889</v>
      </c>
      <c r="I1271" s="32" t="n">
        <v>2889</v>
      </c>
      <c r="J1271" s="32" t="n">
        <v>0</v>
      </c>
      <c r="K1271" s="32" t="n">
        <v>-1.38</v>
      </c>
      <c r="L1271" s="32" t="n">
        <v>0</v>
      </c>
      <c r="M1271" s="32"/>
      <c r="N1271" s="6" t="s">
        <f>=I1271+J1271+K1271+L1271</f>
      </c>
      <c r="O1271" s="32"/>
      <c r="P1271" s="30"/>
    </row>
    <row collapsed="false" customFormat="false" customHeight="false" hidden="false" ht="12.1" outlineLevel="0" r="1272">
      <c r="A1272" s="29" t="n">
        <v>44019.654340278</v>
      </c>
      <c r="B1272" s="30" t="s">
        <v>953</v>
      </c>
      <c r="C1272" s="30" t="s">
        <v>1195</v>
      </c>
      <c r="D1272" s="30" t="s">
        <v>897</v>
      </c>
      <c r="E1272" s="30" t="s">
        <v>146</v>
      </c>
      <c r="F1272" s="30" t="s">
        <v>27</v>
      </c>
      <c r="G1272" s="31" t="n">
        <v>-1</v>
      </c>
      <c r="H1272" s="32" t="n">
        <v>2889</v>
      </c>
      <c r="I1272" s="32" t="n">
        <v>2889</v>
      </c>
      <c r="J1272" s="32" t="n">
        <v>0</v>
      </c>
      <c r="K1272" s="32" t="n">
        <v>-1.38</v>
      </c>
      <c r="L1272" s="32" t="n">
        <v>0</v>
      </c>
      <c r="M1272" s="32"/>
      <c r="N1272" s="6" t="s">
        <f>=I1272+J1272+K1272+L1272</f>
      </c>
      <c r="O1272" s="32"/>
      <c r="P1272" s="30"/>
    </row>
    <row collapsed="false" customFormat="false" customHeight="false" hidden="false" ht="12.1" outlineLevel="0" r="1273">
      <c r="A1273" s="29" t="n">
        <v>44019.654351852</v>
      </c>
      <c r="B1273" s="30" t="s">
        <v>953</v>
      </c>
      <c r="C1273" s="30" t="s">
        <v>1195</v>
      </c>
      <c r="D1273" s="30" t="s">
        <v>897</v>
      </c>
      <c r="E1273" s="30" t="s">
        <v>146</v>
      </c>
      <c r="F1273" s="30" t="s">
        <v>27</v>
      </c>
      <c r="G1273" s="31" t="n">
        <v>-3</v>
      </c>
      <c r="H1273" s="32" t="n">
        <v>2889</v>
      </c>
      <c r="I1273" s="32" t="n">
        <v>8667</v>
      </c>
      <c r="J1273" s="32" t="n">
        <v>0</v>
      </c>
      <c r="K1273" s="32" t="n">
        <v>-4.14</v>
      </c>
      <c r="L1273" s="32" t="n">
        <v>0</v>
      </c>
      <c r="M1273" s="32"/>
      <c r="N1273" s="6" t="s">
        <f>=I1273+J1273+K1273+L1273</f>
      </c>
      <c r="O1273" s="32"/>
      <c r="P1273" s="30"/>
    </row>
    <row collapsed="false" customFormat="false" customHeight="false" hidden="false" ht="12.1" outlineLevel="0" r="1274">
      <c r="A1274" s="29" t="n">
        <v>44019.654791667</v>
      </c>
      <c r="B1274" s="30" t="s">
        <v>953</v>
      </c>
      <c r="C1274" s="30" t="s">
        <v>1195</v>
      </c>
      <c r="D1274" s="30" t="s">
        <v>897</v>
      </c>
      <c r="E1274" s="30" t="s">
        <v>146</v>
      </c>
      <c r="F1274" s="30" t="s">
        <v>27</v>
      </c>
      <c r="G1274" s="31" t="n">
        <v>-1</v>
      </c>
      <c r="H1274" s="32" t="n">
        <v>2889</v>
      </c>
      <c r="I1274" s="32" t="n">
        <v>2889</v>
      </c>
      <c r="J1274" s="32" t="n">
        <v>0</v>
      </c>
      <c r="K1274" s="32" t="n">
        <v>-1.38</v>
      </c>
      <c r="L1274" s="32" t="n">
        <v>0</v>
      </c>
      <c r="M1274" s="32"/>
      <c r="N1274" s="6" t="s">
        <f>=I1274+J1274+K1274+L1274</f>
      </c>
      <c r="O1274" s="32"/>
      <c r="P1274" s="30"/>
    </row>
    <row collapsed="false" customFormat="false" customHeight="false" hidden="false" ht="12.1" outlineLevel="0" r="1275">
      <c r="A1275" s="20" t="n">
        <v>44019.676481481</v>
      </c>
      <c r="B1275" s="2" t="s">
        <v>907</v>
      </c>
      <c r="C1275" s="2" t="s">
        <v>1098</v>
      </c>
      <c r="D1275" s="2" t="s">
        <v>894</v>
      </c>
      <c r="E1275" s="2" t="s">
        <v>18</v>
      </c>
      <c r="F1275" s="2" t="s">
        <v>27</v>
      </c>
      <c r="G1275" s="7" t="n">
        <v>1</v>
      </c>
      <c r="H1275" s="6" t="n">
        <v>2600</v>
      </c>
      <c r="I1275" s="6" t="n">
        <v>-2600</v>
      </c>
      <c r="J1275" s="6" t="n">
        <v>0</v>
      </c>
      <c r="K1275" s="6" t="n">
        <v>-1.24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0" t="n">
        <v>44020.453761574</v>
      </c>
      <c r="B1276" s="2" t="s">
        <v>78</v>
      </c>
      <c r="C1276" s="2" t="s">
        <v>1188</v>
      </c>
      <c r="D1276" s="2" t="s">
        <v>894</v>
      </c>
      <c r="E1276" s="2" t="s">
        <v>18</v>
      </c>
      <c r="F1276" s="2" t="s">
        <v>27</v>
      </c>
      <c r="G1276" s="7" t="n">
        <v>10</v>
      </c>
      <c r="H1276" s="6" t="n">
        <v>322.15</v>
      </c>
      <c r="I1276" s="6" t="n">
        <v>-3221.5</v>
      </c>
      <c r="J1276" s="6" t="n">
        <v>0</v>
      </c>
      <c r="K1276" s="6" t="n">
        <v>-1.55</v>
      </c>
      <c r="L1276" s="6" t="n">
        <v>0</v>
      </c>
      <c r="M1276" s="6"/>
      <c r="N1276" s="6" t="s">
        <f>=I1276+J1276+K1276+L1276</f>
      </c>
      <c r="O1276" s="6"/>
      <c r="P1276" s="2"/>
    </row>
    <row collapsed="false" customFormat="false" customHeight="false" hidden="false" ht="12.1" outlineLevel="0" r="1277">
      <c r="A1277" s="20" t="n">
        <v>44020.540706019</v>
      </c>
      <c r="B1277" s="2" t="s">
        <v>47</v>
      </c>
      <c r="C1277" s="2" t="s">
        <v>1287</v>
      </c>
      <c r="D1277" s="2" t="s">
        <v>894</v>
      </c>
      <c r="E1277" s="2" t="s">
        <v>18</v>
      </c>
      <c r="F1277" s="2" t="s">
        <v>27</v>
      </c>
      <c r="G1277" s="7" t="n">
        <v>1</v>
      </c>
      <c r="H1277" s="6" t="n">
        <v>1364.5</v>
      </c>
      <c r="I1277" s="6" t="n">
        <v>-1364.5</v>
      </c>
      <c r="J1277" s="6" t="n">
        <v>0</v>
      </c>
      <c r="K1277" s="6" t="n">
        <v>-0.66</v>
      </c>
      <c r="L1277" s="6" t="n">
        <v>0</v>
      </c>
      <c r="M1277" s="6"/>
      <c r="N1277" s="6" t="s">
        <f>=I1277+J1277+K1277+L1277</f>
      </c>
      <c r="O1277" s="6"/>
      <c r="P1277" s="2"/>
    </row>
    <row collapsed="false" customFormat="false" customHeight="false" hidden="false" ht="12.1" outlineLevel="0" r="1278">
      <c r="A1278" s="20" t="n">
        <v>44020.664016204</v>
      </c>
      <c r="B1278" s="2" t="s">
        <v>92</v>
      </c>
      <c r="C1278" s="2" t="s">
        <v>1301</v>
      </c>
      <c r="D1278" s="2" t="s">
        <v>894</v>
      </c>
      <c r="E1278" s="2" t="s">
        <v>18</v>
      </c>
      <c r="F1278" s="2" t="s">
        <v>27</v>
      </c>
      <c r="G1278" s="7" t="n">
        <v>10</v>
      </c>
      <c r="H1278" s="6" t="n">
        <v>156.9</v>
      </c>
      <c r="I1278" s="6" t="n">
        <v>-1569</v>
      </c>
      <c r="J1278" s="6" t="n">
        <v>0</v>
      </c>
      <c r="K1278" s="6" t="n">
        <v>-0.75</v>
      </c>
      <c r="L1278" s="6" t="n">
        <v>0</v>
      </c>
      <c r="M1278" s="6"/>
      <c r="N1278" s="6" t="s">
        <f>=I1278+J1278+K1278+L1278</f>
      </c>
      <c r="O1278" s="6"/>
      <c r="P1278" s="2"/>
    </row>
    <row collapsed="false" customFormat="false" customHeight="false" hidden="false" ht="12.1" outlineLevel="0" r="1279">
      <c r="A1279" s="20" t="n">
        <v>44020.689282407</v>
      </c>
      <c r="B1279" s="2" t="s">
        <v>78</v>
      </c>
      <c r="C1279" s="2" t="s">
        <v>1188</v>
      </c>
      <c r="D1279" s="2" t="s">
        <v>894</v>
      </c>
      <c r="E1279" s="2" t="s">
        <v>18</v>
      </c>
      <c r="F1279" s="2" t="s">
        <v>27</v>
      </c>
      <c r="G1279" s="7" t="n">
        <v>10</v>
      </c>
      <c r="H1279" s="6" t="n">
        <v>319.5</v>
      </c>
      <c r="I1279" s="6" t="n">
        <v>-3195</v>
      </c>
      <c r="J1279" s="6" t="n">
        <v>0</v>
      </c>
      <c r="K1279" s="6" t="n">
        <v>-1.53</v>
      </c>
      <c r="L1279" s="6" t="n">
        <v>0</v>
      </c>
      <c r="M1279" s="6"/>
      <c r="N1279" s="6" t="s">
        <f>=I1279+J1279+K1279+L1279</f>
      </c>
      <c r="O1279" s="6"/>
      <c r="P1279" s="2"/>
    </row>
    <row collapsed="false" customFormat="false" customHeight="false" hidden="false" ht="12.1" outlineLevel="0" r="1280">
      <c r="A1280" s="20" t="n">
        <v>44020.81037037</v>
      </c>
      <c r="B1280" s="2" t="s">
        <v>78</v>
      </c>
      <c r="C1280" s="2" t="s">
        <v>1188</v>
      </c>
      <c r="D1280" s="2" t="s">
        <v>894</v>
      </c>
      <c r="E1280" s="2" t="s">
        <v>18</v>
      </c>
      <c r="F1280" s="2" t="s">
        <v>27</v>
      </c>
      <c r="G1280" s="7" t="n">
        <v>10</v>
      </c>
      <c r="H1280" s="6" t="n">
        <v>319</v>
      </c>
      <c r="I1280" s="6" t="n">
        <v>-3190</v>
      </c>
      <c r="J1280" s="6" t="n">
        <v>0</v>
      </c>
      <c r="K1280" s="6" t="n">
        <v>0</v>
      </c>
      <c r="L1280" s="6" t="n">
        <v>0</v>
      </c>
      <c r="M1280" s="6"/>
      <c r="N1280" s="6" t="s">
        <f>=I1280+J1280+K1280+L1280</f>
      </c>
      <c r="O1280" s="6"/>
      <c r="P1280" s="2"/>
    </row>
    <row collapsed="false" customFormat="false" customHeight="false" hidden="false" ht="12.1" outlineLevel="0" r="1281">
      <c r="A1281" s="20" t="n">
        <v>44020.818773148</v>
      </c>
      <c r="B1281" s="2" t="s">
        <v>78</v>
      </c>
      <c r="C1281" s="2" t="s">
        <v>1188</v>
      </c>
      <c r="D1281" s="2" t="s">
        <v>894</v>
      </c>
      <c r="E1281" s="2" t="s">
        <v>18</v>
      </c>
      <c r="F1281" s="2" t="s">
        <v>27</v>
      </c>
      <c r="G1281" s="7" t="n">
        <v>10</v>
      </c>
      <c r="H1281" s="6" t="n">
        <v>318.5</v>
      </c>
      <c r="I1281" s="6" t="n">
        <v>-3185</v>
      </c>
      <c r="J1281" s="6" t="n">
        <v>0</v>
      </c>
      <c r="K1281" s="6" t="n">
        <v>0</v>
      </c>
      <c r="L1281" s="6" t="n">
        <v>0</v>
      </c>
      <c r="M1281" s="6"/>
      <c r="N1281" s="6" t="s">
        <f>=I1281+J1281+K1281+L1281</f>
      </c>
      <c r="O1281" s="6"/>
      <c r="P1281" s="2"/>
    </row>
    <row collapsed="false" customFormat="false" customHeight="false" hidden="false" ht="12.1" outlineLevel="0" r="1282">
      <c r="A1282" s="21" t="n">
        <v>44021</v>
      </c>
      <c r="B1282" s="22" t="s">
        <v>1113</v>
      </c>
      <c r="C1282" s="22" t="s">
        <v>1302</v>
      </c>
      <c r="D1282" s="22" t="s">
        <v>1113</v>
      </c>
      <c r="E1282" s="22" t="s">
        <v>1113</v>
      </c>
      <c r="F1282" s="22" t="s">
        <v>27</v>
      </c>
      <c r="G1282" s="23" t="n">
        <v>1</v>
      </c>
      <c r="H1282" s="24" t="n">
        <v>209.32</v>
      </c>
      <c r="I1282" s="24" t="n">
        <v>209.32</v>
      </c>
      <c r="J1282" s="24" t="n">
        <v>0</v>
      </c>
      <c r="K1282" s="24" t="n">
        <v>0</v>
      </c>
      <c r="L1282" s="24" t="n">
        <v>0</v>
      </c>
      <c r="M1282" s="24"/>
      <c r="N1282" s="6" t="s">
        <f>=I1282+J1282+K1282+L1282</f>
      </c>
      <c r="O1282" s="24"/>
      <c r="P1282" s="22"/>
    </row>
    <row collapsed="false" customFormat="false" customHeight="false" hidden="false" ht="12.1" outlineLevel="0" r="1283">
      <c r="A1283" s="21" t="n">
        <v>44022</v>
      </c>
      <c r="B1283" s="22" t="s">
        <v>1113</v>
      </c>
      <c r="C1283" s="22" t="s">
        <v>1303</v>
      </c>
      <c r="D1283" s="22" t="s">
        <v>1113</v>
      </c>
      <c r="E1283" s="22" t="s">
        <v>1113</v>
      </c>
      <c r="F1283" s="22" t="s">
        <v>20</v>
      </c>
      <c r="G1283" s="23" t="n">
        <v>1</v>
      </c>
      <c r="H1283" s="24" t="n">
        <v>1.84</v>
      </c>
      <c r="I1283" s="24" t="n">
        <v>1.84</v>
      </c>
      <c r="J1283" s="24" t="n">
        <v>0</v>
      </c>
      <c r="K1283" s="24" t="n">
        <v>0</v>
      </c>
      <c r="L1283" s="24" t="n">
        <v>0</v>
      </c>
      <c r="M1283" s="6" t="s">
        <f>=I1283+J1283+K1283+L1283</f>
      </c>
      <c r="N1283" s="24"/>
      <c r="O1283" s="24"/>
      <c r="P1283" s="22"/>
    </row>
    <row collapsed="false" customFormat="false" customHeight="false" hidden="false" ht="12.1" outlineLevel="0" r="1284">
      <c r="A1284" s="21" t="n">
        <v>44025</v>
      </c>
      <c r="B1284" s="22" t="s">
        <v>1113</v>
      </c>
      <c r="C1284" s="22" t="s">
        <v>1304</v>
      </c>
      <c r="D1284" s="22" t="s">
        <v>1113</v>
      </c>
      <c r="E1284" s="22" t="s">
        <v>1113</v>
      </c>
      <c r="F1284" s="22" t="s">
        <v>27</v>
      </c>
      <c r="G1284" s="23" t="n">
        <v>1</v>
      </c>
      <c r="H1284" s="24" t="n">
        <v>2069.4</v>
      </c>
      <c r="I1284" s="24" t="n">
        <v>2069.4</v>
      </c>
      <c r="J1284" s="24" t="n">
        <v>0</v>
      </c>
      <c r="K1284" s="24" t="n">
        <v>0</v>
      </c>
      <c r="L1284" s="24" t="n">
        <v>0</v>
      </c>
      <c r="M1284" s="24"/>
      <c r="N1284" s="6" t="s">
        <f>=I1284+J1284+K1284+L1284</f>
      </c>
      <c r="O1284" s="24"/>
      <c r="P1284" s="22"/>
    </row>
    <row collapsed="false" customFormat="false" customHeight="false" hidden="false" ht="12.1" outlineLevel="0" r="1285">
      <c r="A1285" s="20" t="n">
        <v>44025.612847222</v>
      </c>
      <c r="B1285" s="2" t="s">
        <v>17</v>
      </c>
      <c r="C1285" s="2" t="s">
        <v>1167</v>
      </c>
      <c r="D1285" s="2" t="s">
        <v>894</v>
      </c>
      <c r="E1285" s="2" t="s">
        <v>18</v>
      </c>
      <c r="F1285" s="2" t="s">
        <v>20</v>
      </c>
      <c r="G1285" s="7" t="n">
        <v>1</v>
      </c>
      <c r="H1285" s="6" t="n">
        <v>42.94</v>
      </c>
      <c r="I1285" s="6" t="n">
        <v>-42.94</v>
      </c>
      <c r="J1285" s="6" t="n">
        <v>0</v>
      </c>
      <c r="K1285" s="6" t="n">
        <v>-0.03</v>
      </c>
      <c r="L1285" s="6" t="n">
        <v>0</v>
      </c>
      <c r="M1285" s="6" t="s">
        <f>=I1285+J1285+K1285+L1285</f>
      </c>
      <c r="N1285" s="6"/>
      <c r="O1285" s="6"/>
      <c r="P1285" s="2"/>
    </row>
    <row collapsed="false" customFormat="false" customHeight="false" hidden="false" ht="12.1" outlineLevel="0" r="1286">
      <c r="A1286" s="20" t="n">
        <v>44025.781400463</v>
      </c>
      <c r="B1286" s="2" t="s">
        <v>78</v>
      </c>
      <c r="C1286" s="2" t="s">
        <v>1188</v>
      </c>
      <c r="D1286" s="2" t="s">
        <v>894</v>
      </c>
      <c r="E1286" s="2" t="s">
        <v>18</v>
      </c>
      <c r="F1286" s="2" t="s">
        <v>27</v>
      </c>
      <c r="G1286" s="7" t="n">
        <v>10</v>
      </c>
      <c r="H1286" s="6" t="n">
        <v>316.65</v>
      </c>
      <c r="I1286" s="6" t="n">
        <v>-3166.5</v>
      </c>
      <c r="J1286" s="6" t="n">
        <v>0</v>
      </c>
      <c r="K1286" s="6" t="n">
        <v>-1.51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1" t="n">
        <v>44026</v>
      </c>
      <c r="B1287" s="22" t="s">
        <v>1113</v>
      </c>
      <c r="C1287" s="22" t="s">
        <v>1305</v>
      </c>
      <c r="D1287" s="22" t="s">
        <v>1113</v>
      </c>
      <c r="E1287" s="22" t="s">
        <v>1113</v>
      </c>
      <c r="F1287" s="22" t="s">
        <v>27</v>
      </c>
      <c r="G1287" s="23" t="n">
        <v>1</v>
      </c>
      <c r="H1287" s="24" t="n">
        <v>126</v>
      </c>
      <c r="I1287" s="24" t="n">
        <v>126</v>
      </c>
      <c r="J1287" s="24" t="n">
        <v>0</v>
      </c>
      <c r="K1287" s="24" t="n">
        <v>0</v>
      </c>
      <c r="L1287" s="24" t="n">
        <v>0</v>
      </c>
      <c r="M1287" s="24"/>
      <c r="N1287" s="6" t="s">
        <f>=I1287+J1287+K1287+L1287</f>
      </c>
      <c r="O1287" s="24"/>
      <c r="P1287" s="22"/>
    </row>
    <row collapsed="false" customFormat="false" customHeight="false" hidden="false" ht="12.1" outlineLevel="0" r="1288">
      <c r="A1288" s="21" t="n">
        <v>44026</v>
      </c>
      <c r="B1288" s="22" t="s">
        <v>1113</v>
      </c>
      <c r="C1288" s="22" t="s">
        <v>1306</v>
      </c>
      <c r="D1288" s="22" t="s">
        <v>1113</v>
      </c>
      <c r="E1288" s="22" t="s">
        <v>1113</v>
      </c>
      <c r="F1288" s="22" t="s">
        <v>20</v>
      </c>
      <c r="G1288" s="23" t="n">
        <v>1</v>
      </c>
      <c r="H1288" s="24" t="n">
        <v>1.11</v>
      </c>
      <c r="I1288" s="24" t="n">
        <v>1.11</v>
      </c>
      <c r="J1288" s="24" t="n">
        <v>0</v>
      </c>
      <c r="K1288" s="24" t="n">
        <v>0</v>
      </c>
      <c r="L1288" s="24" t="n">
        <v>0</v>
      </c>
      <c r="M1288" s="6" t="s">
        <f>=I1288+J1288+K1288+L1288</f>
      </c>
      <c r="N1288" s="24"/>
      <c r="O1288" s="24"/>
      <c r="P1288" s="22"/>
    </row>
    <row collapsed="false" customFormat="false" customHeight="false" hidden="false" ht="12.1" outlineLevel="0" r="1289">
      <c r="A1289" s="21" t="n">
        <v>44027</v>
      </c>
      <c r="B1289" s="22" t="s">
        <v>1113</v>
      </c>
      <c r="C1289" s="22" t="s">
        <v>1307</v>
      </c>
      <c r="D1289" s="22" t="s">
        <v>1113</v>
      </c>
      <c r="E1289" s="22" t="s">
        <v>1113</v>
      </c>
      <c r="F1289" s="22" t="s">
        <v>27</v>
      </c>
      <c r="G1289" s="23" t="n">
        <v>1</v>
      </c>
      <c r="H1289" s="24" t="n">
        <v>1859</v>
      </c>
      <c r="I1289" s="24" t="n">
        <v>1859</v>
      </c>
      <c r="J1289" s="24" t="n">
        <v>0</v>
      </c>
      <c r="K1289" s="24" t="n">
        <v>0</v>
      </c>
      <c r="L1289" s="24" t="n">
        <v>0</v>
      </c>
      <c r="M1289" s="24"/>
      <c r="N1289" s="6" t="s">
        <f>=I1289+J1289+K1289+L1289</f>
      </c>
      <c r="O1289" s="24"/>
      <c r="P1289" s="22"/>
    </row>
    <row collapsed="false" customFormat="false" customHeight="false" hidden="false" ht="12.1" outlineLevel="0" r="1290">
      <c r="A1290" s="21" t="n">
        <v>44027</v>
      </c>
      <c r="B1290" s="22" t="s">
        <v>1113</v>
      </c>
      <c r="C1290" s="22" t="s">
        <v>1308</v>
      </c>
      <c r="D1290" s="22" t="s">
        <v>1113</v>
      </c>
      <c r="E1290" s="22" t="s">
        <v>1113</v>
      </c>
      <c r="F1290" s="22" t="s">
        <v>27</v>
      </c>
      <c r="G1290" s="23" t="n">
        <v>1</v>
      </c>
      <c r="H1290" s="24" t="n">
        <v>2368</v>
      </c>
      <c r="I1290" s="24" t="n">
        <v>2368</v>
      </c>
      <c r="J1290" s="24" t="n">
        <v>0</v>
      </c>
      <c r="K1290" s="24" t="n">
        <v>0</v>
      </c>
      <c r="L1290" s="24" t="n">
        <v>0</v>
      </c>
      <c r="M1290" s="24"/>
      <c r="N1290" s="6" t="s">
        <f>=I1290+J1290+K1290+L1290</f>
      </c>
      <c r="O1290" s="24"/>
      <c r="P1290" s="22"/>
    </row>
    <row collapsed="false" customFormat="false" customHeight="false" hidden="false" ht="12.1" outlineLevel="0" r="1291">
      <c r="A1291" s="21" t="n">
        <v>44028</v>
      </c>
      <c r="B1291" s="22" t="s">
        <v>1113</v>
      </c>
      <c r="C1291" s="22" t="s">
        <v>1309</v>
      </c>
      <c r="D1291" s="22" t="s">
        <v>1113</v>
      </c>
      <c r="E1291" s="22" t="s">
        <v>1113</v>
      </c>
      <c r="F1291" s="22" t="s">
        <v>20</v>
      </c>
      <c r="G1291" s="23" t="n">
        <v>1</v>
      </c>
      <c r="H1291" s="24" t="n">
        <v>1.51</v>
      </c>
      <c r="I1291" s="24" t="n">
        <v>1.51</v>
      </c>
      <c r="J1291" s="24" t="n">
        <v>0</v>
      </c>
      <c r="K1291" s="24" t="n">
        <v>0</v>
      </c>
      <c r="L1291" s="24" t="n">
        <v>0</v>
      </c>
      <c r="M1291" s="6" t="s">
        <f>=I1291+J1291+K1291+L1291</f>
      </c>
      <c r="N1291" s="24"/>
      <c r="O1291" s="24"/>
      <c r="P1291" s="22"/>
    </row>
    <row collapsed="false" customFormat="false" customHeight="false" hidden="false" ht="12.1" outlineLevel="0" r="1292">
      <c r="A1292" s="20" t="n">
        <v>44028.573819444</v>
      </c>
      <c r="B1292" s="2" t="s">
        <v>138</v>
      </c>
      <c r="C1292" s="2" t="s">
        <v>1310</v>
      </c>
      <c r="D1292" s="2" t="s">
        <v>894</v>
      </c>
      <c r="E1292" s="2" t="s">
        <v>18</v>
      </c>
      <c r="F1292" s="2" t="s">
        <v>27</v>
      </c>
      <c r="G1292" s="7" t="n">
        <v>300</v>
      </c>
      <c r="H1292" s="6" t="n">
        <v>7.03</v>
      </c>
      <c r="I1292" s="6" t="n">
        <v>-2109</v>
      </c>
      <c r="J1292" s="6" t="n">
        <v>0</v>
      </c>
      <c r="K1292" s="6" t="n">
        <v>-1.01</v>
      </c>
      <c r="L1292" s="6" t="n">
        <v>0</v>
      </c>
      <c r="M1292" s="6"/>
      <c r="N1292" s="6" t="s">
        <f>=I1292+J1292+K1292+L1292</f>
      </c>
      <c r="O1292" s="6"/>
      <c r="P1292" s="2"/>
    </row>
    <row collapsed="false" customFormat="false" customHeight="false" hidden="false" ht="12.1" outlineLevel="0" r="1293">
      <c r="A1293" s="20" t="n">
        <v>44028.615694444</v>
      </c>
      <c r="B1293" s="2" t="s">
        <v>906</v>
      </c>
      <c r="C1293" s="2" t="s">
        <v>1097</v>
      </c>
      <c r="D1293" s="2" t="s">
        <v>894</v>
      </c>
      <c r="E1293" s="2" t="s">
        <v>18</v>
      </c>
      <c r="F1293" s="2" t="s">
        <v>27</v>
      </c>
      <c r="G1293" s="7" t="n">
        <v>20</v>
      </c>
      <c r="H1293" s="6" t="n">
        <v>63.3</v>
      </c>
      <c r="I1293" s="6" t="n">
        <v>-1266</v>
      </c>
      <c r="J1293" s="6" t="n">
        <v>0</v>
      </c>
      <c r="K1293" s="6" t="n">
        <v>-0.6</v>
      </c>
      <c r="L1293" s="6" t="n">
        <v>0</v>
      </c>
      <c r="M1293" s="6"/>
      <c r="N1293" s="6" t="s">
        <f>=I1293+J1293+K1293+L1293</f>
      </c>
      <c r="O1293" s="6"/>
      <c r="P1293" s="2"/>
    </row>
    <row collapsed="false" customFormat="false" customHeight="false" hidden="false" ht="12.1" outlineLevel="0" r="1294">
      <c r="A1294" s="29" t="n">
        <v>44028.616041667</v>
      </c>
      <c r="B1294" s="30" t="s">
        <v>138</v>
      </c>
      <c r="C1294" s="30" t="s">
        <v>1310</v>
      </c>
      <c r="D1294" s="30" t="s">
        <v>897</v>
      </c>
      <c r="E1294" s="30" t="s">
        <v>18</v>
      </c>
      <c r="F1294" s="30" t="s">
        <v>27</v>
      </c>
      <c r="G1294" s="31" t="n">
        <v>-100</v>
      </c>
      <c r="H1294" s="32" t="n">
        <v>7.04</v>
      </c>
      <c r="I1294" s="32" t="n">
        <v>704</v>
      </c>
      <c r="J1294" s="32" t="n">
        <v>0</v>
      </c>
      <c r="K1294" s="32" t="n">
        <v>-0.34</v>
      </c>
      <c r="L1294" s="32" t="n">
        <v>0</v>
      </c>
      <c r="M1294" s="32"/>
      <c r="N1294" s="6" t="s">
        <f>=I1294+J1294+K1294+L1294</f>
      </c>
      <c r="O1294" s="32"/>
      <c r="P1294" s="30"/>
    </row>
    <row collapsed="false" customFormat="false" customHeight="false" hidden="false" ht="12.1" outlineLevel="0" r="1295">
      <c r="A1295" s="29" t="n">
        <v>44028.618668981</v>
      </c>
      <c r="B1295" s="30" t="s">
        <v>138</v>
      </c>
      <c r="C1295" s="30" t="s">
        <v>1310</v>
      </c>
      <c r="D1295" s="30" t="s">
        <v>897</v>
      </c>
      <c r="E1295" s="30" t="s">
        <v>18</v>
      </c>
      <c r="F1295" s="30" t="s">
        <v>27</v>
      </c>
      <c r="G1295" s="31" t="n">
        <v>-100</v>
      </c>
      <c r="H1295" s="32" t="n">
        <v>7.04</v>
      </c>
      <c r="I1295" s="32" t="n">
        <v>704</v>
      </c>
      <c r="J1295" s="32" t="n">
        <v>0</v>
      </c>
      <c r="K1295" s="32" t="n">
        <v>-0.34</v>
      </c>
      <c r="L1295" s="32" t="n">
        <v>0</v>
      </c>
      <c r="M1295" s="32"/>
      <c r="N1295" s="6" t="s">
        <f>=I1295+J1295+K1295+L1295</f>
      </c>
      <c r="O1295" s="32"/>
      <c r="P1295" s="30"/>
    </row>
    <row collapsed="false" customFormat="false" customHeight="false" hidden="false" ht="12.1" outlineLevel="0" r="1296">
      <c r="A1296" s="29" t="n">
        <v>44028.643576389</v>
      </c>
      <c r="B1296" s="30" t="s">
        <v>138</v>
      </c>
      <c r="C1296" s="30" t="s">
        <v>1310</v>
      </c>
      <c r="D1296" s="30" t="s">
        <v>897</v>
      </c>
      <c r="E1296" s="30" t="s">
        <v>18</v>
      </c>
      <c r="F1296" s="30" t="s">
        <v>27</v>
      </c>
      <c r="G1296" s="31" t="n">
        <v>-100</v>
      </c>
      <c r="H1296" s="32" t="n">
        <v>7.04</v>
      </c>
      <c r="I1296" s="32" t="n">
        <v>704</v>
      </c>
      <c r="J1296" s="32" t="n">
        <v>0</v>
      </c>
      <c r="K1296" s="32" t="n">
        <v>-0.34</v>
      </c>
      <c r="L1296" s="32" t="n">
        <v>0</v>
      </c>
      <c r="M1296" s="32"/>
      <c r="N1296" s="6" t="s">
        <f>=I1296+J1296+K1296+L1296</f>
      </c>
      <c r="O1296" s="32"/>
      <c r="P1296" s="30"/>
    </row>
    <row collapsed="false" customFormat="false" customHeight="false" hidden="false" ht="12.1" outlineLevel="0" r="1297">
      <c r="A1297" s="29" t="n">
        <v>44028.709421296</v>
      </c>
      <c r="B1297" s="30" t="s">
        <v>990</v>
      </c>
      <c r="C1297" s="30" t="s">
        <v>1286</v>
      </c>
      <c r="D1297" s="30" t="s">
        <v>897</v>
      </c>
      <c r="E1297" s="30" t="s">
        <v>18</v>
      </c>
      <c r="F1297" s="30" t="s">
        <v>20</v>
      </c>
      <c r="G1297" s="31" t="n">
        <v>-1</v>
      </c>
      <c r="H1297" s="32" t="n">
        <v>82.88</v>
      </c>
      <c r="I1297" s="32" t="n">
        <v>82.88</v>
      </c>
      <c r="J1297" s="32" t="n">
        <v>0</v>
      </c>
      <c r="K1297" s="32" t="n">
        <v>-0.04</v>
      </c>
      <c r="L1297" s="32" t="n">
        <v>0</v>
      </c>
      <c r="M1297" s="6" t="s">
        <f>=I1297+J1297+K1297+L1297</f>
      </c>
      <c r="N1297" s="32"/>
      <c r="O1297" s="32"/>
      <c r="P1297" s="30"/>
    </row>
    <row collapsed="false" customFormat="false" customHeight="false" hidden="false" ht="12.1" outlineLevel="0" r="1298">
      <c r="A1298" s="29" t="n">
        <v>44028.711354167</v>
      </c>
      <c r="B1298" s="30" t="s">
        <v>990</v>
      </c>
      <c r="C1298" s="30" t="s">
        <v>1286</v>
      </c>
      <c r="D1298" s="30" t="s">
        <v>897</v>
      </c>
      <c r="E1298" s="30" t="s">
        <v>18</v>
      </c>
      <c r="F1298" s="30" t="s">
        <v>20</v>
      </c>
      <c r="G1298" s="31" t="n">
        <v>-1</v>
      </c>
      <c r="H1298" s="32" t="n">
        <v>83.2</v>
      </c>
      <c r="I1298" s="32" t="n">
        <v>83.2</v>
      </c>
      <c r="J1298" s="32" t="n">
        <v>0</v>
      </c>
      <c r="K1298" s="32" t="n">
        <v>-0.04</v>
      </c>
      <c r="L1298" s="32" t="n">
        <v>0</v>
      </c>
      <c r="M1298" s="6" t="s">
        <f>=I1298+J1298+K1298+L1298</f>
      </c>
      <c r="N1298" s="32"/>
      <c r="O1298" s="32"/>
      <c r="P1298" s="30"/>
    </row>
    <row collapsed="false" customFormat="false" customHeight="false" hidden="false" ht="12.1" outlineLevel="0" r="1299">
      <c r="A1299" s="20" t="n">
        <v>44028.809907407</v>
      </c>
      <c r="B1299" s="2" t="s">
        <v>994</v>
      </c>
      <c r="C1299" s="2" t="s">
        <v>1311</v>
      </c>
      <c r="D1299" s="2" t="s">
        <v>894</v>
      </c>
      <c r="E1299" s="2" t="s">
        <v>18</v>
      </c>
      <c r="F1299" s="2" t="s">
        <v>20</v>
      </c>
      <c r="G1299" s="7" t="n">
        <v>1</v>
      </c>
      <c r="H1299" s="6" t="n">
        <v>63.75</v>
      </c>
      <c r="I1299" s="6" t="n">
        <v>-63.75</v>
      </c>
      <c r="J1299" s="6" t="n">
        <v>0</v>
      </c>
      <c r="K1299" s="6" t="n">
        <v>-0.03</v>
      </c>
      <c r="L1299" s="6" t="n">
        <v>0</v>
      </c>
      <c r="M1299" s="6" t="s">
        <f>=I1299+J1299+K1299+L1299</f>
      </c>
      <c r="N1299" s="6"/>
      <c r="O1299" s="6"/>
      <c r="P1299" s="2"/>
    </row>
    <row collapsed="false" customFormat="false" customHeight="false" hidden="false" ht="12.1" outlineLevel="0" r="1300">
      <c r="A1300" s="20" t="n">
        <v>44028.872106481</v>
      </c>
      <c r="B1300" s="2" t="s">
        <v>88</v>
      </c>
      <c r="C1300" s="2" t="s">
        <v>89</v>
      </c>
      <c r="D1300" s="2" t="s">
        <v>894</v>
      </c>
      <c r="E1300" s="2" t="s">
        <v>18</v>
      </c>
      <c r="F1300" s="2" t="s">
        <v>20</v>
      </c>
      <c r="G1300" s="7" t="n">
        <v>2</v>
      </c>
      <c r="H1300" s="6" t="n">
        <v>41.48</v>
      </c>
      <c r="I1300" s="6" t="n">
        <v>-82.96</v>
      </c>
      <c r="J1300" s="6" t="n">
        <v>0</v>
      </c>
      <c r="K1300" s="6" t="n">
        <v>-0.04</v>
      </c>
      <c r="L1300" s="6" t="n">
        <v>0</v>
      </c>
      <c r="M1300" s="6" t="s">
        <f>=I1300+J1300+K1300+L1300</f>
      </c>
      <c r="N1300" s="6"/>
      <c r="O1300" s="6"/>
      <c r="P1300" s="2"/>
    </row>
    <row collapsed="false" customFormat="false" customHeight="false" hidden="false" ht="12.1" outlineLevel="0" r="1301">
      <c r="A1301" s="21" t="n">
        <v>44029</v>
      </c>
      <c r="B1301" s="22" t="s">
        <v>1113</v>
      </c>
      <c r="C1301" s="22" t="s">
        <v>1312</v>
      </c>
      <c r="D1301" s="22" t="s">
        <v>1113</v>
      </c>
      <c r="E1301" s="22" t="s">
        <v>1113</v>
      </c>
      <c r="F1301" s="22" t="s">
        <v>27</v>
      </c>
      <c r="G1301" s="23" t="n">
        <v>1</v>
      </c>
      <c r="H1301" s="24" t="n">
        <v>135</v>
      </c>
      <c r="I1301" s="24" t="n">
        <v>135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9" t="n">
        <v>44029.570798611</v>
      </c>
      <c r="B1302" s="30" t="s">
        <v>953</v>
      </c>
      <c r="C1302" s="30" t="s">
        <v>1195</v>
      </c>
      <c r="D1302" s="30" t="s">
        <v>897</v>
      </c>
      <c r="E1302" s="30" t="s">
        <v>146</v>
      </c>
      <c r="F1302" s="30" t="s">
        <v>27</v>
      </c>
      <c r="G1302" s="31" t="n">
        <v>-6</v>
      </c>
      <c r="H1302" s="32" t="n">
        <v>2882</v>
      </c>
      <c r="I1302" s="32" t="n">
        <v>17292</v>
      </c>
      <c r="J1302" s="32" t="n">
        <v>0</v>
      </c>
      <c r="K1302" s="32" t="n">
        <v>-8.25</v>
      </c>
      <c r="L1302" s="32" t="n">
        <v>0</v>
      </c>
      <c r="M1302" s="32"/>
      <c r="N1302" s="6" t="s">
        <f>=I1302+J1302+K1302+L1302</f>
      </c>
      <c r="O1302" s="32"/>
      <c r="P1302" s="30"/>
    </row>
    <row collapsed="false" customFormat="false" customHeight="false" hidden="false" ht="12.1" outlineLevel="0" r="1303">
      <c r="A1303" s="20" t="n">
        <v>44029.625752315</v>
      </c>
      <c r="B1303" s="2" t="s">
        <v>25</v>
      </c>
      <c r="C1303" s="2" t="s">
        <v>1186</v>
      </c>
      <c r="D1303" s="2" t="s">
        <v>894</v>
      </c>
      <c r="E1303" s="2" t="s">
        <v>18</v>
      </c>
      <c r="F1303" s="2" t="s">
        <v>27</v>
      </c>
      <c r="G1303" s="7" t="n">
        <v>10</v>
      </c>
      <c r="H1303" s="6" t="n">
        <v>316</v>
      </c>
      <c r="I1303" s="6" t="n">
        <v>-3160</v>
      </c>
      <c r="J1303" s="6" t="n">
        <v>0</v>
      </c>
      <c r="K1303" s="6" t="n">
        <v>-1.5</v>
      </c>
      <c r="L1303" s="6" t="n">
        <v>0</v>
      </c>
      <c r="M1303" s="6"/>
      <c r="N1303" s="6" t="s">
        <f>=I1303+J1303+K1303+L1303</f>
      </c>
      <c r="O1303" s="6"/>
      <c r="P1303" s="2"/>
    </row>
    <row collapsed="false" customFormat="false" customHeight="false" hidden="false" ht="12.1" outlineLevel="0" r="1304">
      <c r="A1304" s="21" t="n">
        <v>44032</v>
      </c>
      <c r="B1304" s="22" t="s">
        <v>1113</v>
      </c>
      <c r="C1304" s="22" t="s">
        <v>1313</v>
      </c>
      <c r="D1304" s="22" t="s">
        <v>1113</v>
      </c>
      <c r="E1304" s="22" t="s">
        <v>1113</v>
      </c>
      <c r="F1304" s="22" t="s">
        <v>27</v>
      </c>
      <c r="G1304" s="23" t="n">
        <v>1</v>
      </c>
      <c r="H1304" s="24" t="n">
        <v>179.7</v>
      </c>
      <c r="I1304" s="24" t="n">
        <v>179.7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1" t="n">
        <v>44032</v>
      </c>
      <c r="B1305" s="22" t="s">
        <v>1113</v>
      </c>
      <c r="C1305" s="22" t="s">
        <v>1314</v>
      </c>
      <c r="D1305" s="22" t="s">
        <v>1113</v>
      </c>
      <c r="E1305" s="22" t="s">
        <v>1113</v>
      </c>
      <c r="F1305" s="22" t="s">
        <v>27</v>
      </c>
      <c r="G1305" s="23" t="n">
        <v>1</v>
      </c>
      <c r="H1305" s="24" t="n">
        <v>5627.6</v>
      </c>
      <c r="I1305" s="24" t="n">
        <v>5627.6</v>
      </c>
      <c r="J1305" s="24" t="n">
        <v>0</v>
      </c>
      <c r="K1305" s="24" t="n">
        <v>0</v>
      </c>
      <c r="L1305" s="24" t="n">
        <v>0</v>
      </c>
      <c r="M1305" s="24"/>
      <c r="N1305" s="6" t="s">
        <f>=I1305+J1305+K1305+L1305</f>
      </c>
      <c r="O1305" s="24"/>
      <c r="P1305" s="22"/>
    </row>
    <row collapsed="false" customFormat="false" customHeight="false" hidden="false" ht="12.1" outlineLevel="0" r="1306">
      <c r="A1306" s="21" t="n">
        <v>44032</v>
      </c>
      <c r="B1306" s="22" t="s">
        <v>1113</v>
      </c>
      <c r="C1306" s="22" t="s">
        <v>1315</v>
      </c>
      <c r="D1306" s="22" t="s">
        <v>1113</v>
      </c>
      <c r="E1306" s="22" t="s">
        <v>1113</v>
      </c>
      <c r="F1306" s="22" t="s">
        <v>20</v>
      </c>
      <c r="G1306" s="23" t="n">
        <v>1</v>
      </c>
      <c r="H1306" s="24" t="n">
        <v>0.33</v>
      </c>
      <c r="I1306" s="24" t="n">
        <v>0.33</v>
      </c>
      <c r="J1306" s="24" t="n">
        <v>0</v>
      </c>
      <c r="K1306" s="24" t="n">
        <v>0</v>
      </c>
      <c r="L1306" s="24" t="n">
        <v>0</v>
      </c>
      <c r="M1306" s="6" t="s">
        <f>=I1306+J1306+K1306+L1306</f>
      </c>
      <c r="N1306" s="24"/>
      <c r="O1306" s="24"/>
      <c r="P1306" s="22"/>
    </row>
    <row collapsed="false" customFormat="false" customHeight="false" hidden="false" ht="12.1" outlineLevel="0" r="1307">
      <c r="A1307" s="20" t="n">
        <v>44032.512951389</v>
      </c>
      <c r="B1307" s="2" t="s">
        <v>94</v>
      </c>
      <c r="C1307" s="2" t="s">
        <v>1225</v>
      </c>
      <c r="D1307" s="2" t="s">
        <v>894</v>
      </c>
      <c r="E1307" s="2" t="s">
        <v>18</v>
      </c>
      <c r="F1307" s="2" t="s">
        <v>27</v>
      </c>
      <c r="G1307" s="7" t="n">
        <v>20</v>
      </c>
      <c r="H1307" s="6" t="n">
        <v>80</v>
      </c>
      <c r="I1307" s="6" t="n">
        <v>-1600</v>
      </c>
      <c r="J1307" s="6" t="n">
        <v>0</v>
      </c>
      <c r="K1307" s="6" t="n">
        <v>-0.76</v>
      </c>
      <c r="L1307" s="6" t="n">
        <v>0</v>
      </c>
      <c r="M1307" s="6"/>
      <c r="N1307" s="6" t="s">
        <f>=I1307+J1307+K1307+L1307</f>
      </c>
      <c r="O1307" s="6"/>
      <c r="P1307" s="2"/>
    </row>
    <row collapsed="false" customFormat="false" customHeight="false" hidden="false" ht="12.1" outlineLevel="0" r="1308">
      <c r="A1308" s="20" t="n">
        <v>44032.575486111</v>
      </c>
      <c r="B1308" s="2" t="s">
        <v>995</v>
      </c>
      <c r="C1308" s="2" t="s">
        <v>1316</v>
      </c>
      <c r="D1308" s="2" t="s">
        <v>894</v>
      </c>
      <c r="E1308" s="2" t="s">
        <v>18</v>
      </c>
      <c r="F1308" s="2" t="s">
        <v>27</v>
      </c>
      <c r="G1308" s="7" t="n">
        <v>50</v>
      </c>
      <c r="H1308" s="6" t="n">
        <v>113.9</v>
      </c>
      <c r="I1308" s="6" t="n">
        <v>-5695</v>
      </c>
      <c r="J1308" s="6" t="n">
        <v>0</v>
      </c>
      <c r="K1308" s="6" t="n">
        <v>-2.72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44032.575717593</v>
      </c>
      <c r="B1309" s="2" t="s">
        <v>995</v>
      </c>
      <c r="C1309" s="2" t="s">
        <v>1316</v>
      </c>
      <c r="D1309" s="2" t="s">
        <v>894</v>
      </c>
      <c r="E1309" s="2" t="s">
        <v>18</v>
      </c>
      <c r="F1309" s="2" t="s">
        <v>27</v>
      </c>
      <c r="G1309" s="7" t="n">
        <v>89</v>
      </c>
      <c r="H1309" s="6" t="n">
        <v>113.9</v>
      </c>
      <c r="I1309" s="6" t="n">
        <v>-10137.1</v>
      </c>
      <c r="J1309" s="6" t="n">
        <v>0</v>
      </c>
      <c r="K1309" s="6" t="n">
        <v>-4.84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29" t="n">
        <v>44032.593969907</v>
      </c>
      <c r="B1310" s="30" t="s">
        <v>953</v>
      </c>
      <c r="C1310" s="30" t="s">
        <v>1195</v>
      </c>
      <c r="D1310" s="30" t="s">
        <v>897</v>
      </c>
      <c r="E1310" s="30" t="s">
        <v>146</v>
      </c>
      <c r="F1310" s="30" t="s">
        <v>27</v>
      </c>
      <c r="G1310" s="31" t="n">
        <v>-5</v>
      </c>
      <c r="H1310" s="32" t="n">
        <v>2902</v>
      </c>
      <c r="I1310" s="32" t="n">
        <v>14510</v>
      </c>
      <c r="J1310" s="32" t="n">
        <v>0</v>
      </c>
      <c r="K1310" s="32" t="n">
        <v>-6.93</v>
      </c>
      <c r="L1310" s="32" t="n">
        <v>0</v>
      </c>
      <c r="M1310" s="32"/>
      <c r="N1310" s="6" t="s">
        <f>=I1310+J1310+K1310+L1310</f>
      </c>
      <c r="O1310" s="32"/>
      <c r="P1310" s="30"/>
    </row>
    <row collapsed="false" customFormat="false" customHeight="false" hidden="false" ht="12.1" outlineLevel="0" r="1311">
      <c r="A1311" s="20" t="n">
        <v>44032.626296296</v>
      </c>
      <c r="B1311" s="2" t="s">
        <v>58</v>
      </c>
      <c r="C1311" s="2" t="s">
        <v>1133</v>
      </c>
      <c r="D1311" s="2" t="s">
        <v>894</v>
      </c>
      <c r="E1311" s="2" t="s">
        <v>18</v>
      </c>
      <c r="F1311" s="2" t="s">
        <v>27</v>
      </c>
      <c r="G1311" s="7" t="n">
        <v>20</v>
      </c>
      <c r="H1311" s="6" t="n">
        <v>186.2</v>
      </c>
      <c r="I1311" s="6" t="n">
        <v>-3724</v>
      </c>
      <c r="J1311" s="6" t="n">
        <v>0</v>
      </c>
      <c r="K1311" s="6" t="n">
        <v>-1.78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9" t="n">
        <v>44032.667164352</v>
      </c>
      <c r="B1312" s="30" t="s">
        <v>990</v>
      </c>
      <c r="C1312" s="30" t="s">
        <v>1286</v>
      </c>
      <c r="D1312" s="30" t="s">
        <v>897</v>
      </c>
      <c r="E1312" s="30" t="s">
        <v>18</v>
      </c>
      <c r="F1312" s="30" t="s">
        <v>20</v>
      </c>
      <c r="G1312" s="31" t="n">
        <v>-1</v>
      </c>
      <c r="H1312" s="32" t="n">
        <v>87.71</v>
      </c>
      <c r="I1312" s="32" t="n">
        <v>87.71</v>
      </c>
      <c r="J1312" s="32" t="n">
        <v>0</v>
      </c>
      <c r="K1312" s="32" t="n">
        <v>-0.04</v>
      </c>
      <c r="L1312" s="32" t="n">
        <v>0</v>
      </c>
      <c r="M1312" s="6" t="s">
        <f>=I1312+J1312+K1312+L1312</f>
      </c>
      <c r="N1312" s="32"/>
      <c r="O1312" s="32"/>
      <c r="P1312" s="30"/>
    </row>
    <row collapsed="false" customFormat="false" customHeight="false" hidden="false" ht="12.1" outlineLevel="0" r="1313">
      <c r="A1313" s="20" t="n">
        <v>44033.438472222</v>
      </c>
      <c r="B1313" s="2" t="s">
        <v>106</v>
      </c>
      <c r="C1313" s="2" t="s">
        <v>1252</v>
      </c>
      <c r="D1313" s="2" t="s">
        <v>894</v>
      </c>
      <c r="E1313" s="2" t="s">
        <v>18</v>
      </c>
      <c r="F1313" s="2" t="s">
        <v>27</v>
      </c>
      <c r="G1313" s="7" t="n">
        <v>2</v>
      </c>
      <c r="H1313" s="6" t="n">
        <v>1514</v>
      </c>
      <c r="I1313" s="6" t="n">
        <v>-3028</v>
      </c>
      <c r="J1313" s="6" t="n">
        <v>0</v>
      </c>
      <c r="K1313" s="6" t="n">
        <v>-1.44</v>
      </c>
      <c r="L1313" s="6" t="n">
        <v>0</v>
      </c>
      <c r="M1313" s="6"/>
      <c r="N1313" s="6" t="s">
        <f>=I1313+J1313+K1313+L1313</f>
      </c>
      <c r="O1313" s="6"/>
      <c r="P1313" s="2"/>
    </row>
    <row collapsed="false" customFormat="false" customHeight="false" hidden="false" ht="12.1" outlineLevel="0" r="1314">
      <c r="A1314" s="20" t="n">
        <v>44033.518321759</v>
      </c>
      <c r="B1314" s="2" t="s">
        <v>106</v>
      </c>
      <c r="C1314" s="2" t="s">
        <v>1252</v>
      </c>
      <c r="D1314" s="2" t="s">
        <v>894</v>
      </c>
      <c r="E1314" s="2" t="s">
        <v>18</v>
      </c>
      <c r="F1314" s="2" t="s">
        <v>27</v>
      </c>
      <c r="G1314" s="7" t="n">
        <v>1</v>
      </c>
      <c r="H1314" s="6" t="n">
        <v>1496</v>
      </c>
      <c r="I1314" s="6" t="n">
        <v>-1496</v>
      </c>
      <c r="J1314" s="6" t="n">
        <v>0</v>
      </c>
      <c r="K1314" s="6" t="n">
        <v>-0.71</v>
      </c>
      <c r="L1314" s="6" t="n">
        <v>0</v>
      </c>
      <c r="M1314" s="6"/>
      <c r="N1314" s="6" t="s">
        <f>=I1314+J1314+K1314+L1314</f>
      </c>
      <c r="O1314" s="6"/>
      <c r="P1314" s="2"/>
    </row>
    <row collapsed="false" customFormat="false" customHeight="false" hidden="false" ht="12.1" outlineLevel="0" r="1315">
      <c r="A1315" s="20" t="n">
        <v>44033.522164352</v>
      </c>
      <c r="B1315" s="2" t="s">
        <v>126</v>
      </c>
      <c r="C1315" s="2" t="s">
        <v>1317</v>
      </c>
      <c r="D1315" s="2" t="s">
        <v>894</v>
      </c>
      <c r="E1315" s="2" t="s">
        <v>18</v>
      </c>
      <c r="F1315" s="2" t="s">
        <v>27</v>
      </c>
      <c r="G1315" s="7" t="n">
        <v>1</v>
      </c>
      <c r="H1315" s="6" t="n">
        <v>1869.6</v>
      </c>
      <c r="I1315" s="6" t="n">
        <v>-1869.6</v>
      </c>
      <c r="J1315" s="6" t="n">
        <v>0</v>
      </c>
      <c r="K1315" s="6" t="n">
        <v>-0.9</v>
      </c>
      <c r="L1315" s="6" t="n">
        <v>0</v>
      </c>
      <c r="M1315" s="6"/>
      <c r="N1315" s="6" t="s">
        <f>=I1315+J1315+K1315+L1315</f>
      </c>
      <c r="O1315" s="6"/>
      <c r="P1315" s="2"/>
    </row>
    <row collapsed="false" customFormat="false" customHeight="false" hidden="false" ht="12.1" outlineLevel="0" r="1316">
      <c r="A1316" s="20" t="n">
        <v>44033.522175926</v>
      </c>
      <c r="B1316" s="2" t="s">
        <v>126</v>
      </c>
      <c r="C1316" s="2" t="s">
        <v>1317</v>
      </c>
      <c r="D1316" s="2" t="s">
        <v>894</v>
      </c>
      <c r="E1316" s="2" t="s">
        <v>18</v>
      </c>
      <c r="F1316" s="2" t="s">
        <v>27</v>
      </c>
      <c r="G1316" s="7" t="n">
        <v>1</v>
      </c>
      <c r="H1316" s="6" t="n">
        <v>1869.6</v>
      </c>
      <c r="I1316" s="6" t="n">
        <v>-1869.6</v>
      </c>
      <c r="J1316" s="6" t="n">
        <v>0</v>
      </c>
      <c r="K1316" s="6" t="n">
        <v>-0.9</v>
      </c>
      <c r="L1316" s="6" t="n">
        <v>0</v>
      </c>
      <c r="M1316" s="6"/>
      <c r="N1316" s="6" t="s">
        <f>=I1316+J1316+K1316+L1316</f>
      </c>
      <c r="O1316" s="6"/>
      <c r="P1316" s="2"/>
    </row>
    <row collapsed="false" customFormat="false" customHeight="false" hidden="false" ht="12.1" outlineLevel="0" r="1317">
      <c r="A1317" s="20" t="n">
        <v>44033.525960648</v>
      </c>
      <c r="B1317" s="2" t="s">
        <v>918</v>
      </c>
      <c r="C1317" s="2" t="s">
        <v>1116</v>
      </c>
      <c r="D1317" s="2" t="s">
        <v>894</v>
      </c>
      <c r="E1317" s="2" t="s">
        <v>18</v>
      </c>
      <c r="F1317" s="2" t="s">
        <v>27</v>
      </c>
      <c r="G1317" s="7" t="n">
        <v>1</v>
      </c>
      <c r="H1317" s="6" t="n">
        <v>4979</v>
      </c>
      <c r="I1317" s="6" t="n">
        <v>-4979</v>
      </c>
      <c r="J1317" s="6" t="n">
        <v>0</v>
      </c>
      <c r="K1317" s="6" t="n">
        <v>-2.38</v>
      </c>
      <c r="L1317" s="6" t="n">
        <v>0</v>
      </c>
      <c r="M1317" s="6"/>
      <c r="N1317" s="6" t="s">
        <f>=I1317+J1317+K1317+L1317</f>
      </c>
      <c r="O1317" s="6"/>
      <c r="P1317" s="2"/>
    </row>
    <row collapsed="false" customFormat="false" customHeight="false" hidden="false" ht="12.1" outlineLevel="0" r="1318">
      <c r="A1318" s="20" t="n">
        <v>44033.528935185</v>
      </c>
      <c r="B1318" s="2" t="s">
        <v>995</v>
      </c>
      <c r="C1318" s="2" t="s">
        <v>1316</v>
      </c>
      <c r="D1318" s="2" t="s">
        <v>894</v>
      </c>
      <c r="E1318" s="2" t="s">
        <v>18</v>
      </c>
      <c r="F1318" s="2" t="s">
        <v>27</v>
      </c>
      <c r="G1318" s="7" t="n">
        <v>2</v>
      </c>
      <c r="H1318" s="6" t="n">
        <v>111.5</v>
      </c>
      <c r="I1318" s="6" t="n">
        <v>-223</v>
      </c>
      <c r="J1318" s="6" t="n">
        <v>0</v>
      </c>
      <c r="K1318" s="6" t="n">
        <v>-0.1</v>
      </c>
      <c r="L1318" s="6" t="n">
        <v>0</v>
      </c>
      <c r="M1318" s="6"/>
      <c r="N1318" s="6" t="s">
        <f>=I1318+J1318+K1318+L1318</f>
      </c>
      <c r="O1318" s="6"/>
      <c r="P1318" s="2"/>
    </row>
    <row collapsed="false" customFormat="false" customHeight="false" hidden="false" ht="12.1" outlineLevel="0" r="1319">
      <c r="A1319" s="20" t="n">
        <v>44033.533263889</v>
      </c>
      <c r="B1319" s="2" t="s">
        <v>995</v>
      </c>
      <c r="C1319" s="2" t="s">
        <v>1316</v>
      </c>
      <c r="D1319" s="2" t="s">
        <v>894</v>
      </c>
      <c r="E1319" s="2" t="s">
        <v>18</v>
      </c>
      <c r="F1319" s="2" t="s">
        <v>27</v>
      </c>
      <c r="G1319" s="7" t="n">
        <v>2</v>
      </c>
      <c r="H1319" s="6" t="n">
        <v>111.44</v>
      </c>
      <c r="I1319" s="6" t="n">
        <v>-222.88</v>
      </c>
      <c r="J1319" s="6" t="n">
        <v>0</v>
      </c>
      <c r="K1319" s="6" t="n">
        <v>-0.1</v>
      </c>
      <c r="L1319" s="6" t="n">
        <v>0</v>
      </c>
      <c r="M1319" s="6"/>
      <c r="N1319" s="6" t="s">
        <f>=I1319+J1319+K1319+L1319</f>
      </c>
      <c r="O1319" s="6"/>
      <c r="P1319" s="2"/>
    </row>
    <row collapsed="false" customFormat="false" customHeight="false" hidden="false" ht="12.1" outlineLevel="0" r="1320">
      <c r="A1320" s="20" t="n">
        <v>44033.538194444</v>
      </c>
      <c r="B1320" s="2" t="s">
        <v>995</v>
      </c>
      <c r="C1320" s="2" t="s">
        <v>1316</v>
      </c>
      <c r="D1320" s="2" t="s">
        <v>894</v>
      </c>
      <c r="E1320" s="2" t="s">
        <v>18</v>
      </c>
      <c r="F1320" s="2" t="s">
        <v>27</v>
      </c>
      <c r="G1320" s="7" t="n">
        <v>2</v>
      </c>
      <c r="H1320" s="6" t="n">
        <v>111.4</v>
      </c>
      <c r="I1320" s="6" t="n">
        <v>-222.8</v>
      </c>
      <c r="J1320" s="6" t="n">
        <v>0</v>
      </c>
      <c r="K1320" s="6" t="n">
        <v>-0.1</v>
      </c>
      <c r="L1320" s="6" t="n">
        <v>0</v>
      </c>
      <c r="M1320" s="6"/>
      <c r="N1320" s="6" t="s">
        <f>=I1320+J1320+K1320+L1320</f>
      </c>
      <c r="O1320" s="6"/>
      <c r="P1320" s="2"/>
    </row>
    <row collapsed="false" customFormat="false" customHeight="false" hidden="false" ht="12.1" outlineLevel="0" r="1321">
      <c r="A1321" s="20" t="n">
        <v>44033.546319444</v>
      </c>
      <c r="B1321" s="2" t="s">
        <v>995</v>
      </c>
      <c r="C1321" s="2" t="s">
        <v>1316</v>
      </c>
      <c r="D1321" s="2" t="s">
        <v>894</v>
      </c>
      <c r="E1321" s="2" t="s">
        <v>18</v>
      </c>
      <c r="F1321" s="2" t="s">
        <v>27</v>
      </c>
      <c r="G1321" s="7" t="n">
        <v>2</v>
      </c>
      <c r="H1321" s="6" t="n">
        <v>111.3</v>
      </c>
      <c r="I1321" s="6" t="n">
        <v>-222.6</v>
      </c>
      <c r="J1321" s="6" t="n">
        <v>0</v>
      </c>
      <c r="K1321" s="6" t="n">
        <v>-0.1</v>
      </c>
      <c r="L1321" s="6" t="n">
        <v>0</v>
      </c>
      <c r="M1321" s="6"/>
      <c r="N1321" s="6" t="s">
        <f>=I1321+J1321+K1321+L1321</f>
      </c>
      <c r="O1321" s="6"/>
      <c r="P1321" s="2"/>
    </row>
    <row collapsed="false" customFormat="false" customHeight="false" hidden="false" ht="12.1" outlineLevel="0" r="1322">
      <c r="A1322" s="29" t="n">
        <v>44033.546712963</v>
      </c>
      <c r="B1322" s="30" t="s">
        <v>953</v>
      </c>
      <c r="C1322" s="30" t="s">
        <v>1195</v>
      </c>
      <c r="D1322" s="30" t="s">
        <v>897</v>
      </c>
      <c r="E1322" s="30" t="s">
        <v>146</v>
      </c>
      <c r="F1322" s="30" t="s">
        <v>27</v>
      </c>
      <c r="G1322" s="31" t="n">
        <v>-2</v>
      </c>
      <c r="H1322" s="32" t="n">
        <v>2949</v>
      </c>
      <c r="I1322" s="32" t="n">
        <v>5898</v>
      </c>
      <c r="J1322" s="32" t="n">
        <v>0</v>
      </c>
      <c r="K1322" s="32" t="n">
        <v>-2.82</v>
      </c>
      <c r="L1322" s="32" t="n">
        <v>0</v>
      </c>
      <c r="M1322" s="32"/>
      <c r="N1322" s="6" t="s">
        <f>=I1322+J1322+K1322+L1322</f>
      </c>
      <c r="O1322" s="32"/>
      <c r="P1322" s="30"/>
    </row>
    <row collapsed="false" customFormat="false" customHeight="false" hidden="false" ht="12.1" outlineLevel="0" r="1323">
      <c r="A1323" s="29" t="n">
        <v>44033.547581019</v>
      </c>
      <c r="B1323" s="30" t="s">
        <v>953</v>
      </c>
      <c r="C1323" s="30" t="s">
        <v>1195</v>
      </c>
      <c r="D1323" s="30" t="s">
        <v>897</v>
      </c>
      <c r="E1323" s="30" t="s">
        <v>146</v>
      </c>
      <c r="F1323" s="30" t="s">
        <v>27</v>
      </c>
      <c r="G1323" s="31" t="n">
        <v>-3</v>
      </c>
      <c r="H1323" s="32" t="n">
        <v>2949</v>
      </c>
      <c r="I1323" s="32" t="n">
        <v>8847</v>
      </c>
      <c r="J1323" s="32" t="n">
        <v>0</v>
      </c>
      <c r="K1323" s="32" t="n">
        <v>-4.23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0" t="n">
        <v>44033.551585648</v>
      </c>
      <c r="B1324" s="2" t="s">
        <v>995</v>
      </c>
      <c r="C1324" s="2" t="s">
        <v>1316</v>
      </c>
      <c r="D1324" s="2" t="s">
        <v>894</v>
      </c>
      <c r="E1324" s="2" t="s">
        <v>18</v>
      </c>
      <c r="F1324" s="2" t="s">
        <v>27</v>
      </c>
      <c r="G1324" s="7" t="n">
        <v>2</v>
      </c>
      <c r="H1324" s="6" t="n">
        <v>111</v>
      </c>
      <c r="I1324" s="6" t="n">
        <v>-222</v>
      </c>
      <c r="J1324" s="6" t="n">
        <v>0</v>
      </c>
      <c r="K1324" s="6" t="n">
        <v>-0.1</v>
      </c>
      <c r="L1324" s="6" t="n">
        <v>0</v>
      </c>
      <c r="M1324" s="6"/>
      <c r="N1324" s="6" t="s">
        <f>=I1324+J1324+K1324+L1324</f>
      </c>
      <c r="O1324" s="6"/>
      <c r="P1324" s="2"/>
    </row>
    <row collapsed="false" customFormat="false" customHeight="false" hidden="false" ht="12.1" outlineLevel="0" r="1325">
      <c r="A1325" s="20" t="n">
        <v>44033.553587963</v>
      </c>
      <c r="B1325" s="2" t="s">
        <v>995</v>
      </c>
      <c r="C1325" s="2" t="s">
        <v>1316</v>
      </c>
      <c r="D1325" s="2" t="s">
        <v>894</v>
      </c>
      <c r="E1325" s="2" t="s">
        <v>18</v>
      </c>
      <c r="F1325" s="2" t="s">
        <v>27</v>
      </c>
      <c r="G1325" s="7" t="n">
        <v>2</v>
      </c>
      <c r="H1325" s="6" t="n">
        <v>110.7</v>
      </c>
      <c r="I1325" s="6" t="n">
        <v>-221.4</v>
      </c>
      <c r="J1325" s="6" t="n">
        <v>0</v>
      </c>
      <c r="K1325" s="6" t="n">
        <v>-0.1</v>
      </c>
      <c r="L1325" s="6" t="n">
        <v>0</v>
      </c>
      <c r="M1325" s="6"/>
      <c r="N1325" s="6" t="s">
        <f>=I1325+J1325+K1325+L1325</f>
      </c>
      <c r="O1325" s="6"/>
      <c r="P1325" s="2"/>
    </row>
    <row collapsed="false" customFormat="false" customHeight="false" hidden="false" ht="12.1" outlineLevel="0" r="1326">
      <c r="A1326" s="20" t="n">
        <v>44033.554039352</v>
      </c>
      <c r="B1326" s="2" t="s">
        <v>995</v>
      </c>
      <c r="C1326" s="2" t="s">
        <v>1316</v>
      </c>
      <c r="D1326" s="2" t="s">
        <v>894</v>
      </c>
      <c r="E1326" s="2" t="s">
        <v>18</v>
      </c>
      <c r="F1326" s="2" t="s">
        <v>27</v>
      </c>
      <c r="G1326" s="7" t="n">
        <v>2</v>
      </c>
      <c r="H1326" s="6" t="n">
        <v>110.66</v>
      </c>
      <c r="I1326" s="6" t="n">
        <v>-221.32</v>
      </c>
      <c r="J1326" s="6" t="n">
        <v>0</v>
      </c>
      <c r="K1326" s="6" t="n">
        <v>-0.1</v>
      </c>
      <c r="L1326" s="6" t="n">
        <v>0</v>
      </c>
      <c r="M1326" s="6"/>
      <c r="N1326" s="6" t="s">
        <f>=I1326+J1326+K1326+L1326</f>
      </c>
      <c r="O1326" s="6"/>
      <c r="P1326" s="2"/>
    </row>
    <row collapsed="false" customFormat="false" customHeight="false" hidden="false" ht="12.1" outlineLevel="0" r="1327">
      <c r="A1327" s="20" t="n">
        <v>44033.554247685</v>
      </c>
      <c r="B1327" s="2" t="s">
        <v>995</v>
      </c>
      <c r="C1327" s="2" t="s">
        <v>1316</v>
      </c>
      <c r="D1327" s="2" t="s">
        <v>894</v>
      </c>
      <c r="E1327" s="2" t="s">
        <v>18</v>
      </c>
      <c r="F1327" s="2" t="s">
        <v>27</v>
      </c>
      <c r="G1327" s="7" t="n">
        <v>2</v>
      </c>
      <c r="H1327" s="6" t="n">
        <v>110.6</v>
      </c>
      <c r="I1327" s="6" t="n">
        <v>-221.2</v>
      </c>
      <c r="J1327" s="6" t="n">
        <v>0</v>
      </c>
      <c r="K1327" s="6" t="n">
        <v>-0.1</v>
      </c>
      <c r="L1327" s="6" t="n">
        <v>0</v>
      </c>
      <c r="M1327" s="6"/>
      <c r="N1327" s="6" t="s">
        <f>=I1327+J1327+K1327+L1327</f>
      </c>
      <c r="O1327" s="6"/>
      <c r="P1327" s="2"/>
    </row>
    <row collapsed="false" customFormat="false" customHeight="false" hidden="false" ht="12.1" outlineLevel="0" r="1328">
      <c r="A1328" s="20" t="n">
        <v>44033.554652778</v>
      </c>
      <c r="B1328" s="2" t="s">
        <v>995</v>
      </c>
      <c r="C1328" s="2" t="s">
        <v>1316</v>
      </c>
      <c r="D1328" s="2" t="s">
        <v>894</v>
      </c>
      <c r="E1328" s="2" t="s">
        <v>18</v>
      </c>
      <c r="F1328" s="2" t="s">
        <v>27</v>
      </c>
      <c r="G1328" s="7" t="n">
        <v>2</v>
      </c>
      <c r="H1328" s="6" t="n">
        <v>110.5</v>
      </c>
      <c r="I1328" s="6" t="n">
        <v>-221</v>
      </c>
      <c r="J1328" s="6" t="n">
        <v>0</v>
      </c>
      <c r="K1328" s="6" t="n">
        <v>-0.1</v>
      </c>
      <c r="L1328" s="6" t="n">
        <v>0</v>
      </c>
      <c r="M1328" s="6"/>
      <c r="N1328" s="6" t="s">
        <f>=I1328+J1328+K1328+L1328</f>
      </c>
      <c r="O1328" s="6"/>
      <c r="P1328" s="2"/>
    </row>
    <row collapsed="false" customFormat="false" customHeight="false" hidden="false" ht="12.1" outlineLevel="0" r="1329">
      <c r="A1329" s="29" t="n">
        <v>44033.592210648</v>
      </c>
      <c r="B1329" s="30" t="s">
        <v>953</v>
      </c>
      <c r="C1329" s="30" t="s">
        <v>1195</v>
      </c>
      <c r="D1329" s="30" t="s">
        <v>897</v>
      </c>
      <c r="E1329" s="30" t="s">
        <v>146</v>
      </c>
      <c r="F1329" s="30" t="s">
        <v>27</v>
      </c>
      <c r="G1329" s="31" t="n">
        <v>-5</v>
      </c>
      <c r="H1329" s="32" t="n">
        <v>2956</v>
      </c>
      <c r="I1329" s="32" t="n">
        <v>14780</v>
      </c>
      <c r="J1329" s="32" t="n">
        <v>0</v>
      </c>
      <c r="K1329" s="32" t="n">
        <v>-7.06</v>
      </c>
      <c r="L1329" s="32" t="n">
        <v>0</v>
      </c>
      <c r="M1329" s="32"/>
      <c r="N1329" s="6" t="s">
        <f>=I1329+J1329+K1329+L1329</f>
      </c>
      <c r="O1329" s="32"/>
      <c r="P1329" s="30"/>
    </row>
    <row collapsed="false" customFormat="false" customHeight="false" hidden="false" ht="12.1" outlineLevel="0" r="1330">
      <c r="A1330" s="20" t="n">
        <v>44033.598252315</v>
      </c>
      <c r="B1330" s="2" t="s">
        <v>106</v>
      </c>
      <c r="C1330" s="2" t="s">
        <v>1252</v>
      </c>
      <c r="D1330" s="2" t="s">
        <v>894</v>
      </c>
      <c r="E1330" s="2" t="s">
        <v>18</v>
      </c>
      <c r="F1330" s="2" t="s">
        <v>27</v>
      </c>
      <c r="G1330" s="7" t="n">
        <v>1</v>
      </c>
      <c r="H1330" s="6" t="n">
        <v>1487</v>
      </c>
      <c r="I1330" s="6" t="n">
        <v>-1487</v>
      </c>
      <c r="J1330" s="6" t="n">
        <v>0</v>
      </c>
      <c r="K1330" s="6" t="n">
        <v>-0.71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44033.7353125</v>
      </c>
      <c r="B1331" s="2" t="s">
        <v>996</v>
      </c>
      <c r="C1331" s="2" t="s">
        <v>1318</v>
      </c>
      <c r="D1331" s="2" t="s">
        <v>894</v>
      </c>
      <c r="E1331" s="2" t="s">
        <v>18</v>
      </c>
      <c r="F1331" s="2" t="s">
        <v>27</v>
      </c>
      <c r="G1331" s="7" t="n">
        <v>3000</v>
      </c>
      <c r="H1331" s="6" t="n">
        <v>0.3465</v>
      </c>
      <c r="I1331" s="6" t="n">
        <v>-1039.5</v>
      </c>
      <c r="J1331" s="6" t="n">
        <v>0</v>
      </c>
      <c r="K1331" s="6" t="n">
        <v>-0.49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44033.735752315</v>
      </c>
      <c r="B1332" s="2" t="s">
        <v>995</v>
      </c>
      <c r="C1332" s="2" t="s">
        <v>1316</v>
      </c>
      <c r="D1332" s="2" t="s">
        <v>894</v>
      </c>
      <c r="E1332" s="2" t="s">
        <v>18</v>
      </c>
      <c r="F1332" s="2" t="s">
        <v>27</v>
      </c>
      <c r="G1332" s="7" t="n">
        <v>2</v>
      </c>
      <c r="H1332" s="6" t="n">
        <v>110</v>
      </c>
      <c r="I1332" s="6" t="n">
        <v>-220</v>
      </c>
      <c r="J1332" s="6" t="n">
        <v>0</v>
      </c>
      <c r="K1332" s="6" t="n">
        <v>-0.1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0" t="n">
        <v>44033.739212963</v>
      </c>
      <c r="B1333" s="2" t="s">
        <v>995</v>
      </c>
      <c r="C1333" s="2" t="s">
        <v>1316</v>
      </c>
      <c r="D1333" s="2" t="s">
        <v>894</v>
      </c>
      <c r="E1333" s="2" t="s">
        <v>18</v>
      </c>
      <c r="F1333" s="2" t="s">
        <v>27</v>
      </c>
      <c r="G1333" s="7" t="n">
        <v>2</v>
      </c>
      <c r="H1333" s="6" t="n">
        <v>110</v>
      </c>
      <c r="I1333" s="6" t="n">
        <v>-220</v>
      </c>
      <c r="J1333" s="6" t="n">
        <v>0</v>
      </c>
      <c r="K1333" s="6" t="n">
        <v>-0.1</v>
      </c>
      <c r="L1333" s="6" t="n">
        <v>0</v>
      </c>
      <c r="M1333" s="6"/>
      <c r="N1333" s="6" t="s">
        <f>=I1333+J1333+K1333+L1333</f>
      </c>
      <c r="O1333" s="6"/>
      <c r="P1333" s="2"/>
    </row>
    <row collapsed="false" customFormat="false" customHeight="false" hidden="false" ht="12.1" outlineLevel="0" r="1334">
      <c r="A1334" s="20" t="n">
        <v>44033.741990741</v>
      </c>
      <c r="B1334" s="2" t="s">
        <v>995</v>
      </c>
      <c r="C1334" s="2" t="s">
        <v>1316</v>
      </c>
      <c r="D1334" s="2" t="s">
        <v>894</v>
      </c>
      <c r="E1334" s="2" t="s">
        <v>18</v>
      </c>
      <c r="F1334" s="2" t="s">
        <v>27</v>
      </c>
      <c r="G1334" s="7" t="n">
        <v>2</v>
      </c>
      <c r="H1334" s="6" t="n">
        <v>109.96</v>
      </c>
      <c r="I1334" s="6" t="n">
        <v>-219.92</v>
      </c>
      <c r="J1334" s="6" t="n">
        <v>0</v>
      </c>
      <c r="K1334" s="6" t="n">
        <v>-0.1</v>
      </c>
      <c r="L1334" s="6" t="n">
        <v>0</v>
      </c>
      <c r="M1334" s="6"/>
      <c r="N1334" s="6" t="s">
        <f>=I1334+J1334+K1334+L1334</f>
      </c>
      <c r="O1334" s="6"/>
      <c r="P1334" s="2"/>
    </row>
    <row collapsed="false" customFormat="false" customHeight="false" hidden="false" ht="12.1" outlineLevel="0" r="1335">
      <c r="A1335" s="20" t="n">
        <v>44033.747581019</v>
      </c>
      <c r="B1335" s="2" t="s">
        <v>996</v>
      </c>
      <c r="C1335" s="2" t="s">
        <v>1318</v>
      </c>
      <c r="D1335" s="2" t="s">
        <v>894</v>
      </c>
      <c r="E1335" s="2" t="s">
        <v>18</v>
      </c>
      <c r="F1335" s="2" t="s">
        <v>27</v>
      </c>
      <c r="G1335" s="7" t="n">
        <v>2000</v>
      </c>
      <c r="H1335" s="6" t="n">
        <v>0.345</v>
      </c>
      <c r="I1335" s="6" t="n">
        <v>-690</v>
      </c>
      <c r="J1335" s="6" t="n">
        <v>0</v>
      </c>
      <c r="K1335" s="6" t="n">
        <v>-0.33</v>
      </c>
      <c r="L1335" s="6" t="n">
        <v>0</v>
      </c>
      <c r="M1335" s="6"/>
      <c r="N1335" s="6" t="s">
        <f>=I1335+J1335+K1335+L1335</f>
      </c>
      <c r="O1335" s="6"/>
      <c r="P1335" s="2"/>
    </row>
    <row collapsed="false" customFormat="false" customHeight="false" hidden="false" ht="12.1" outlineLevel="0" r="1336">
      <c r="A1336" s="20" t="n">
        <v>44033.753923611</v>
      </c>
      <c r="B1336" s="2" t="s">
        <v>25</v>
      </c>
      <c r="C1336" s="2" t="s">
        <v>1186</v>
      </c>
      <c r="D1336" s="2" t="s">
        <v>894</v>
      </c>
      <c r="E1336" s="2" t="s">
        <v>18</v>
      </c>
      <c r="F1336" s="2" t="s">
        <v>27</v>
      </c>
      <c r="G1336" s="7" t="n">
        <v>30</v>
      </c>
      <c r="H1336" s="6" t="n">
        <v>319.5</v>
      </c>
      <c r="I1336" s="6" t="n">
        <v>-9585</v>
      </c>
      <c r="J1336" s="6" t="n">
        <v>0</v>
      </c>
      <c r="K1336" s="6" t="n">
        <v>-4.58</v>
      </c>
      <c r="L1336" s="6" t="n">
        <v>0</v>
      </c>
      <c r="M1336" s="6"/>
      <c r="N1336" s="6" t="s">
        <f>=I1336+J1336+K1336+L1336</f>
      </c>
      <c r="O1336" s="6"/>
      <c r="P1336" s="2"/>
    </row>
    <row collapsed="false" customFormat="false" customHeight="false" hidden="false" ht="12.1" outlineLevel="0" r="1337">
      <c r="A1337" s="20" t="n">
        <v>44033.775011574</v>
      </c>
      <c r="B1337" s="2" t="s">
        <v>25</v>
      </c>
      <c r="C1337" s="2" t="s">
        <v>1186</v>
      </c>
      <c r="D1337" s="2" t="s">
        <v>894</v>
      </c>
      <c r="E1337" s="2" t="s">
        <v>18</v>
      </c>
      <c r="F1337" s="2" t="s">
        <v>27</v>
      </c>
      <c r="G1337" s="7" t="n">
        <v>30</v>
      </c>
      <c r="H1337" s="6" t="n">
        <v>319</v>
      </c>
      <c r="I1337" s="6" t="n">
        <v>-9570</v>
      </c>
      <c r="J1337" s="6" t="n">
        <v>0</v>
      </c>
      <c r="K1337" s="6" t="n">
        <v>-4.57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9" t="n">
        <v>44033.915740741</v>
      </c>
      <c r="B1338" s="30" t="s">
        <v>82</v>
      </c>
      <c r="C1338" s="30" t="s">
        <v>1166</v>
      </c>
      <c r="D1338" s="30" t="s">
        <v>897</v>
      </c>
      <c r="E1338" s="30" t="s">
        <v>18</v>
      </c>
      <c r="F1338" s="30" t="s">
        <v>20</v>
      </c>
      <c r="G1338" s="31" t="n">
        <v>-3</v>
      </c>
      <c r="H1338" s="32" t="n">
        <v>47.18</v>
      </c>
      <c r="I1338" s="32" t="n">
        <v>141.54</v>
      </c>
      <c r="J1338" s="32" t="n">
        <v>0</v>
      </c>
      <c r="K1338" s="32" t="n">
        <v>-0.06</v>
      </c>
      <c r="L1338" s="32" t="n">
        <v>0</v>
      </c>
      <c r="M1338" s="6" t="s">
        <f>=I1338+J1338+K1338+L1338</f>
      </c>
      <c r="N1338" s="32"/>
      <c r="O1338" s="32"/>
      <c r="P1338" s="30"/>
    </row>
    <row collapsed="false" customFormat="false" customHeight="false" hidden="false" ht="12.1" outlineLevel="0" r="1339">
      <c r="A1339" s="21" t="n">
        <v>44034</v>
      </c>
      <c r="B1339" s="22" t="s">
        <v>1113</v>
      </c>
      <c r="C1339" s="22" t="s">
        <v>1319</v>
      </c>
      <c r="D1339" s="22" t="s">
        <v>1113</v>
      </c>
      <c r="E1339" s="22" t="s">
        <v>1113</v>
      </c>
      <c r="F1339" s="22" t="s">
        <v>27</v>
      </c>
      <c r="G1339" s="23" t="n">
        <v>1</v>
      </c>
      <c r="H1339" s="24" t="n">
        <v>2741</v>
      </c>
      <c r="I1339" s="24" t="n">
        <v>2741</v>
      </c>
      <c r="J1339" s="24" t="n">
        <v>0</v>
      </c>
      <c r="K1339" s="24" t="n">
        <v>0</v>
      </c>
      <c r="L1339" s="24" t="n">
        <v>0</v>
      </c>
      <c r="M1339" s="24"/>
      <c r="N1339" s="6" t="s">
        <f>=I1339+J1339+K1339+L1339</f>
      </c>
      <c r="O1339" s="24"/>
      <c r="P1339" s="22"/>
    </row>
    <row collapsed="false" customFormat="false" customHeight="false" hidden="false" ht="12.1" outlineLevel="0" r="1340">
      <c r="A1340" s="20" t="n">
        <v>44034.623472222</v>
      </c>
      <c r="B1340" s="2" t="s">
        <v>76</v>
      </c>
      <c r="C1340" s="2" t="s">
        <v>1240</v>
      </c>
      <c r="D1340" s="2" t="s">
        <v>894</v>
      </c>
      <c r="E1340" s="2" t="s">
        <v>18</v>
      </c>
      <c r="F1340" s="2" t="s">
        <v>27</v>
      </c>
      <c r="G1340" s="7" t="n">
        <v>2000</v>
      </c>
      <c r="H1340" s="6" t="n">
        <v>0.941</v>
      </c>
      <c r="I1340" s="6" t="n">
        <v>-1882</v>
      </c>
      <c r="J1340" s="6" t="n">
        <v>0</v>
      </c>
      <c r="K1340" s="6" t="n">
        <v>-0.9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44034.763541667</v>
      </c>
      <c r="B1341" s="2" t="s">
        <v>92</v>
      </c>
      <c r="C1341" s="2" t="s">
        <v>1301</v>
      </c>
      <c r="D1341" s="2" t="s">
        <v>894</v>
      </c>
      <c r="E1341" s="2" t="s">
        <v>18</v>
      </c>
      <c r="F1341" s="2" t="s">
        <v>27</v>
      </c>
      <c r="G1341" s="7" t="n">
        <v>10</v>
      </c>
      <c r="H1341" s="6" t="n">
        <v>153.6</v>
      </c>
      <c r="I1341" s="6" t="n">
        <v>-1536</v>
      </c>
      <c r="J1341" s="6" t="n">
        <v>0</v>
      </c>
      <c r="K1341" s="6" t="n">
        <v>-0.74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44034.79068287</v>
      </c>
      <c r="B1342" s="2" t="s">
        <v>118</v>
      </c>
      <c r="C1342" s="2" t="s">
        <v>1320</v>
      </c>
      <c r="D1342" s="2" t="s">
        <v>894</v>
      </c>
      <c r="E1342" s="2" t="s">
        <v>18</v>
      </c>
      <c r="F1342" s="2" t="s">
        <v>20</v>
      </c>
      <c r="G1342" s="7" t="n">
        <v>1</v>
      </c>
      <c r="H1342" s="6" t="n">
        <v>38.05</v>
      </c>
      <c r="I1342" s="6" t="n">
        <v>-38.05</v>
      </c>
      <c r="J1342" s="6" t="n">
        <v>0</v>
      </c>
      <c r="K1342" s="6" t="n">
        <v>-0.02</v>
      </c>
      <c r="L1342" s="6" t="n">
        <v>0</v>
      </c>
      <c r="M1342" s="6" t="s">
        <f>=I1342+J1342+K1342+L1342</f>
      </c>
      <c r="N1342" s="6"/>
      <c r="O1342" s="6"/>
      <c r="P1342" s="2"/>
    </row>
    <row collapsed="false" customFormat="false" customHeight="false" hidden="false" ht="12.1" outlineLevel="0" r="1343">
      <c r="A1343" s="21" t="n">
        <v>44035</v>
      </c>
      <c r="B1343" s="22" t="s">
        <v>1113</v>
      </c>
      <c r="C1343" s="22" t="s">
        <v>1321</v>
      </c>
      <c r="D1343" s="22" t="s">
        <v>1113</v>
      </c>
      <c r="E1343" s="22" t="s">
        <v>1113</v>
      </c>
      <c r="F1343" s="22" t="s">
        <v>27</v>
      </c>
      <c r="G1343" s="23" t="n">
        <v>1</v>
      </c>
      <c r="H1343" s="24" t="n">
        <v>1479</v>
      </c>
      <c r="I1343" s="24" t="n">
        <v>1479</v>
      </c>
      <c r="J1343" s="24" t="n">
        <v>0</v>
      </c>
      <c r="K1343" s="24" t="n">
        <v>0</v>
      </c>
      <c r="L1343" s="24" t="n">
        <v>0</v>
      </c>
      <c r="M1343" s="24"/>
      <c r="N1343" s="6" t="s">
        <f>=I1343+J1343+K1343+L1343</f>
      </c>
      <c r="O1343" s="24"/>
      <c r="P1343" s="22"/>
    </row>
    <row collapsed="false" customFormat="false" customHeight="false" hidden="false" ht="12.1" outlineLevel="0" r="1344">
      <c r="A1344" s="20" t="n">
        <v>44035.579502315</v>
      </c>
      <c r="B1344" s="2" t="s">
        <v>906</v>
      </c>
      <c r="C1344" s="2" t="s">
        <v>1097</v>
      </c>
      <c r="D1344" s="2" t="s">
        <v>894</v>
      </c>
      <c r="E1344" s="2" t="s">
        <v>18</v>
      </c>
      <c r="F1344" s="2" t="s">
        <v>27</v>
      </c>
      <c r="G1344" s="7" t="n">
        <v>20</v>
      </c>
      <c r="H1344" s="6" t="n">
        <v>64.44</v>
      </c>
      <c r="I1344" s="6" t="n">
        <v>-1288.8</v>
      </c>
      <c r="J1344" s="6" t="n">
        <v>0</v>
      </c>
      <c r="K1344" s="6" t="n">
        <v>-0.61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44035.58068287</v>
      </c>
      <c r="B1345" s="2" t="s">
        <v>906</v>
      </c>
      <c r="C1345" s="2" t="s">
        <v>1097</v>
      </c>
      <c r="D1345" s="2" t="s">
        <v>894</v>
      </c>
      <c r="E1345" s="2" t="s">
        <v>18</v>
      </c>
      <c r="F1345" s="2" t="s">
        <v>27</v>
      </c>
      <c r="G1345" s="7" t="n">
        <v>20</v>
      </c>
      <c r="H1345" s="6" t="n">
        <v>64.42</v>
      </c>
      <c r="I1345" s="6" t="n">
        <v>-1288.4</v>
      </c>
      <c r="J1345" s="6" t="n">
        <v>0</v>
      </c>
      <c r="K1345" s="6" t="n">
        <v>-0.61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44035.583368056</v>
      </c>
      <c r="B1346" s="2" t="s">
        <v>906</v>
      </c>
      <c r="C1346" s="2" t="s">
        <v>1097</v>
      </c>
      <c r="D1346" s="2" t="s">
        <v>894</v>
      </c>
      <c r="E1346" s="2" t="s">
        <v>18</v>
      </c>
      <c r="F1346" s="2" t="s">
        <v>27</v>
      </c>
      <c r="G1346" s="7" t="n">
        <v>20</v>
      </c>
      <c r="H1346" s="6" t="n">
        <v>64.41</v>
      </c>
      <c r="I1346" s="6" t="n">
        <v>-1288.2</v>
      </c>
      <c r="J1346" s="6" t="n">
        <v>0</v>
      </c>
      <c r="K1346" s="6" t="n">
        <v>-0.61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44035.583368056</v>
      </c>
      <c r="B1347" s="2" t="s">
        <v>906</v>
      </c>
      <c r="C1347" s="2" t="s">
        <v>1097</v>
      </c>
      <c r="D1347" s="2" t="s">
        <v>894</v>
      </c>
      <c r="E1347" s="2" t="s">
        <v>18</v>
      </c>
      <c r="F1347" s="2" t="s">
        <v>27</v>
      </c>
      <c r="G1347" s="7" t="n">
        <v>20</v>
      </c>
      <c r="H1347" s="6" t="n">
        <v>64.4</v>
      </c>
      <c r="I1347" s="6" t="n">
        <v>-1288</v>
      </c>
      <c r="J1347" s="6" t="n">
        <v>0</v>
      </c>
      <c r="K1347" s="6" t="n">
        <v>-0.61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0" t="n">
        <v>44035.588009259</v>
      </c>
      <c r="B1348" s="2" t="s">
        <v>94</v>
      </c>
      <c r="C1348" s="2" t="s">
        <v>1225</v>
      </c>
      <c r="D1348" s="2" t="s">
        <v>894</v>
      </c>
      <c r="E1348" s="2" t="s">
        <v>18</v>
      </c>
      <c r="F1348" s="2" t="s">
        <v>27</v>
      </c>
      <c r="G1348" s="7" t="n">
        <v>10</v>
      </c>
      <c r="H1348" s="6" t="n">
        <v>79.7</v>
      </c>
      <c r="I1348" s="6" t="n">
        <v>-797</v>
      </c>
      <c r="J1348" s="6" t="n">
        <v>0</v>
      </c>
      <c r="K1348" s="6" t="n">
        <v>-0.38</v>
      </c>
      <c r="L1348" s="6" t="n">
        <v>0</v>
      </c>
      <c r="M1348" s="6"/>
      <c r="N1348" s="6" t="s">
        <f>=I1348+J1348+K1348+L1348</f>
      </c>
      <c r="O1348" s="6"/>
      <c r="P1348" s="2"/>
    </row>
    <row collapsed="false" customFormat="false" customHeight="false" hidden="false" ht="12.1" outlineLevel="0" r="1349">
      <c r="A1349" s="29" t="n">
        <v>44036.546782407</v>
      </c>
      <c r="B1349" s="30" t="s">
        <v>953</v>
      </c>
      <c r="C1349" s="30" t="s">
        <v>1195</v>
      </c>
      <c r="D1349" s="30" t="s">
        <v>897</v>
      </c>
      <c r="E1349" s="30" t="s">
        <v>146</v>
      </c>
      <c r="F1349" s="30" t="s">
        <v>27</v>
      </c>
      <c r="G1349" s="31" t="n">
        <v>-5</v>
      </c>
      <c r="H1349" s="32" t="n">
        <v>2963</v>
      </c>
      <c r="I1349" s="32" t="n">
        <v>14815</v>
      </c>
      <c r="J1349" s="32" t="n">
        <v>0</v>
      </c>
      <c r="K1349" s="32" t="n">
        <v>-7.07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0" t="n">
        <v>44036.629618056</v>
      </c>
      <c r="B1350" s="2" t="s">
        <v>94</v>
      </c>
      <c r="C1350" s="2" t="s">
        <v>1225</v>
      </c>
      <c r="D1350" s="2" t="s">
        <v>894</v>
      </c>
      <c r="E1350" s="2" t="s">
        <v>18</v>
      </c>
      <c r="F1350" s="2" t="s">
        <v>27</v>
      </c>
      <c r="G1350" s="7" t="n">
        <v>10</v>
      </c>
      <c r="H1350" s="6" t="n">
        <v>78.94</v>
      </c>
      <c r="I1350" s="6" t="n">
        <v>-789.4</v>
      </c>
      <c r="J1350" s="6" t="n">
        <v>0</v>
      </c>
      <c r="K1350" s="6" t="n">
        <v>-0.38</v>
      </c>
      <c r="L1350" s="6" t="n">
        <v>0</v>
      </c>
      <c r="M1350" s="6"/>
      <c r="N1350" s="6" t="s">
        <f>=I1350+J1350+K1350+L1350</f>
      </c>
      <c r="O1350" s="6"/>
      <c r="P1350" s="2"/>
    </row>
    <row collapsed="false" customFormat="false" customHeight="false" hidden="false" ht="12.1" outlineLevel="0" r="1351">
      <c r="A1351" s="20" t="n">
        <v>44036.645833333</v>
      </c>
      <c r="B1351" s="2" t="s">
        <v>94</v>
      </c>
      <c r="C1351" s="2" t="s">
        <v>1225</v>
      </c>
      <c r="D1351" s="2" t="s">
        <v>894</v>
      </c>
      <c r="E1351" s="2" t="s">
        <v>18</v>
      </c>
      <c r="F1351" s="2" t="s">
        <v>27</v>
      </c>
      <c r="G1351" s="7" t="n">
        <v>20</v>
      </c>
      <c r="H1351" s="6" t="n">
        <v>78.92</v>
      </c>
      <c r="I1351" s="6" t="n">
        <v>-1578.4</v>
      </c>
      <c r="J1351" s="6" t="n">
        <v>0</v>
      </c>
      <c r="K1351" s="6" t="n">
        <v>-0.76</v>
      </c>
      <c r="L1351" s="6" t="n">
        <v>0</v>
      </c>
      <c r="M1351" s="6"/>
      <c r="N1351" s="6" t="s">
        <f>=I1351+J1351+K1351+L1351</f>
      </c>
      <c r="O1351" s="6"/>
      <c r="P1351" s="2"/>
    </row>
    <row collapsed="false" customFormat="false" customHeight="false" hidden="false" ht="12.1" outlineLevel="0" r="1352">
      <c r="A1352" s="20" t="n">
        <v>44036.645833333</v>
      </c>
      <c r="B1352" s="2" t="s">
        <v>94</v>
      </c>
      <c r="C1352" s="2" t="s">
        <v>1225</v>
      </c>
      <c r="D1352" s="2" t="s">
        <v>894</v>
      </c>
      <c r="E1352" s="2" t="s">
        <v>18</v>
      </c>
      <c r="F1352" s="2" t="s">
        <v>27</v>
      </c>
      <c r="G1352" s="7" t="n">
        <v>10</v>
      </c>
      <c r="H1352" s="6" t="n">
        <v>78.9</v>
      </c>
      <c r="I1352" s="6" t="n">
        <v>-789</v>
      </c>
      <c r="J1352" s="6" t="n">
        <v>0</v>
      </c>
      <c r="K1352" s="6" t="n">
        <v>-0.38</v>
      </c>
      <c r="L1352" s="6" t="n">
        <v>0</v>
      </c>
      <c r="M1352" s="6"/>
      <c r="N1352" s="6" t="s">
        <f>=I1352+J1352+K1352+L1352</f>
      </c>
      <c r="O1352" s="6"/>
      <c r="P1352" s="2"/>
    </row>
    <row collapsed="false" customFormat="false" customHeight="false" hidden="false" ht="12.1" outlineLevel="0" r="1353">
      <c r="A1353" s="20" t="n">
        <v>44036.652037037</v>
      </c>
      <c r="B1353" s="2" t="s">
        <v>94</v>
      </c>
      <c r="C1353" s="2" t="s">
        <v>1225</v>
      </c>
      <c r="D1353" s="2" t="s">
        <v>894</v>
      </c>
      <c r="E1353" s="2" t="s">
        <v>18</v>
      </c>
      <c r="F1353" s="2" t="s">
        <v>27</v>
      </c>
      <c r="G1353" s="7" t="n">
        <v>10</v>
      </c>
      <c r="H1353" s="6" t="n">
        <v>78.96</v>
      </c>
      <c r="I1353" s="6" t="n">
        <v>-789.6</v>
      </c>
      <c r="J1353" s="6" t="n">
        <v>0</v>
      </c>
      <c r="K1353" s="6" t="n">
        <v>-0.38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0" t="n">
        <v>44036.65462963</v>
      </c>
      <c r="B1354" s="2" t="s">
        <v>58</v>
      </c>
      <c r="C1354" s="2" t="s">
        <v>1133</v>
      </c>
      <c r="D1354" s="2" t="s">
        <v>894</v>
      </c>
      <c r="E1354" s="2" t="s">
        <v>18</v>
      </c>
      <c r="F1354" s="2" t="s">
        <v>27</v>
      </c>
      <c r="G1354" s="7" t="n">
        <v>10</v>
      </c>
      <c r="H1354" s="6" t="n">
        <v>185.48</v>
      </c>
      <c r="I1354" s="6" t="n">
        <v>-1854.8</v>
      </c>
      <c r="J1354" s="6" t="n">
        <v>0</v>
      </c>
      <c r="K1354" s="6" t="n">
        <v>-0.89</v>
      </c>
      <c r="L1354" s="6" t="n">
        <v>0</v>
      </c>
      <c r="M1354" s="6"/>
      <c r="N1354" s="6" t="s">
        <f>=I1354+J1354+K1354+L1354</f>
      </c>
      <c r="O1354" s="6"/>
      <c r="P1354" s="2"/>
    </row>
    <row collapsed="false" customFormat="false" customHeight="false" hidden="false" ht="12.1" outlineLevel="0" r="1355">
      <c r="A1355" s="20" t="n">
        <v>44036.688414352</v>
      </c>
      <c r="B1355" s="2" t="s">
        <v>61</v>
      </c>
      <c r="C1355" s="2" t="s">
        <v>1224</v>
      </c>
      <c r="D1355" s="2" t="s">
        <v>894</v>
      </c>
      <c r="E1355" s="2" t="s">
        <v>18</v>
      </c>
      <c r="F1355" s="2" t="s">
        <v>27</v>
      </c>
      <c r="G1355" s="7" t="n">
        <v>20</v>
      </c>
      <c r="H1355" s="6" t="n">
        <v>86.9</v>
      </c>
      <c r="I1355" s="6" t="n">
        <v>-1738</v>
      </c>
      <c r="J1355" s="6" t="n">
        <v>0</v>
      </c>
      <c r="K1355" s="6" t="n">
        <v>-0.83</v>
      </c>
      <c r="L1355" s="6" t="n">
        <v>0</v>
      </c>
      <c r="M1355" s="6"/>
      <c r="N1355" s="6" t="s">
        <f>=I1355+J1355+K1355+L1355</f>
      </c>
      <c r="O1355" s="6"/>
      <c r="P1355" s="2"/>
    </row>
    <row collapsed="false" customFormat="false" customHeight="false" hidden="false" ht="12.1" outlineLevel="0" r="1356">
      <c r="A1356" s="29" t="n">
        <v>44036.705729167</v>
      </c>
      <c r="B1356" s="30" t="s">
        <v>996</v>
      </c>
      <c r="C1356" s="30" t="s">
        <v>1318</v>
      </c>
      <c r="D1356" s="30" t="s">
        <v>897</v>
      </c>
      <c r="E1356" s="30" t="s">
        <v>18</v>
      </c>
      <c r="F1356" s="30" t="s">
        <v>27</v>
      </c>
      <c r="G1356" s="31" t="n">
        <v>-3000</v>
      </c>
      <c r="H1356" s="32" t="n">
        <v>0.36</v>
      </c>
      <c r="I1356" s="32" t="n">
        <v>1080</v>
      </c>
      <c r="J1356" s="32" t="n">
        <v>0</v>
      </c>
      <c r="K1356" s="32" t="n">
        <v>-0.52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44036.725983796</v>
      </c>
      <c r="B1357" s="2" t="s">
        <v>58</v>
      </c>
      <c r="C1357" s="2" t="s">
        <v>1133</v>
      </c>
      <c r="D1357" s="2" t="s">
        <v>894</v>
      </c>
      <c r="E1357" s="2" t="s">
        <v>18</v>
      </c>
      <c r="F1357" s="2" t="s">
        <v>27</v>
      </c>
      <c r="G1357" s="7" t="n">
        <v>10</v>
      </c>
      <c r="H1357" s="6" t="n">
        <v>185</v>
      </c>
      <c r="I1357" s="6" t="n">
        <v>-1850</v>
      </c>
      <c r="J1357" s="6" t="n">
        <v>0</v>
      </c>
      <c r="K1357" s="6" t="n">
        <v>-0.89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9" t="n">
        <v>44036.740648148</v>
      </c>
      <c r="B1358" s="30" t="s">
        <v>80</v>
      </c>
      <c r="C1358" s="30" t="s">
        <v>1192</v>
      </c>
      <c r="D1358" s="30" t="s">
        <v>897</v>
      </c>
      <c r="E1358" s="30" t="s">
        <v>18</v>
      </c>
      <c r="F1358" s="30" t="s">
        <v>27</v>
      </c>
      <c r="G1358" s="31" t="n">
        <v>-700</v>
      </c>
      <c r="H1358" s="32" t="n">
        <v>10.7</v>
      </c>
      <c r="I1358" s="32" t="n">
        <v>7490</v>
      </c>
      <c r="J1358" s="32" t="n">
        <v>0</v>
      </c>
      <c r="K1358" s="32" t="n">
        <v>-3.58</v>
      </c>
      <c r="L1358" s="32" t="n">
        <v>0</v>
      </c>
      <c r="M1358" s="32"/>
      <c r="N1358" s="6" t="s">
        <f>=I1358+J1358+K1358+L1358</f>
      </c>
      <c r="O1358" s="32"/>
      <c r="P1358" s="30"/>
    </row>
    <row collapsed="false" customFormat="false" customHeight="false" hidden="false" ht="12.1" outlineLevel="0" r="1359">
      <c r="A1359" s="20" t="n">
        <v>44036.755034722</v>
      </c>
      <c r="B1359" s="2" t="s">
        <v>58</v>
      </c>
      <c r="C1359" s="2" t="s">
        <v>1133</v>
      </c>
      <c r="D1359" s="2" t="s">
        <v>894</v>
      </c>
      <c r="E1359" s="2" t="s">
        <v>18</v>
      </c>
      <c r="F1359" s="2" t="s">
        <v>27</v>
      </c>
      <c r="G1359" s="7" t="n">
        <v>20</v>
      </c>
      <c r="H1359" s="6" t="n">
        <v>185</v>
      </c>
      <c r="I1359" s="6" t="n">
        <v>-3700</v>
      </c>
      <c r="J1359" s="6" t="n">
        <v>0</v>
      </c>
      <c r="K1359" s="6" t="n">
        <v>-1.77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37" t="n">
        <v>44039</v>
      </c>
      <c r="B1360" s="38" t="s">
        <v>1278</v>
      </c>
      <c r="C1360" s="38" t="s">
        <v>340</v>
      </c>
      <c r="D1360" s="38" t="s">
        <v>1278</v>
      </c>
      <c r="E1360" s="38" t="s">
        <v>1278</v>
      </c>
      <c r="F1360" s="38" t="s">
        <v>27</v>
      </c>
      <c r="G1360" s="39" t="n">
        <v>1</v>
      </c>
      <c r="H1360" s="40" t="n">
        <v>-152.4</v>
      </c>
      <c r="I1360" s="40" t="n">
        <v>-152.4</v>
      </c>
      <c r="J1360" s="40" t="n">
        <v>0</v>
      </c>
      <c r="K1360" s="40" t="n">
        <v>0</v>
      </c>
      <c r="L1360" s="40" t="n">
        <v>0</v>
      </c>
      <c r="M1360" s="40"/>
      <c r="N1360" s="6" t="s">
        <f>=I1360+J1360+K1360+L1360</f>
      </c>
      <c r="O1360" s="40"/>
      <c r="P1360" s="38"/>
    </row>
    <row collapsed="false" customFormat="false" customHeight="false" hidden="false" ht="12.1" outlineLevel="0" r="1361">
      <c r="A1361" s="37" t="n">
        <v>44039</v>
      </c>
      <c r="B1361" s="38" t="s">
        <v>1278</v>
      </c>
      <c r="C1361" s="38" t="s">
        <v>340</v>
      </c>
      <c r="D1361" s="38" t="s">
        <v>1278</v>
      </c>
      <c r="E1361" s="38" t="s">
        <v>1278</v>
      </c>
      <c r="F1361" s="38" t="s">
        <v>20</v>
      </c>
      <c r="G1361" s="39" t="n">
        <v>1</v>
      </c>
      <c r="H1361" s="40" t="n">
        <v>-1.07</v>
      </c>
      <c r="I1361" s="40" t="n">
        <v>-1.07</v>
      </c>
      <c r="J1361" s="40" t="n">
        <v>0</v>
      </c>
      <c r="K1361" s="40" t="n">
        <v>0</v>
      </c>
      <c r="L1361" s="40" t="n">
        <v>0</v>
      </c>
      <c r="M1361" s="6" t="s">
        <f>=I1361+J1361+K1361+L1361</f>
      </c>
      <c r="N1361" s="40"/>
      <c r="O1361" s="40"/>
      <c r="P1361" s="38"/>
    </row>
    <row collapsed="false" customFormat="false" customHeight="false" hidden="false" ht="12.1" outlineLevel="0" r="1362">
      <c r="A1362" s="20" t="n">
        <v>44039.479108796</v>
      </c>
      <c r="B1362" s="2" t="s">
        <v>29</v>
      </c>
      <c r="C1362" s="2" t="s">
        <v>1123</v>
      </c>
      <c r="D1362" s="2" t="s">
        <v>894</v>
      </c>
      <c r="E1362" s="2" t="s">
        <v>18</v>
      </c>
      <c r="F1362" s="2" t="s">
        <v>20</v>
      </c>
      <c r="G1362" s="7" t="n">
        <v>4</v>
      </c>
      <c r="H1362" s="6" t="n">
        <v>29.79</v>
      </c>
      <c r="I1362" s="6" t="n">
        <v>-119.16</v>
      </c>
      <c r="J1362" s="6" t="n">
        <v>0</v>
      </c>
      <c r="K1362" s="6" t="n">
        <v>-0.05</v>
      </c>
      <c r="L1362" s="6" t="n">
        <v>0</v>
      </c>
      <c r="M1362" s="6" t="s">
        <f>=I1362+J1362+K1362+L1362</f>
      </c>
      <c r="N1362" s="6"/>
      <c r="O1362" s="6"/>
      <c r="P1362" s="2"/>
    </row>
    <row collapsed="false" customFormat="false" customHeight="false" hidden="false" ht="12.1" outlineLevel="0" r="1363">
      <c r="A1363" s="20" t="n">
        <v>44039.479108796</v>
      </c>
      <c r="B1363" s="2" t="s">
        <v>29</v>
      </c>
      <c r="C1363" s="2" t="s">
        <v>1123</v>
      </c>
      <c r="D1363" s="2" t="s">
        <v>894</v>
      </c>
      <c r="E1363" s="2" t="s">
        <v>18</v>
      </c>
      <c r="F1363" s="2" t="s">
        <v>20</v>
      </c>
      <c r="G1363" s="7" t="n">
        <v>3</v>
      </c>
      <c r="H1363" s="6" t="n">
        <v>29.79</v>
      </c>
      <c r="I1363" s="6" t="n">
        <v>-89.37</v>
      </c>
      <c r="J1363" s="6" t="n">
        <v>0</v>
      </c>
      <c r="K1363" s="6" t="n">
        <v>-0.04</v>
      </c>
      <c r="L1363" s="6" t="n">
        <v>0</v>
      </c>
      <c r="M1363" s="6" t="s">
        <f>=I1363+J1363+K1363+L1363</f>
      </c>
      <c r="N1363" s="6"/>
      <c r="O1363" s="6"/>
      <c r="P1363" s="2"/>
    </row>
    <row collapsed="false" customFormat="false" customHeight="false" hidden="false" ht="12.1" outlineLevel="0" r="1364">
      <c r="A1364" s="21" t="n">
        <v>44040</v>
      </c>
      <c r="B1364" s="22" t="s">
        <v>1113</v>
      </c>
      <c r="C1364" s="22" t="s">
        <v>1322</v>
      </c>
      <c r="D1364" s="22" t="s">
        <v>1113</v>
      </c>
      <c r="E1364" s="22" t="s">
        <v>1113</v>
      </c>
      <c r="F1364" s="22" t="s">
        <v>20</v>
      </c>
      <c r="G1364" s="23" t="n">
        <v>1</v>
      </c>
      <c r="H1364" s="24" t="n">
        <v>2.28</v>
      </c>
      <c r="I1364" s="24" t="n">
        <v>2.28</v>
      </c>
      <c r="J1364" s="24" t="n">
        <v>0</v>
      </c>
      <c r="K1364" s="24" t="n">
        <v>0</v>
      </c>
      <c r="L1364" s="24" t="n">
        <v>0</v>
      </c>
      <c r="M1364" s="6" t="s">
        <f>=I1364+J1364+K1364+L1364</f>
      </c>
      <c r="N1364" s="24"/>
      <c r="O1364" s="24"/>
      <c r="P1364" s="22"/>
    </row>
    <row collapsed="false" customFormat="false" customHeight="false" hidden="false" ht="12.1" outlineLevel="0" r="1365">
      <c r="A1365" s="21" t="n">
        <v>44040</v>
      </c>
      <c r="B1365" s="22" t="s">
        <v>1113</v>
      </c>
      <c r="C1365" s="22" t="s">
        <v>1323</v>
      </c>
      <c r="D1365" s="22" t="s">
        <v>1113</v>
      </c>
      <c r="E1365" s="22" t="s">
        <v>1113</v>
      </c>
      <c r="F1365" s="22" t="s">
        <v>20</v>
      </c>
      <c r="G1365" s="23" t="n">
        <v>1</v>
      </c>
      <c r="H1365" s="24" t="n">
        <v>9.72</v>
      </c>
      <c r="I1365" s="24" t="n">
        <v>9.72</v>
      </c>
      <c r="J1365" s="24" t="n">
        <v>0</v>
      </c>
      <c r="K1365" s="24" t="n">
        <v>0</v>
      </c>
      <c r="L1365" s="24" t="n">
        <v>0</v>
      </c>
      <c r="M1365" s="6" t="s">
        <f>=I1365+J1365+K1365+L1365</f>
      </c>
      <c r="N1365" s="24"/>
      <c r="O1365" s="24"/>
      <c r="P1365" s="22"/>
    </row>
    <row collapsed="false" customFormat="false" customHeight="false" hidden="false" ht="12.1" outlineLevel="0" r="1366">
      <c r="A1366" s="20" t="n">
        <v>44040.463900463</v>
      </c>
      <c r="B1366" s="2" t="s">
        <v>58</v>
      </c>
      <c r="C1366" s="2" t="s">
        <v>1133</v>
      </c>
      <c r="D1366" s="2" t="s">
        <v>894</v>
      </c>
      <c r="E1366" s="2" t="s">
        <v>18</v>
      </c>
      <c r="F1366" s="2" t="s">
        <v>27</v>
      </c>
      <c r="G1366" s="7" t="n">
        <v>10</v>
      </c>
      <c r="H1366" s="6" t="n">
        <v>184.8</v>
      </c>
      <c r="I1366" s="6" t="n">
        <v>-1848</v>
      </c>
      <c r="J1366" s="6" t="n">
        <v>0</v>
      </c>
      <c r="K1366" s="6" t="n">
        <v>-0.89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44040.473784722</v>
      </c>
      <c r="B1367" s="2" t="s">
        <v>58</v>
      </c>
      <c r="C1367" s="2" t="s">
        <v>1133</v>
      </c>
      <c r="D1367" s="2" t="s">
        <v>894</v>
      </c>
      <c r="E1367" s="2" t="s">
        <v>18</v>
      </c>
      <c r="F1367" s="2" t="s">
        <v>27</v>
      </c>
      <c r="G1367" s="7" t="n">
        <v>20</v>
      </c>
      <c r="H1367" s="6" t="n">
        <v>184.5</v>
      </c>
      <c r="I1367" s="6" t="n">
        <v>-3690</v>
      </c>
      <c r="J1367" s="6" t="n">
        <v>0</v>
      </c>
      <c r="K1367" s="6" t="n">
        <v>-1.76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44040.615671296</v>
      </c>
      <c r="B1368" s="2" t="s">
        <v>58</v>
      </c>
      <c r="C1368" s="2" t="s">
        <v>1133</v>
      </c>
      <c r="D1368" s="2" t="s">
        <v>894</v>
      </c>
      <c r="E1368" s="2" t="s">
        <v>18</v>
      </c>
      <c r="F1368" s="2" t="s">
        <v>27</v>
      </c>
      <c r="G1368" s="7" t="n">
        <v>10</v>
      </c>
      <c r="H1368" s="6" t="n">
        <v>184.29</v>
      </c>
      <c r="I1368" s="6" t="n">
        <v>-1842.9</v>
      </c>
      <c r="J1368" s="6" t="n">
        <v>0</v>
      </c>
      <c r="K1368" s="6" t="n">
        <v>-0.89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44040.640173611</v>
      </c>
      <c r="B1369" s="2" t="s">
        <v>58</v>
      </c>
      <c r="C1369" s="2" t="s">
        <v>1133</v>
      </c>
      <c r="D1369" s="2" t="s">
        <v>894</v>
      </c>
      <c r="E1369" s="2" t="s">
        <v>18</v>
      </c>
      <c r="F1369" s="2" t="s">
        <v>27</v>
      </c>
      <c r="G1369" s="7" t="n">
        <v>10</v>
      </c>
      <c r="H1369" s="6" t="n">
        <v>184</v>
      </c>
      <c r="I1369" s="6" t="n">
        <v>-1840</v>
      </c>
      <c r="J1369" s="6" t="n">
        <v>0</v>
      </c>
      <c r="K1369" s="6" t="n">
        <v>-0.88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44040.65869213</v>
      </c>
      <c r="B1370" s="2" t="s">
        <v>58</v>
      </c>
      <c r="C1370" s="2" t="s">
        <v>1133</v>
      </c>
      <c r="D1370" s="2" t="s">
        <v>894</v>
      </c>
      <c r="E1370" s="2" t="s">
        <v>18</v>
      </c>
      <c r="F1370" s="2" t="s">
        <v>27</v>
      </c>
      <c r="G1370" s="7" t="n">
        <v>10</v>
      </c>
      <c r="H1370" s="6" t="n">
        <v>183.8</v>
      </c>
      <c r="I1370" s="6" t="n">
        <v>-1838</v>
      </c>
      <c r="J1370" s="6" t="n">
        <v>0</v>
      </c>
      <c r="K1370" s="6" t="n">
        <v>-0.88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1" t="n">
        <v>44041</v>
      </c>
      <c r="B1371" s="22" t="s">
        <v>1113</v>
      </c>
      <c r="C1371" s="22" t="s">
        <v>1324</v>
      </c>
      <c r="D1371" s="22" t="s">
        <v>1113</v>
      </c>
      <c r="E1371" s="22" t="s">
        <v>1113</v>
      </c>
      <c r="F1371" s="22" t="s">
        <v>20</v>
      </c>
      <c r="G1371" s="23" t="n">
        <v>1</v>
      </c>
      <c r="H1371" s="24" t="n">
        <v>56.41</v>
      </c>
      <c r="I1371" s="24" t="n">
        <v>56.41</v>
      </c>
      <c r="J1371" s="24" t="n">
        <v>0</v>
      </c>
      <c r="K1371" s="24" t="n">
        <v>0</v>
      </c>
      <c r="L1371" s="24" t="n">
        <v>0</v>
      </c>
      <c r="M1371" s="6" t="s">
        <f>=I1371+J1371+K1371+L1371</f>
      </c>
      <c r="N1371" s="24"/>
      <c r="O1371" s="24"/>
      <c r="P1371" s="22"/>
    </row>
    <row collapsed="false" customFormat="false" customHeight="false" hidden="false" ht="12.1" outlineLevel="0" r="1372">
      <c r="A1372" s="21" t="n">
        <v>44041</v>
      </c>
      <c r="B1372" s="22" t="s">
        <v>1113</v>
      </c>
      <c r="C1372" s="22" t="s">
        <v>1325</v>
      </c>
      <c r="D1372" s="22" t="s">
        <v>1113</v>
      </c>
      <c r="E1372" s="22" t="s">
        <v>1113</v>
      </c>
      <c r="F1372" s="22" t="s">
        <v>27</v>
      </c>
      <c r="G1372" s="23" t="n">
        <v>1</v>
      </c>
      <c r="H1372" s="24" t="n">
        <v>746.6</v>
      </c>
      <c r="I1372" s="24" t="n">
        <v>746.6</v>
      </c>
      <c r="J1372" s="24" t="n">
        <v>0</v>
      </c>
      <c r="K1372" s="24" t="n">
        <v>0</v>
      </c>
      <c r="L1372" s="24" t="n">
        <v>0</v>
      </c>
      <c r="M1372" s="24"/>
      <c r="N1372" s="6" t="s">
        <f>=I1372+J1372+K1372+L1372</f>
      </c>
      <c r="O1372" s="24"/>
      <c r="P1372" s="22"/>
    </row>
    <row collapsed="false" customFormat="false" customHeight="false" hidden="false" ht="12.1" outlineLevel="0" r="1373">
      <c r="A1373" s="21" t="n">
        <v>44041</v>
      </c>
      <c r="B1373" s="22" t="s">
        <v>1113</v>
      </c>
      <c r="C1373" s="22" t="s">
        <v>1326</v>
      </c>
      <c r="D1373" s="22" t="s">
        <v>1113</v>
      </c>
      <c r="E1373" s="22" t="s">
        <v>1113</v>
      </c>
      <c r="F1373" s="22" t="s">
        <v>27</v>
      </c>
      <c r="G1373" s="23" t="n">
        <v>1</v>
      </c>
      <c r="H1373" s="24" t="n">
        <v>321.9</v>
      </c>
      <c r="I1373" s="24" t="n">
        <v>321.9</v>
      </c>
      <c r="J1373" s="24" t="n">
        <v>0</v>
      </c>
      <c r="K1373" s="24" t="n">
        <v>0</v>
      </c>
      <c r="L1373" s="24" t="n">
        <v>0</v>
      </c>
      <c r="M1373" s="24"/>
      <c r="N1373" s="6" t="s">
        <f>=I1373+J1373+K1373+L1373</f>
      </c>
      <c r="O1373" s="24"/>
      <c r="P1373" s="22"/>
    </row>
    <row collapsed="false" customFormat="false" customHeight="false" hidden="false" ht="12.1" outlineLevel="0" r="1374">
      <c r="A1374" s="20" t="n">
        <v>44041.508287037</v>
      </c>
      <c r="B1374" s="2" t="s">
        <v>76</v>
      </c>
      <c r="C1374" s="2" t="s">
        <v>1240</v>
      </c>
      <c r="D1374" s="2" t="s">
        <v>894</v>
      </c>
      <c r="E1374" s="2" t="s">
        <v>18</v>
      </c>
      <c r="F1374" s="2" t="s">
        <v>27</v>
      </c>
      <c r="G1374" s="7" t="n">
        <v>2000</v>
      </c>
      <c r="H1374" s="6" t="n">
        <v>0.943</v>
      </c>
      <c r="I1374" s="6" t="n">
        <v>-1886</v>
      </c>
      <c r="J1374" s="6" t="n">
        <v>0</v>
      </c>
      <c r="K1374" s="6" t="n">
        <v>-0.9</v>
      </c>
      <c r="L1374" s="6" t="n">
        <v>0</v>
      </c>
      <c r="M1374" s="6"/>
      <c r="N1374" s="6" t="s">
        <f>=I1374+J1374+K1374+L1374</f>
      </c>
      <c r="O1374" s="6"/>
      <c r="P1374" s="2"/>
    </row>
    <row collapsed="false" customFormat="false" customHeight="false" hidden="false" ht="12.1" outlineLevel="0" r="1375">
      <c r="A1375" s="20" t="n">
        <v>44041.564166667</v>
      </c>
      <c r="B1375" s="2" t="s">
        <v>114</v>
      </c>
      <c r="C1375" s="2" t="s">
        <v>1204</v>
      </c>
      <c r="D1375" s="2" t="s">
        <v>894</v>
      </c>
      <c r="E1375" s="2" t="s">
        <v>18</v>
      </c>
      <c r="F1375" s="2" t="s">
        <v>27</v>
      </c>
      <c r="G1375" s="7" t="n">
        <v>1000</v>
      </c>
      <c r="H1375" s="6" t="n">
        <v>0.7613</v>
      </c>
      <c r="I1375" s="6" t="n">
        <v>-761.3</v>
      </c>
      <c r="J1375" s="6" t="n">
        <v>0</v>
      </c>
      <c r="K1375" s="6" t="n">
        <v>-0.36</v>
      </c>
      <c r="L1375" s="6" t="n">
        <v>0</v>
      </c>
      <c r="M1375" s="6"/>
      <c r="N1375" s="6" t="s">
        <f>=I1375+J1375+K1375+L1375</f>
      </c>
      <c r="O1375" s="6"/>
      <c r="P1375" s="2"/>
    </row>
    <row collapsed="false" customFormat="false" customHeight="false" hidden="false" ht="12.1" outlineLevel="0" r="1376">
      <c r="A1376" s="20" t="n">
        <v>44041.798032407</v>
      </c>
      <c r="B1376" s="2" t="s">
        <v>997</v>
      </c>
      <c r="C1376" s="2" t="s">
        <v>1327</v>
      </c>
      <c r="D1376" s="2" t="s">
        <v>894</v>
      </c>
      <c r="E1376" s="2" t="s">
        <v>18</v>
      </c>
      <c r="F1376" s="2" t="s">
        <v>20</v>
      </c>
      <c r="G1376" s="7" t="n">
        <v>1</v>
      </c>
      <c r="H1376" s="6" t="n">
        <v>58.87</v>
      </c>
      <c r="I1376" s="6" t="n">
        <v>-58.87</v>
      </c>
      <c r="J1376" s="6" t="n">
        <v>0</v>
      </c>
      <c r="K1376" s="6" t="n">
        <v>-0.03</v>
      </c>
      <c r="L1376" s="6" t="n">
        <v>0</v>
      </c>
      <c r="M1376" s="6" t="s">
        <f>=I1376+J1376+K1376+L1376</f>
      </c>
      <c r="N1376" s="6"/>
      <c r="O1376" s="6"/>
      <c r="P1376" s="2"/>
    </row>
    <row collapsed="false" customFormat="false" customHeight="false" hidden="false" ht="12.1" outlineLevel="0" r="1377">
      <c r="A1377" s="20" t="n">
        <v>44042.56443287</v>
      </c>
      <c r="B1377" s="2" t="s">
        <v>995</v>
      </c>
      <c r="C1377" s="2" t="s">
        <v>1316</v>
      </c>
      <c r="D1377" s="2" t="s">
        <v>894</v>
      </c>
      <c r="E1377" s="2" t="s">
        <v>18</v>
      </c>
      <c r="F1377" s="2" t="s">
        <v>27</v>
      </c>
      <c r="G1377" s="7" t="n">
        <v>5</v>
      </c>
      <c r="H1377" s="6" t="n">
        <v>110.9</v>
      </c>
      <c r="I1377" s="6" t="n">
        <v>-554.5</v>
      </c>
      <c r="J1377" s="6" t="n">
        <v>0</v>
      </c>
      <c r="K1377" s="6" t="n">
        <v>-0.26</v>
      </c>
      <c r="L1377" s="6" t="n">
        <v>0</v>
      </c>
      <c r="M1377" s="6"/>
      <c r="N1377" s="6" t="s">
        <f>=I1377+J1377+K1377+L1377</f>
      </c>
      <c r="O1377" s="6"/>
      <c r="P1377" s="2"/>
    </row>
    <row collapsed="false" customFormat="false" customHeight="false" hidden="false" ht="12.1" outlineLevel="0" r="1378">
      <c r="A1378" s="29" t="n">
        <v>44043.638055556</v>
      </c>
      <c r="B1378" s="30" t="s">
        <v>906</v>
      </c>
      <c r="C1378" s="30" t="s">
        <v>1097</v>
      </c>
      <c r="D1378" s="30" t="s">
        <v>897</v>
      </c>
      <c r="E1378" s="30" t="s">
        <v>18</v>
      </c>
      <c r="F1378" s="30" t="s">
        <v>27</v>
      </c>
      <c r="G1378" s="31" t="n">
        <v>-100</v>
      </c>
      <c r="H1378" s="32" t="n">
        <v>67.53</v>
      </c>
      <c r="I1378" s="32" t="n">
        <v>6753</v>
      </c>
      <c r="J1378" s="32" t="n">
        <v>0</v>
      </c>
      <c r="K1378" s="32" t="n">
        <v>-3.23</v>
      </c>
      <c r="L1378" s="32" t="n">
        <v>0</v>
      </c>
      <c r="M1378" s="32"/>
      <c r="N1378" s="6" t="s">
        <f>=I1378+J1378+K1378+L1378</f>
      </c>
      <c r="O1378" s="32"/>
      <c r="P1378" s="30"/>
    </row>
    <row collapsed="false" customFormat="false" customHeight="false" hidden="false" ht="12.1" outlineLevel="0" r="1379">
      <c r="A1379" s="29" t="n">
        <v>44043.638055556</v>
      </c>
      <c r="B1379" s="30" t="s">
        <v>906</v>
      </c>
      <c r="C1379" s="30" t="s">
        <v>1097</v>
      </c>
      <c r="D1379" s="30" t="s">
        <v>897</v>
      </c>
      <c r="E1379" s="30" t="s">
        <v>18</v>
      </c>
      <c r="F1379" s="30" t="s">
        <v>27</v>
      </c>
      <c r="G1379" s="31" t="n">
        <v>-100</v>
      </c>
      <c r="H1379" s="32" t="n">
        <v>67.53</v>
      </c>
      <c r="I1379" s="32" t="n">
        <v>6753</v>
      </c>
      <c r="J1379" s="32" t="n">
        <v>0</v>
      </c>
      <c r="K1379" s="32" t="n">
        <v>-3.23</v>
      </c>
      <c r="L1379" s="32" t="n">
        <v>0</v>
      </c>
      <c r="M1379" s="32"/>
      <c r="N1379" s="6" t="s">
        <f>=I1379+J1379+K1379+L1379</f>
      </c>
      <c r="O1379" s="32"/>
      <c r="P1379" s="30"/>
    </row>
    <row collapsed="false" customFormat="false" customHeight="false" hidden="false" ht="12.1" outlineLevel="0" r="1380">
      <c r="A1380" s="29" t="n">
        <v>44043.773564815</v>
      </c>
      <c r="B1380" s="30" t="s">
        <v>106</v>
      </c>
      <c r="C1380" s="30" t="s">
        <v>1252</v>
      </c>
      <c r="D1380" s="30" t="s">
        <v>897</v>
      </c>
      <c r="E1380" s="30" t="s">
        <v>18</v>
      </c>
      <c r="F1380" s="30" t="s">
        <v>27</v>
      </c>
      <c r="G1380" s="31" t="n">
        <v>-4</v>
      </c>
      <c r="H1380" s="32" t="n">
        <v>1851.5</v>
      </c>
      <c r="I1380" s="32" t="n">
        <v>7406</v>
      </c>
      <c r="J1380" s="32" t="n">
        <v>0</v>
      </c>
      <c r="K1380" s="32" t="n">
        <v>-3.54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44043.776724537</v>
      </c>
      <c r="B1381" s="30" t="s">
        <v>152</v>
      </c>
      <c r="C1381" s="30" t="s">
        <v>1110</v>
      </c>
      <c r="D1381" s="30" t="s">
        <v>897</v>
      </c>
      <c r="E1381" s="30" t="s">
        <v>146</v>
      </c>
      <c r="F1381" s="30" t="s">
        <v>27</v>
      </c>
      <c r="G1381" s="31" t="n">
        <v>-7</v>
      </c>
      <c r="H1381" s="32" t="n">
        <v>1003</v>
      </c>
      <c r="I1381" s="32" t="n">
        <v>7021</v>
      </c>
      <c r="J1381" s="32" t="n">
        <v>0</v>
      </c>
      <c r="K1381" s="32" t="n">
        <v>-3.35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37" t="n">
        <v>44046</v>
      </c>
      <c r="B1382" s="38" t="s">
        <v>1278</v>
      </c>
      <c r="C1382" s="38" t="s">
        <v>412</v>
      </c>
      <c r="D1382" s="38" t="s">
        <v>1278</v>
      </c>
      <c r="E1382" s="38" t="s">
        <v>1278</v>
      </c>
      <c r="F1382" s="38" t="s">
        <v>27</v>
      </c>
      <c r="G1382" s="39" t="n">
        <v>1</v>
      </c>
      <c r="H1382" s="40" t="n">
        <v>-132.85</v>
      </c>
      <c r="I1382" s="40" t="n">
        <v>-132.85</v>
      </c>
      <c r="J1382" s="40" t="n">
        <v>0</v>
      </c>
      <c r="K1382" s="40" t="n">
        <v>0</v>
      </c>
      <c r="L1382" s="40" t="n">
        <v>0</v>
      </c>
      <c r="M1382" s="40"/>
      <c r="N1382" s="6" t="s">
        <f>=I1382+J1382+K1382+L1382</f>
      </c>
      <c r="O1382" s="40"/>
      <c r="P1382" s="38"/>
    </row>
    <row collapsed="false" customFormat="false" customHeight="false" hidden="false" ht="12.1" outlineLevel="0" r="1383">
      <c r="A1383" s="25" t="n">
        <v>44046</v>
      </c>
      <c r="B1383" s="26" t="s">
        <v>1089</v>
      </c>
      <c r="C1383" s="26" t="s">
        <v>1090</v>
      </c>
      <c r="D1383" s="26" t="s">
        <v>1089</v>
      </c>
      <c r="E1383" s="26" t="s">
        <v>1089</v>
      </c>
      <c r="F1383" s="26" t="s">
        <v>27</v>
      </c>
      <c r="G1383" s="27" t="n">
        <v>1</v>
      </c>
      <c r="H1383" s="28" t="n">
        <v>-105</v>
      </c>
      <c r="I1383" s="28" t="n">
        <v>-105</v>
      </c>
      <c r="J1383" s="28" t="n">
        <v>0</v>
      </c>
      <c r="K1383" s="28" t="n">
        <v>0</v>
      </c>
      <c r="L1383" s="28" t="n">
        <v>0</v>
      </c>
      <c r="M1383" s="28"/>
      <c r="N1383" s="6" t="s">
        <f>=I1383+J1383+K1383+L1383</f>
      </c>
      <c r="O1383" s="28"/>
      <c r="P1383" s="26"/>
    </row>
    <row collapsed="false" customFormat="false" customHeight="false" hidden="false" ht="12.1" outlineLevel="0" r="1384">
      <c r="A1384" s="21" t="n">
        <v>44046</v>
      </c>
      <c r="B1384" s="22" t="s">
        <v>1113</v>
      </c>
      <c r="C1384" s="22" t="s">
        <v>412</v>
      </c>
      <c r="D1384" s="22" t="s">
        <v>1113</v>
      </c>
      <c r="E1384" s="22" t="s">
        <v>1113</v>
      </c>
      <c r="F1384" s="22" t="s">
        <v>27</v>
      </c>
      <c r="G1384" s="23" t="n">
        <v>1</v>
      </c>
      <c r="H1384" s="24" t="n">
        <v>6907.8</v>
      </c>
      <c r="I1384" s="24" t="n">
        <v>6907.8</v>
      </c>
      <c r="J1384" s="24" t="n">
        <v>0</v>
      </c>
      <c r="K1384" s="24" t="n">
        <v>0</v>
      </c>
      <c r="L1384" s="24" t="n">
        <v>0</v>
      </c>
      <c r="M1384" s="24"/>
      <c r="N1384" s="6" t="s">
        <f>=I1384+J1384+K1384+L1384</f>
      </c>
      <c r="O1384" s="24"/>
      <c r="P1384" s="22"/>
    </row>
    <row collapsed="false" customFormat="false" customHeight="false" hidden="false" ht="12.1" outlineLevel="0" r="1385">
      <c r="A1385" s="20" t="n">
        <v>44046.436331019</v>
      </c>
      <c r="B1385" s="2" t="s">
        <v>80</v>
      </c>
      <c r="C1385" s="2" t="s">
        <v>1192</v>
      </c>
      <c r="D1385" s="2" t="s">
        <v>894</v>
      </c>
      <c r="E1385" s="2" t="s">
        <v>18</v>
      </c>
      <c r="F1385" s="2" t="s">
        <v>27</v>
      </c>
      <c r="G1385" s="7" t="n">
        <v>500</v>
      </c>
      <c r="H1385" s="6" t="n">
        <v>9.27</v>
      </c>
      <c r="I1385" s="6" t="n">
        <v>-4635</v>
      </c>
      <c r="J1385" s="6" t="n">
        <v>0</v>
      </c>
      <c r="K1385" s="6" t="n">
        <v>-2.22</v>
      </c>
      <c r="L1385" s="6" t="n">
        <v>0</v>
      </c>
      <c r="M1385" s="6"/>
      <c r="N1385" s="6" t="s">
        <f>=I1385+J1385+K1385+L1385</f>
      </c>
      <c r="O1385" s="6"/>
      <c r="P1385" s="2"/>
    </row>
    <row collapsed="false" customFormat="false" customHeight="false" hidden="false" ht="12.1" outlineLevel="0" r="1386">
      <c r="A1386" s="20" t="n">
        <v>44046.511238426</v>
      </c>
      <c r="B1386" s="2" t="s">
        <v>92</v>
      </c>
      <c r="C1386" s="2" t="s">
        <v>1301</v>
      </c>
      <c r="D1386" s="2" t="s">
        <v>894</v>
      </c>
      <c r="E1386" s="2" t="s">
        <v>18</v>
      </c>
      <c r="F1386" s="2" t="s">
        <v>27</v>
      </c>
      <c r="G1386" s="7" t="n">
        <v>10</v>
      </c>
      <c r="H1386" s="6" t="n">
        <v>149</v>
      </c>
      <c r="I1386" s="6" t="n">
        <v>-1490</v>
      </c>
      <c r="J1386" s="6" t="n">
        <v>0</v>
      </c>
      <c r="K1386" s="6" t="n">
        <v>-0.71</v>
      </c>
      <c r="L1386" s="6" t="n">
        <v>0</v>
      </c>
      <c r="M1386" s="6"/>
      <c r="N1386" s="6" t="s">
        <f>=I1386+J1386+K1386+L1386</f>
      </c>
      <c r="O1386" s="6"/>
      <c r="P1386" s="2"/>
    </row>
    <row collapsed="false" customFormat="false" customHeight="false" hidden="false" ht="12.1" outlineLevel="0" r="1387">
      <c r="A1387" s="20" t="n">
        <v>44046.520821759</v>
      </c>
      <c r="B1387" s="2" t="s">
        <v>92</v>
      </c>
      <c r="C1387" s="2" t="s">
        <v>1301</v>
      </c>
      <c r="D1387" s="2" t="s">
        <v>894</v>
      </c>
      <c r="E1387" s="2" t="s">
        <v>18</v>
      </c>
      <c r="F1387" s="2" t="s">
        <v>27</v>
      </c>
      <c r="G1387" s="7" t="n">
        <v>40</v>
      </c>
      <c r="H1387" s="6" t="n">
        <v>149</v>
      </c>
      <c r="I1387" s="6" t="n">
        <v>-5960</v>
      </c>
      <c r="J1387" s="6" t="n">
        <v>0</v>
      </c>
      <c r="K1387" s="6" t="n">
        <v>-2.84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44046.521655093</v>
      </c>
      <c r="B1388" s="30" t="s">
        <v>90</v>
      </c>
      <c r="C1388" s="30" t="s">
        <v>91</v>
      </c>
      <c r="D1388" s="30" t="s">
        <v>897</v>
      </c>
      <c r="E1388" s="30" t="s">
        <v>18</v>
      </c>
      <c r="F1388" s="30" t="s">
        <v>20</v>
      </c>
      <c r="G1388" s="31" t="n">
        <v>-4</v>
      </c>
      <c r="H1388" s="32" t="n">
        <v>69</v>
      </c>
      <c r="I1388" s="32" t="n">
        <v>276</v>
      </c>
      <c r="J1388" s="32" t="n">
        <v>0</v>
      </c>
      <c r="K1388" s="32" t="n">
        <v>-0.13</v>
      </c>
      <c r="L1388" s="32" t="n">
        <v>0</v>
      </c>
      <c r="M1388" s="6" t="s">
        <f>=I1388+J1388+K1388+L1388</f>
      </c>
      <c r="N1388" s="32"/>
      <c r="O1388" s="32"/>
      <c r="P1388" s="30"/>
    </row>
    <row collapsed="false" customFormat="false" customHeight="false" hidden="false" ht="12.1" outlineLevel="0" r="1389">
      <c r="A1389" s="29" t="n">
        <v>44046.611701389</v>
      </c>
      <c r="B1389" s="30" t="s">
        <v>41</v>
      </c>
      <c r="C1389" s="30" t="s">
        <v>42</v>
      </c>
      <c r="D1389" s="30" t="s">
        <v>897</v>
      </c>
      <c r="E1389" s="30" t="s">
        <v>18</v>
      </c>
      <c r="F1389" s="30" t="s">
        <v>20</v>
      </c>
      <c r="G1389" s="31" t="n">
        <v>-2</v>
      </c>
      <c r="H1389" s="32" t="n">
        <v>210</v>
      </c>
      <c r="I1389" s="32" t="n">
        <v>420</v>
      </c>
      <c r="J1389" s="32" t="n">
        <v>0</v>
      </c>
      <c r="K1389" s="32" t="n">
        <v>-0.2</v>
      </c>
      <c r="L1389" s="32" t="n">
        <v>0</v>
      </c>
      <c r="M1389" s="6" t="s">
        <f>=I1389+J1389+K1389+L1389</f>
      </c>
      <c r="N1389" s="32"/>
      <c r="O1389" s="32"/>
      <c r="P1389" s="30"/>
    </row>
    <row collapsed="false" customFormat="false" customHeight="false" hidden="false" ht="12.1" outlineLevel="0" r="1390">
      <c r="A1390" s="20" t="n">
        <v>44046.674537037</v>
      </c>
      <c r="B1390" s="2" t="s">
        <v>995</v>
      </c>
      <c r="C1390" s="2" t="s">
        <v>1316</v>
      </c>
      <c r="D1390" s="2" t="s">
        <v>894</v>
      </c>
      <c r="E1390" s="2" t="s">
        <v>18</v>
      </c>
      <c r="F1390" s="2" t="s">
        <v>27</v>
      </c>
      <c r="G1390" s="7" t="n">
        <v>5</v>
      </c>
      <c r="H1390" s="6" t="n">
        <v>109.3</v>
      </c>
      <c r="I1390" s="6" t="n">
        <v>-546.5</v>
      </c>
      <c r="J1390" s="6" t="n">
        <v>0</v>
      </c>
      <c r="K1390" s="6" t="n">
        <v>-0.26</v>
      </c>
      <c r="L1390" s="6" t="n">
        <v>0</v>
      </c>
      <c r="M1390" s="6"/>
      <c r="N1390" s="6" t="s">
        <f>=I1390+J1390+K1390+L1390</f>
      </c>
      <c r="O1390" s="6"/>
      <c r="P1390" s="2"/>
    </row>
    <row collapsed="false" customFormat="false" customHeight="false" hidden="false" ht="12.1" outlineLevel="0" r="1391">
      <c r="A1391" s="20" t="n">
        <v>44046.783773148</v>
      </c>
      <c r="B1391" s="2" t="s">
        <v>990</v>
      </c>
      <c r="C1391" s="2" t="s">
        <v>1286</v>
      </c>
      <c r="D1391" s="2" t="s">
        <v>894</v>
      </c>
      <c r="E1391" s="2" t="s">
        <v>18</v>
      </c>
      <c r="F1391" s="2" t="s">
        <v>20</v>
      </c>
      <c r="G1391" s="7" t="n">
        <v>1</v>
      </c>
      <c r="H1391" s="6" t="n">
        <v>75.1</v>
      </c>
      <c r="I1391" s="6" t="n">
        <v>-75.1</v>
      </c>
      <c r="J1391" s="6" t="n">
        <v>0</v>
      </c>
      <c r="K1391" s="6" t="n">
        <v>-0.04</v>
      </c>
      <c r="L1391" s="6" t="n">
        <v>0</v>
      </c>
      <c r="M1391" s="6" t="s">
        <f>=I1391+J1391+K1391+L1391</f>
      </c>
      <c r="N1391" s="6"/>
      <c r="O1391" s="6"/>
      <c r="P1391" s="2"/>
    </row>
    <row collapsed="false" customFormat="false" customHeight="false" hidden="false" ht="12.1" outlineLevel="0" r="1392">
      <c r="A1392" s="20" t="n">
        <v>44046.784953704</v>
      </c>
      <c r="B1392" s="2" t="s">
        <v>990</v>
      </c>
      <c r="C1392" s="2" t="s">
        <v>1286</v>
      </c>
      <c r="D1392" s="2" t="s">
        <v>894</v>
      </c>
      <c r="E1392" s="2" t="s">
        <v>18</v>
      </c>
      <c r="F1392" s="2" t="s">
        <v>20</v>
      </c>
      <c r="G1392" s="7" t="n">
        <v>2</v>
      </c>
      <c r="H1392" s="6" t="n">
        <v>74.93</v>
      </c>
      <c r="I1392" s="6" t="n">
        <v>-149.86</v>
      </c>
      <c r="J1392" s="6" t="n">
        <v>0</v>
      </c>
      <c r="K1392" s="6" t="n">
        <v>-0.07</v>
      </c>
      <c r="L1392" s="6" t="n">
        <v>0</v>
      </c>
      <c r="M1392" s="6" t="s">
        <f>=I1392+J1392+K1392+L1392</f>
      </c>
      <c r="N1392" s="6"/>
      <c r="O1392" s="6"/>
      <c r="P1392" s="2"/>
    </row>
    <row collapsed="false" customFormat="false" customHeight="false" hidden="false" ht="12.1" outlineLevel="0" r="1393">
      <c r="A1393" s="20" t="n">
        <v>44046.792418981</v>
      </c>
      <c r="B1393" s="2" t="s">
        <v>998</v>
      </c>
      <c r="C1393" s="2" t="s">
        <v>1328</v>
      </c>
      <c r="D1393" s="2" t="s">
        <v>894</v>
      </c>
      <c r="E1393" s="2" t="s">
        <v>18</v>
      </c>
      <c r="F1393" s="2" t="s">
        <v>20</v>
      </c>
      <c r="G1393" s="7" t="n">
        <v>1</v>
      </c>
      <c r="H1393" s="6" t="n">
        <v>191.23</v>
      </c>
      <c r="I1393" s="6" t="n">
        <v>-191.23</v>
      </c>
      <c r="J1393" s="6" t="n">
        <v>0</v>
      </c>
      <c r="K1393" s="6" t="n">
        <v>-0.09</v>
      </c>
      <c r="L1393" s="6" t="n">
        <v>0</v>
      </c>
      <c r="M1393" s="6" t="s">
        <f>=I1393+J1393+K1393+L1393</f>
      </c>
      <c r="N1393" s="6"/>
      <c r="O1393" s="6"/>
      <c r="P1393" s="2"/>
    </row>
    <row collapsed="false" customFormat="false" customHeight="false" hidden="false" ht="12.1" outlineLevel="0" r="1394">
      <c r="A1394" s="20" t="n">
        <v>44046.795983796</v>
      </c>
      <c r="B1394" s="2" t="s">
        <v>994</v>
      </c>
      <c r="C1394" s="2" t="s">
        <v>1311</v>
      </c>
      <c r="D1394" s="2" t="s">
        <v>894</v>
      </c>
      <c r="E1394" s="2" t="s">
        <v>18</v>
      </c>
      <c r="F1394" s="2" t="s">
        <v>20</v>
      </c>
      <c r="G1394" s="7" t="n">
        <v>1</v>
      </c>
      <c r="H1394" s="6" t="n">
        <v>61.2</v>
      </c>
      <c r="I1394" s="6" t="n">
        <v>-61.2</v>
      </c>
      <c r="J1394" s="6" t="n">
        <v>0</v>
      </c>
      <c r="K1394" s="6" t="n">
        <v>-0.03</v>
      </c>
      <c r="L1394" s="6" t="n">
        <v>0</v>
      </c>
      <c r="M1394" s="6" t="s">
        <f>=I1394+J1394+K1394+L1394</f>
      </c>
      <c r="N1394" s="6"/>
      <c r="O1394" s="6"/>
      <c r="P1394" s="2"/>
    </row>
    <row collapsed="false" customFormat="false" customHeight="false" hidden="false" ht="12.1" outlineLevel="0" r="1395">
      <c r="A1395" s="20" t="n">
        <v>44046.797789352</v>
      </c>
      <c r="B1395" s="2" t="s">
        <v>21</v>
      </c>
      <c r="C1395" s="2" t="s">
        <v>1128</v>
      </c>
      <c r="D1395" s="2" t="s">
        <v>894</v>
      </c>
      <c r="E1395" s="2" t="s">
        <v>18</v>
      </c>
      <c r="F1395" s="2" t="s">
        <v>20</v>
      </c>
      <c r="G1395" s="7" t="n">
        <v>1</v>
      </c>
      <c r="H1395" s="6" t="n">
        <v>78</v>
      </c>
      <c r="I1395" s="6" t="n">
        <v>-78</v>
      </c>
      <c r="J1395" s="6" t="n">
        <v>0</v>
      </c>
      <c r="K1395" s="6" t="n">
        <v>-0.04</v>
      </c>
      <c r="L1395" s="6" t="n">
        <v>0</v>
      </c>
      <c r="M1395" s="6" t="s">
        <f>=I1395+J1395+K1395+L1395</f>
      </c>
      <c r="N1395" s="6"/>
      <c r="O1395" s="6"/>
      <c r="P1395" s="2"/>
    </row>
    <row collapsed="false" customFormat="false" customHeight="false" hidden="false" ht="12.1" outlineLevel="0" r="1396">
      <c r="A1396" s="20" t="n">
        <v>44047.43099537</v>
      </c>
      <c r="B1396" s="2" t="s">
        <v>999</v>
      </c>
      <c r="C1396" s="2" t="s">
        <v>1329</v>
      </c>
      <c r="D1396" s="2" t="s">
        <v>894</v>
      </c>
      <c r="E1396" s="2" t="s">
        <v>18</v>
      </c>
      <c r="F1396" s="2" t="s">
        <v>20</v>
      </c>
      <c r="G1396" s="7" t="n">
        <v>2</v>
      </c>
      <c r="H1396" s="6" t="n">
        <v>48.8</v>
      </c>
      <c r="I1396" s="6" t="n">
        <v>-97.6</v>
      </c>
      <c r="J1396" s="6" t="n">
        <v>0</v>
      </c>
      <c r="K1396" s="6" t="n">
        <v>-0.05</v>
      </c>
      <c r="L1396" s="6" t="n">
        <v>0</v>
      </c>
      <c r="M1396" s="6" t="s">
        <f>=I1396+J1396+K1396+L1396</f>
      </c>
      <c r="N1396" s="6"/>
      <c r="O1396" s="6"/>
      <c r="P1396" s="2"/>
    </row>
    <row collapsed="false" customFormat="false" customHeight="false" hidden="false" ht="12.1" outlineLevel="0" r="1397">
      <c r="A1397" s="29" t="n">
        <v>44047.477118056</v>
      </c>
      <c r="B1397" s="30" t="s">
        <v>122</v>
      </c>
      <c r="C1397" s="30" t="s">
        <v>1099</v>
      </c>
      <c r="D1397" s="30" t="s">
        <v>897</v>
      </c>
      <c r="E1397" s="30" t="s">
        <v>18</v>
      </c>
      <c r="F1397" s="30" t="s">
        <v>27</v>
      </c>
      <c r="G1397" s="31" t="n">
        <v>-90</v>
      </c>
      <c r="H1397" s="32" t="n">
        <v>138.5</v>
      </c>
      <c r="I1397" s="32" t="n">
        <v>12465</v>
      </c>
      <c r="J1397" s="32" t="n">
        <v>0</v>
      </c>
      <c r="K1397" s="32" t="n">
        <v>-5.96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0" t="n">
        <v>44047.479965278</v>
      </c>
      <c r="B1398" s="2" t="s">
        <v>909</v>
      </c>
      <c r="C1398" s="2" t="s">
        <v>1102</v>
      </c>
      <c r="D1398" s="2" t="s">
        <v>894</v>
      </c>
      <c r="E1398" s="2" t="s">
        <v>18</v>
      </c>
      <c r="F1398" s="2" t="s">
        <v>27</v>
      </c>
      <c r="G1398" s="7" t="n">
        <v>50</v>
      </c>
      <c r="H1398" s="6" t="n">
        <v>227.4</v>
      </c>
      <c r="I1398" s="6" t="n">
        <v>-11370</v>
      </c>
      <c r="J1398" s="6" t="n">
        <v>0</v>
      </c>
      <c r="K1398" s="6" t="n">
        <v>-5.42</v>
      </c>
      <c r="L1398" s="6" t="n">
        <v>0</v>
      </c>
      <c r="M1398" s="6"/>
      <c r="N1398" s="6" t="s">
        <f>=I1398+J1398+K1398+L1398</f>
      </c>
      <c r="O1398" s="6"/>
      <c r="P1398" s="2"/>
    </row>
    <row collapsed="false" customFormat="false" customHeight="false" hidden="false" ht="12.1" outlineLevel="0" r="1399">
      <c r="A1399" s="20" t="n">
        <v>44047.480914352</v>
      </c>
      <c r="B1399" s="2" t="s">
        <v>909</v>
      </c>
      <c r="C1399" s="2" t="s">
        <v>1102</v>
      </c>
      <c r="D1399" s="2" t="s">
        <v>894</v>
      </c>
      <c r="E1399" s="2" t="s">
        <v>18</v>
      </c>
      <c r="F1399" s="2" t="s">
        <v>27</v>
      </c>
      <c r="G1399" s="7" t="n">
        <v>20</v>
      </c>
      <c r="H1399" s="6" t="n">
        <v>227.25</v>
      </c>
      <c r="I1399" s="6" t="n">
        <v>-4545</v>
      </c>
      <c r="J1399" s="6" t="n">
        <v>0</v>
      </c>
      <c r="K1399" s="6" t="n">
        <v>-2.17</v>
      </c>
      <c r="L1399" s="6" t="n">
        <v>0</v>
      </c>
      <c r="M1399" s="6"/>
      <c r="N1399" s="6" t="s">
        <f>=I1399+J1399+K1399+L1399</f>
      </c>
      <c r="O1399" s="6"/>
      <c r="P1399" s="2"/>
    </row>
    <row collapsed="false" customFormat="false" customHeight="false" hidden="false" ht="12.1" outlineLevel="0" r="1400">
      <c r="A1400" s="20" t="n">
        <v>44047.483564815</v>
      </c>
      <c r="B1400" s="2" t="s">
        <v>124</v>
      </c>
      <c r="C1400" s="2" t="s">
        <v>1203</v>
      </c>
      <c r="D1400" s="2" t="s">
        <v>894</v>
      </c>
      <c r="E1400" s="2" t="s">
        <v>18</v>
      </c>
      <c r="F1400" s="2" t="s">
        <v>27</v>
      </c>
      <c r="G1400" s="7" t="n">
        <v>2000</v>
      </c>
      <c r="H1400" s="6" t="n">
        <v>0.759</v>
      </c>
      <c r="I1400" s="6" t="n">
        <v>-1518</v>
      </c>
      <c r="J1400" s="6" t="n">
        <v>0</v>
      </c>
      <c r="K1400" s="6" t="n">
        <v>-0.72</v>
      </c>
      <c r="L1400" s="6" t="n">
        <v>0</v>
      </c>
      <c r="M1400" s="6"/>
      <c r="N1400" s="6" t="s">
        <f>=I1400+J1400+K1400+L1400</f>
      </c>
      <c r="O1400" s="6"/>
      <c r="P1400" s="2"/>
    </row>
    <row collapsed="false" customFormat="false" customHeight="false" hidden="false" ht="12.1" outlineLevel="0" r="1401">
      <c r="A1401" s="20" t="n">
        <v>44047.48837963</v>
      </c>
      <c r="B1401" s="2" t="s">
        <v>124</v>
      </c>
      <c r="C1401" s="2" t="s">
        <v>1203</v>
      </c>
      <c r="D1401" s="2" t="s">
        <v>894</v>
      </c>
      <c r="E1401" s="2" t="s">
        <v>18</v>
      </c>
      <c r="F1401" s="2" t="s">
        <v>27</v>
      </c>
      <c r="G1401" s="7" t="n">
        <v>2000</v>
      </c>
      <c r="H1401" s="6" t="n">
        <v>0.759</v>
      </c>
      <c r="I1401" s="6" t="n">
        <v>-1518</v>
      </c>
      <c r="J1401" s="6" t="n">
        <v>0</v>
      </c>
      <c r="K1401" s="6" t="n">
        <v>-0.72</v>
      </c>
      <c r="L1401" s="6" t="n">
        <v>0</v>
      </c>
      <c r="M1401" s="6"/>
      <c r="N1401" s="6" t="s">
        <f>=I1401+J1401+K1401+L1401</f>
      </c>
      <c r="O1401" s="6"/>
      <c r="P1401" s="2"/>
    </row>
    <row collapsed="false" customFormat="false" customHeight="false" hidden="false" ht="12.1" outlineLevel="0" r="1402">
      <c r="A1402" s="29" t="n">
        <v>44047.489861111</v>
      </c>
      <c r="B1402" s="30" t="s">
        <v>64</v>
      </c>
      <c r="C1402" s="30" t="s">
        <v>65</v>
      </c>
      <c r="D1402" s="30" t="s">
        <v>897</v>
      </c>
      <c r="E1402" s="30" t="s">
        <v>18</v>
      </c>
      <c r="F1402" s="30" t="s">
        <v>20</v>
      </c>
      <c r="G1402" s="31" t="n">
        <v>-1</v>
      </c>
      <c r="H1402" s="32" t="n">
        <v>268.8</v>
      </c>
      <c r="I1402" s="32" t="n">
        <v>268.8</v>
      </c>
      <c r="J1402" s="32" t="n">
        <v>0</v>
      </c>
      <c r="K1402" s="32" t="n">
        <v>-0.13</v>
      </c>
      <c r="L1402" s="32" t="n">
        <v>0</v>
      </c>
      <c r="M1402" s="6" t="s">
        <f>=I1402+J1402+K1402+L1402</f>
      </c>
      <c r="N1402" s="32"/>
      <c r="O1402" s="32"/>
      <c r="P1402" s="30"/>
    </row>
    <row collapsed="false" customFormat="false" customHeight="false" hidden="false" ht="12.1" outlineLevel="0" r="1403">
      <c r="A1403" s="20" t="n">
        <v>44047.519641204</v>
      </c>
      <c r="B1403" s="2" t="s">
        <v>25</v>
      </c>
      <c r="C1403" s="2" t="s">
        <v>1186</v>
      </c>
      <c r="D1403" s="2" t="s">
        <v>894</v>
      </c>
      <c r="E1403" s="2" t="s">
        <v>18</v>
      </c>
      <c r="F1403" s="2" t="s">
        <v>27</v>
      </c>
      <c r="G1403" s="7" t="n">
        <v>10</v>
      </c>
      <c r="H1403" s="6" t="n">
        <v>317.5</v>
      </c>
      <c r="I1403" s="6" t="n">
        <v>-3175</v>
      </c>
      <c r="J1403" s="6" t="n">
        <v>0</v>
      </c>
      <c r="K1403" s="6" t="n">
        <v>-1.51</v>
      </c>
      <c r="L1403" s="6" t="n">
        <v>0</v>
      </c>
      <c r="M1403" s="6"/>
      <c r="N1403" s="6" t="s">
        <f>=I1403+J1403+K1403+L1403</f>
      </c>
      <c r="O1403" s="6"/>
      <c r="P1403" s="2"/>
    </row>
    <row collapsed="false" customFormat="false" customHeight="false" hidden="false" ht="12.1" outlineLevel="0" r="1404">
      <c r="A1404" s="20" t="n">
        <v>44047.629513889</v>
      </c>
      <c r="B1404" s="2" t="s">
        <v>1000</v>
      </c>
      <c r="C1404" s="2" t="s">
        <v>1330</v>
      </c>
      <c r="D1404" s="2" t="s">
        <v>894</v>
      </c>
      <c r="E1404" s="2" t="s">
        <v>18</v>
      </c>
      <c r="F1404" s="2" t="s">
        <v>20</v>
      </c>
      <c r="G1404" s="7" t="n">
        <v>2</v>
      </c>
      <c r="H1404" s="6" t="n">
        <v>27.4</v>
      </c>
      <c r="I1404" s="6" t="n">
        <v>-54.8</v>
      </c>
      <c r="J1404" s="6" t="n">
        <v>0</v>
      </c>
      <c r="K1404" s="6" t="n">
        <v>-0.03</v>
      </c>
      <c r="L1404" s="6" t="n">
        <v>0</v>
      </c>
      <c r="M1404" s="6" t="s">
        <f>=I1404+J1404+K1404+L1404</f>
      </c>
      <c r="N1404" s="6"/>
      <c r="O1404" s="6"/>
      <c r="P1404" s="2"/>
    </row>
    <row collapsed="false" customFormat="false" customHeight="false" hidden="false" ht="12.1" outlineLevel="0" r="1405">
      <c r="A1405" s="20" t="n">
        <v>44047.642777778</v>
      </c>
      <c r="B1405" s="2" t="s">
        <v>86</v>
      </c>
      <c r="C1405" s="2" t="s">
        <v>1331</v>
      </c>
      <c r="D1405" s="2" t="s">
        <v>894</v>
      </c>
      <c r="E1405" s="2" t="s">
        <v>18</v>
      </c>
      <c r="F1405" s="2" t="s">
        <v>27</v>
      </c>
      <c r="G1405" s="7" t="n">
        <v>1000</v>
      </c>
      <c r="H1405" s="6" t="n">
        <v>5.827</v>
      </c>
      <c r="I1405" s="6" t="n">
        <v>-5827</v>
      </c>
      <c r="J1405" s="6" t="n">
        <v>0</v>
      </c>
      <c r="K1405" s="6" t="n">
        <v>-2.79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44047.653020833</v>
      </c>
      <c r="B1406" s="2" t="s">
        <v>58</v>
      </c>
      <c r="C1406" s="2" t="s">
        <v>1133</v>
      </c>
      <c r="D1406" s="2" t="s">
        <v>894</v>
      </c>
      <c r="E1406" s="2" t="s">
        <v>18</v>
      </c>
      <c r="F1406" s="2" t="s">
        <v>27</v>
      </c>
      <c r="G1406" s="7" t="n">
        <v>10</v>
      </c>
      <c r="H1406" s="6" t="n">
        <v>182.5</v>
      </c>
      <c r="I1406" s="6" t="n">
        <v>-1825</v>
      </c>
      <c r="J1406" s="6" t="n">
        <v>0</v>
      </c>
      <c r="K1406" s="6" t="n">
        <v>-0.87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44047.653506944</v>
      </c>
      <c r="B1407" s="2" t="s">
        <v>58</v>
      </c>
      <c r="C1407" s="2" t="s">
        <v>1133</v>
      </c>
      <c r="D1407" s="2" t="s">
        <v>894</v>
      </c>
      <c r="E1407" s="2" t="s">
        <v>18</v>
      </c>
      <c r="F1407" s="2" t="s">
        <v>27</v>
      </c>
      <c r="G1407" s="7" t="n">
        <v>20</v>
      </c>
      <c r="H1407" s="6" t="n">
        <v>182.48</v>
      </c>
      <c r="I1407" s="6" t="n">
        <v>-3649.6</v>
      </c>
      <c r="J1407" s="6" t="n">
        <v>0</v>
      </c>
      <c r="K1407" s="6" t="n">
        <v>-1.75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44047.660833333</v>
      </c>
      <c r="B1408" s="2" t="s">
        <v>1001</v>
      </c>
      <c r="C1408" s="2" t="s">
        <v>1332</v>
      </c>
      <c r="D1408" s="2" t="s">
        <v>894</v>
      </c>
      <c r="E1408" s="2" t="s">
        <v>18</v>
      </c>
      <c r="F1408" s="2" t="s">
        <v>20</v>
      </c>
      <c r="G1408" s="7" t="n">
        <v>2</v>
      </c>
      <c r="H1408" s="6" t="n">
        <v>33.64</v>
      </c>
      <c r="I1408" s="6" t="n">
        <v>-67.28</v>
      </c>
      <c r="J1408" s="6" t="n">
        <v>0</v>
      </c>
      <c r="K1408" s="6" t="n">
        <v>-0.04</v>
      </c>
      <c r="L1408" s="6" t="n">
        <v>0</v>
      </c>
      <c r="M1408" s="6" t="s">
        <f>=I1408+J1408+K1408+L1408</f>
      </c>
      <c r="N1408" s="6"/>
      <c r="O1408" s="6"/>
      <c r="P1408" s="2"/>
    </row>
    <row collapsed="false" customFormat="false" customHeight="false" hidden="false" ht="12.1" outlineLevel="0" r="1409">
      <c r="A1409" s="20" t="n">
        <v>44047.816446759</v>
      </c>
      <c r="B1409" s="2" t="s">
        <v>17</v>
      </c>
      <c r="C1409" s="2" t="s">
        <v>1167</v>
      </c>
      <c r="D1409" s="2" t="s">
        <v>894</v>
      </c>
      <c r="E1409" s="2" t="s">
        <v>18</v>
      </c>
      <c r="F1409" s="2" t="s">
        <v>20</v>
      </c>
      <c r="G1409" s="7" t="n">
        <v>4</v>
      </c>
      <c r="H1409" s="6" t="n">
        <v>43.31</v>
      </c>
      <c r="I1409" s="6" t="n">
        <v>-173.24</v>
      </c>
      <c r="J1409" s="6" t="n">
        <v>0</v>
      </c>
      <c r="K1409" s="6" t="n">
        <v>-0.09</v>
      </c>
      <c r="L1409" s="6" t="n">
        <v>0</v>
      </c>
      <c r="M1409" s="6" t="s">
        <f>=I1409+J1409+K1409+L1409</f>
      </c>
      <c r="N1409" s="6"/>
      <c r="O1409" s="6"/>
      <c r="P1409" s="2"/>
    </row>
    <row collapsed="false" customFormat="false" customHeight="false" hidden="false" ht="12.1" outlineLevel="0" r="1410">
      <c r="A1410" s="21" t="n">
        <v>44048</v>
      </c>
      <c r="B1410" s="22" t="s">
        <v>1113</v>
      </c>
      <c r="C1410" s="22" t="s">
        <v>1333</v>
      </c>
      <c r="D1410" s="22" t="s">
        <v>1113</v>
      </c>
      <c r="E1410" s="22" t="s">
        <v>1113</v>
      </c>
      <c r="F1410" s="22" t="s">
        <v>27</v>
      </c>
      <c r="G1410" s="23" t="n">
        <v>1</v>
      </c>
      <c r="H1410" s="24" t="n">
        <v>1013</v>
      </c>
      <c r="I1410" s="24" t="n">
        <v>1013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9" t="n">
        <v>44048.4303125</v>
      </c>
      <c r="B1411" s="30" t="s">
        <v>21</v>
      </c>
      <c r="C1411" s="30" t="s">
        <v>1128</v>
      </c>
      <c r="D1411" s="30" t="s">
        <v>897</v>
      </c>
      <c r="E1411" s="30" t="s">
        <v>18</v>
      </c>
      <c r="F1411" s="30" t="s">
        <v>20</v>
      </c>
      <c r="G1411" s="31" t="n">
        <v>-1</v>
      </c>
      <c r="H1411" s="32" t="n">
        <v>86.2</v>
      </c>
      <c r="I1411" s="32" t="n">
        <v>86.2</v>
      </c>
      <c r="J1411" s="32" t="n">
        <v>0</v>
      </c>
      <c r="K1411" s="32" t="n">
        <v>-0.04</v>
      </c>
      <c r="L1411" s="32" t="n">
        <v>0</v>
      </c>
      <c r="M1411" s="6" t="s">
        <f>=I1411+J1411+K1411+L1411</f>
      </c>
      <c r="N1411" s="32"/>
      <c r="O1411" s="32"/>
      <c r="P1411" s="30"/>
    </row>
    <row collapsed="false" customFormat="false" customHeight="false" hidden="false" ht="12.1" outlineLevel="0" r="1412">
      <c r="A1412" s="29" t="n">
        <v>44048.432430556</v>
      </c>
      <c r="B1412" s="30" t="s">
        <v>1000</v>
      </c>
      <c r="C1412" s="30" t="s">
        <v>1330</v>
      </c>
      <c r="D1412" s="30" t="s">
        <v>897</v>
      </c>
      <c r="E1412" s="30" t="s">
        <v>18</v>
      </c>
      <c r="F1412" s="30" t="s">
        <v>20</v>
      </c>
      <c r="G1412" s="31" t="n">
        <v>-1</v>
      </c>
      <c r="H1412" s="32" t="n">
        <v>28</v>
      </c>
      <c r="I1412" s="32" t="n">
        <v>28</v>
      </c>
      <c r="J1412" s="32" t="n">
        <v>0</v>
      </c>
      <c r="K1412" s="32" t="n">
        <v>-0.02</v>
      </c>
      <c r="L1412" s="32" t="n">
        <v>0</v>
      </c>
      <c r="M1412" s="6" t="s">
        <f>=I1412+J1412+K1412+L1412</f>
      </c>
      <c r="N1412" s="32"/>
      <c r="O1412" s="32"/>
      <c r="P1412" s="30"/>
    </row>
    <row collapsed="false" customFormat="false" customHeight="false" hidden="false" ht="12.1" outlineLevel="0" r="1413">
      <c r="A1413" s="29" t="n">
        <v>44048.444571759</v>
      </c>
      <c r="B1413" s="30" t="s">
        <v>990</v>
      </c>
      <c r="C1413" s="30" t="s">
        <v>1286</v>
      </c>
      <c r="D1413" s="30" t="s">
        <v>897</v>
      </c>
      <c r="E1413" s="30" t="s">
        <v>18</v>
      </c>
      <c r="F1413" s="30" t="s">
        <v>20</v>
      </c>
      <c r="G1413" s="31" t="n">
        <v>-1</v>
      </c>
      <c r="H1413" s="32" t="n">
        <v>80</v>
      </c>
      <c r="I1413" s="32" t="n">
        <v>80</v>
      </c>
      <c r="J1413" s="32" t="n">
        <v>0</v>
      </c>
      <c r="K1413" s="32" t="n">
        <v>-0.04</v>
      </c>
      <c r="L1413" s="32" t="n">
        <v>0</v>
      </c>
      <c r="M1413" s="6" t="s">
        <f>=I1413+J1413+K1413+L1413</f>
      </c>
      <c r="N1413" s="32"/>
      <c r="O1413" s="32"/>
      <c r="P1413" s="30"/>
    </row>
    <row collapsed="false" customFormat="false" customHeight="false" hidden="false" ht="12.1" outlineLevel="0" r="1414">
      <c r="A1414" s="29" t="n">
        <v>44048.448113426</v>
      </c>
      <c r="B1414" s="30" t="s">
        <v>995</v>
      </c>
      <c r="C1414" s="30" t="s">
        <v>1316</v>
      </c>
      <c r="D1414" s="30" t="s">
        <v>897</v>
      </c>
      <c r="E1414" s="30" t="s">
        <v>18</v>
      </c>
      <c r="F1414" s="30" t="s">
        <v>27</v>
      </c>
      <c r="G1414" s="31" t="n">
        <v>-2</v>
      </c>
      <c r="H1414" s="32" t="n">
        <v>111.28</v>
      </c>
      <c r="I1414" s="32" t="n">
        <v>222.56</v>
      </c>
      <c r="J1414" s="32" t="n">
        <v>0</v>
      </c>
      <c r="K1414" s="32" t="n">
        <v>-0.1</v>
      </c>
      <c r="L1414" s="32" t="n">
        <v>0</v>
      </c>
      <c r="M1414" s="32"/>
      <c r="N1414" s="6" t="s">
        <f>=I1414+J1414+K1414+L1414</f>
      </c>
      <c r="O1414" s="32"/>
      <c r="P1414" s="30"/>
    </row>
    <row collapsed="false" customFormat="false" customHeight="false" hidden="false" ht="12.1" outlineLevel="0" r="1415">
      <c r="A1415" s="29" t="n">
        <v>44048.448206019</v>
      </c>
      <c r="B1415" s="30" t="s">
        <v>995</v>
      </c>
      <c r="C1415" s="30" t="s">
        <v>1316</v>
      </c>
      <c r="D1415" s="30" t="s">
        <v>897</v>
      </c>
      <c r="E1415" s="30" t="s">
        <v>18</v>
      </c>
      <c r="F1415" s="30" t="s">
        <v>27</v>
      </c>
      <c r="G1415" s="31" t="n">
        <v>-100</v>
      </c>
      <c r="H1415" s="32" t="n">
        <v>111.28</v>
      </c>
      <c r="I1415" s="32" t="n">
        <v>11128</v>
      </c>
      <c r="J1415" s="32" t="n">
        <v>0</v>
      </c>
      <c r="K1415" s="32" t="n">
        <v>-5.31</v>
      </c>
      <c r="L1415" s="32" t="n">
        <v>0</v>
      </c>
      <c r="M1415" s="32"/>
      <c r="N1415" s="6" t="s">
        <f>=I1415+J1415+K1415+L1415</f>
      </c>
      <c r="O1415" s="32"/>
      <c r="P1415" s="30"/>
    </row>
    <row collapsed="false" customFormat="false" customHeight="false" hidden="false" ht="12.1" outlineLevel="0" r="1416">
      <c r="A1416" s="29" t="n">
        <v>44048.448344907</v>
      </c>
      <c r="B1416" s="30" t="s">
        <v>995</v>
      </c>
      <c r="C1416" s="30" t="s">
        <v>1316</v>
      </c>
      <c r="D1416" s="30" t="s">
        <v>897</v>
      </c>
      <c r="E1416" s="30" t="s">
        <v>18</v>
      </c>
      <c r="F1416" s="30" t="s">
        <v>27</v>
      </c>
      <c r="G1416" s="31" t="n">
        <v>-1</v>
      </c>
      <c r="H1416" s="32" t="n">
        <v>111.28</v>
      </c>
      <c r="I1416" s="32" t="n">
        <v>111.28</v>
      </c>
      <c r="J1416" s="32" t="n">
        <v>0</v>
      </c>
      <c r="K1416" s="32" t="n">
        <v>-0.06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9" t="n">
        <v>44048.450358796</v>
      </c>
      <c r="B1417" s="30" t="s">
        <v>906</v>
      </c>
      <c r="C1417" s="30" t="s">
        <v>1097</v>
      </c>
      <c r="D1417" s="30" t="s">
        <v>897</v>
      </c>
      <c r="E1417" s="30" t="s">
        <v>18</v>
      </c>
      <c r="F1417" s="30" t="s">
        <v>27</v>
      </c>
      <c r="G1417" s="31" t="n">
        <v>-100</v>
      </c>
      <c r="H1417" s="32" t="n">
        <v>70.28</v>
      </c>
      <c r="I1417" s="32" t="n">
        <v>7028</v>
      </c>
      <c r="J1417" s="32" t="n">
        <v>0</v>
      </c>
      <c r="K1417" s="32" t="n">
        <v>-3.35</v>
      </c>
      <c r="L1417" s="32" t="n">
        <v>0</v>
      </c>
      <c r="M1417" s="32"/>
      <c r="N1417" s="6" t="s">
        <f>=I1417+J1417+K1417+L1417</f>
      </c>
      <c r="O1417" s="32"/>
      <c r="P1417" s="30"/>
    </row>
    <row collapsed="false" customFormat="false" customHeight="false" hidden="false" ht="12.1" outlineLevel="0" r="1418">
      <c r="A1418" s="29" t="n">
        <v>44048.455578704</v>
      </c>
      <c r="B1418" s="30" t="s">
        <v>995</v>
      </c>
      <c r="C1418" s="30" t="s">
        <v>1316</v>
      </c>
      <c r="D1418" s="30" t="s">
        <v>897</v>
      </c>
      <c r="E1418" s="30" t="s">
        <v>18</v>
      </c>
      <c r="F1418" s="30" t="s">
        <v>27</v>
      </c>
      <c r="G1418" s="31" t="n">
        <v>-65</v>
      </c>
      <c r="H1418" s="32" t="n">
        <v>111.28</v>
      </c>
      <c r="I1418" s="32" t="n">
        <v>7233.2</v>
      </c>
      <c r="J1418" s="32" t="n">
        <v>0</v>
      </c>
      <c r="K1418" s="32" t="n">
        <v>-3.46</v>
      </c>
      <c r="L1418" s="32" t="n">
        <v>0</v>
      </c>
      <c r="M1418" s="32"/>
      <c r="N1418" s="6" t="s">
        <f>=I1418+J1418+K1418+L1418</f>
      </c>
      <c r="O1418" s="32"/>
      <c r="P1418" s="30"/>
    </row>
    <row collapsed="false" customFormat="false" customHeight="false" hidden="false" ht="12.1" outlineLevel="0" r="1419">
      <c r="A1419" s="29" t="n">
        <v>44048.462476852</v>
      </c>
      <c r="B1419" s="30" t="s">
        <v>22</v>
      </c>
      <c r="C1419" s="30" t="s">
        <v>23</v>
      </c>
      <c r="D1419" s="30" t="s">
        <v>897</v>
      </c>
      <c r="E1419" s="30" t="s">
        <v>18</v>
      </c>
      <c r="F1419" s="30" t="s">
        <v>20</v>
      </c>
      <c r="G1419" s="31" t="n">
        <v>-1</v>
      </c>
      <c r="H1419" s="32" t="n">
        <v>47.65</v>
      </c>
      <c r="I1419" s="32" t="n">
        <v>47.65</v>
      </c>
      <c r="J1419" s="32" t="n">
        <v>0</v>
      </c>
      <c r="K1419" s="32" t="n">
        <v>-0.03</v>
      </c>
      <c r="L1419" s="32" t="n">
        <v>0</v>
      </c>
      <c r="M1419" s="6" t="s">
        <f>=I1419+J1419+K1419+L1419</f>
      </c>
      <c r="N1419" s="32"/>
      <c r="O1419" s="32"/>
      <c r="P1419" s="30"/>
    </row>
    <row collapsed="false" customFormat="false" customHeight="false" hidden="false" ht="12.1" outlineLevel="0" r="1420">
      <c r="A1420" s="29" t="n">
        <v>44048.464710648</v>
      </c>
      <c r="B1420" s="30" t="s">
        <v>996</v>
      </c>
      <c r="C1420" s="30" t="s">
        <v>1318</v>
      </c>
      <c r="D1420" s="30" t="s">
        <v>897</v>
      </c>
      <c r="E1420" s="30" t="s">
        <v>18</v>
      </c>
      <c r="F1420" s="30" t="s">
        <v>27</v>
      </c>
      <c r="G1420" s="31" t="n">
        <v>-2000</v>
      </c>
      <c r="H1420" s="32" t="n">
        <v>0.39</v>
      </c>
      <c r="I1420" s="32" t="n">
        <v>780</v>
      </c>
      <c r="J1420" s="32" t="n">
        <v>0</v>
      </c>
      <c r="K1420" s="32" t="n">
        <v>-0.36</v>
      </c>
      <c r="L1420" s="32" t="n">
        <v>0</v>
      </c>
      <c r="M1420" s="32"/>
      <c r="N1420" s="6" t="s">
        <f>=I1420+J1420+K1420+L1420</f>
      </c>
      <c r="O1420" s="32"/>
      <c r="P1420" s="30"/>
    </row>
    <row collapsed="false" customFormat="false" customHeight="false" hidden="false" ht="12.1" outlineLevel="0" r="1421">
      <c r="A1421" s="29" t="n">
        <v>44048.467164352</v>
      </c>
      <c r="B1421" s="30" t="s">
        <v>22</v>
      </c>
      <c r="C1421" s="30" t="s">
        <v>23</v>
      </c>
      <c r="D1421" s="30" t="s">
        <v>897</v>
      </c>
      <c r="E1421" s="30" t="s">
        <v>18</v>
      </c>
      <c r="F1421" s="30" t="s">
        <v>20</v>
      </c>
      <c r="G1421" s="31" t="n">
        <v>-4</v>
      </c>
      <c r="H1421" s="32" t="n">
        <v>47.65</v>
      </c>
      <c r="I1421" s="32" t="n">
        <v>190.6</v>
      </c>
      <c r="J1421" s="32" t="n">
        <v>0</v>
      </c>
      <c r="K1421" s="32" t="n">
        <v>-0.09</v>
      </c>
      <c r="L1421" s="32" t="n">
        <v>0</v>
      </c>
      <c r="M1421" s="6" t="s">
        <f>=I1421+J1421+K1421+L1421</f>
      </c>
      <c r="N1421" s="32"/>
      <c r="O1421" s="32"/>
      <c r="P1421" s="30"/>
    </row>
    <row collapsed="false" customFormat="false" customHeight="false" hidden="false" ht="12.1" outlineLevel="0" r="1422">
      <c r="A1422" s="29" t="n">
        <v>44048.470925926</v>
      </c>
      <c r="B1422" s="30" t="s">
        <v>999</v>
      </c>
      <c r="C1422" s="30" t="s">
        <v>1329</v>
      </c>
      <c r="D1422" s="30" t="s">
        <v>897</v>
      </c>
      <c r="E1422" s="30" t="s">
        <v>18</v>
      </c>
      <c r="F1422" s="30" t="s">
        <v>20</v>
      </c>
      <c r="G1422" s="31" t="n">
        <v>-1</v>
      </c>
      <c r="H1422" s="32" t="n">
        <v>49.5</v>
      </c>
      <c r="I1422" s="32" t="n">
        <v>49.5</v>
      </c>
      <c r="J1422" s="32" t="n">
        <v>0</v>
      </c>
      <c r="K1422" s="32" t="n">
        <v>-0.03</v>
      </c>
      <c r="L1422" s="32" t="n">
        <v>0</v>
      </c>
      <c r="M1422" s="6" t="s">
        <f>=I1422+J1422+K1422+L1422</f>
      </c>
      <c r="N1422" s="32"/>
      <c r="O1422" s="32"/>
      <c r="P1422" s="30"/>
    </row>
    <row collapsed="false" customFormat="false" customHeight="false" hidden="false" ht="12.1" outlineLevel="0" r="1423">
      <c r="A1423" s="29" t="n">
        <v>44048.470960648</v>
      </c>
      <c r="B1423" s="30" t="s">
        <v>999</v>
      </c>
      <c r="C1423" s="30" t="s">
        <v>1329</v>
      </c>
      <c r="D1423" s="30" t="s">
        <v>897</v>
      </c>
      <c r="E1423" s="30" t="s">
        <v>18</v>
      </c>
      <c r="F1423" s="30" t="s">
        <v>20</v>
      </c>
      <c r="G1423" s="31" t="n">
        <v>-1</v>
      </c>
      <c r="H1423" s="32" t="n">
        <v>49.5</v>
      </c>
      <c r="I1423" s="32" t="n">
        <v>49.5</v>
      </c>
      <c r="J1423" s="32" t="n">
        <v>0</v>
      </c>
      <c r="K1423" s="32" t="n">
        <v>-0.03</v>
      </c>
      <c r="L1423" s="32" t="n">
        <v>0</v>
      </c>
      <c r="M1423" s="6" t="s">
        <f>=I1423+J1423+K1423+L1423</f>
      </c>
      <c r="N1423" s="32"/>
      <c r="O1423" s="32"/>
      <c r="P1423" s="30"/>
    </row>
    <row collapsed="false" customFormat="false" customHeight="false" hidden="false" ht="12.1" outlineLevel="0" r="1424">
      <c r="A1424" s="29" t="n">
        <v>44048.528854167</v>
      </c>
      <c r="B1424" s="30" t="s">
        <v>90</v>
      </c>
      <c r="C1424" s="30" t="s">
        <v>91</v>
      </c>
      <c r="D1424" s="30" t="s">
        <v>897</v>
      </c>
      <c r="E1424" s="30" t="s">
        <v>18</v>
      </c>
      <c r="F1424" s="30" t="s">
        <v>20</v>
      </c>
      <c r="G1424" s="31" t="n">
        <v>-1</v>
      </c>
      <c r="H1424" s="32" t="n">
        <v>71.16</v>
      </c>
      <c r="I1424" s="32" t="n">
        <v>71.16</v>
      </c>
      <c r="J1424" s="32" t="n">
        <v>0</v>
      </c>
      <c r="K1424" s="32" t="n">
        <v>-0.04</v>
      </c>
      <c r="L1424" s="32" t="n">
        <v>0</v>
      </c>
      <c r="M1424" s="6" t="s">
        <f>=I1424+J1424+K1424+L1424</f>
      </c>
      <c r="N1424" s="32"/>
      <c r="O1424" s="32"/>
      <c r="P1424" s="30"/>
    </row>
    <row collapsed="false" customFormat="false" customHeight="false" hidden="false" ht="12.1" outlineLevel="0" r="1425">
      <c r="A1425" s="29" t="n">
        <v>44048.529016204</v>
      </c>
      <c r="B1425" s="30" t="s">
        <v>90</v>
      </c>
      <c r="C1425" s="30" t="s">
        <v>91</v>
      </c>
      <c r="D1425" s="30" t="s">
        <v>897</v>
      </c>
      <c r="E1425" s="30" t="s">
        <v>18</v>
      </c>
      <c r="F1425" s="30" t="s">
        <v>20</v>
      </c>
      <c r="G1425" s="31" t="n">
        <v>-1</v>
      </c>
      <c r="H1425" s="32" t="n">
        <v>71.16</v>
      </c>
      <c r="I1425" s="32" t="n">
        <v>71.16</v>
      </c>
      <c r="J1425" s="32" t="n">
        <v>0</v>
      </c>
      <c r="K1425" s="32" t="n">
        <v>-0.04</v>
      </c>
      <c r="L1425" s="32" t="n">
        <v>0</v>
      </c>
      <c r="M1425" s="6" t="s">
        <f>=I1425+J1425+K1425+L1425</f>
      </c>
      <c r="N1425" s="32"/>
      <c r="O1425" s="32"/>
      <c r="P1425" s="30"/>
    </row>
    <row collapsed="false" customFormat="false" customHeight="false" hidden="false" ht="12.1" outlineLevel="0" r="1426">
      <c r="A1426" s="29" t="n">
        <v>44048.548217593</v>
      </c>
      <c r="B1426" s="30" t="s">
        <v>29</v>
      </c>
      <c r="C1426" s="30" t="s">
        <v>1196</v>
      </c>
      <c r="D1426" s="30" t="s">
        <v>897</v>
      </c>
      <c r="E1426" s="30" t="s">
        <v>18</v>
      </c>
      <c r="F1426" s="30" t="s">
        <v>20</v>
      </c>
      <c r="G1426" s="31" t="n">
        <v>-6</v>
      </c>
      <c r="H1426" s="32" t="n">
        <v>26.24</v>
      </c>
      <c r="I1426" s="32" t="n">
        <v>157.44</v>
      </c>
      <c r="J1426" s="32" t="n">
        <v>0</v>
      </c>
      <c r="K1426" s="32" t="n">
        <v>-0.08</v>
      </c>
      <c r="L1426" s="32" t="n">
        <v>0</v>
      </c>
      <c r="M1426" s="6" t="s">
        <f>=I1426+J1426+K1426+L1426</f>
      </c>
      <c r="N1426" s="32"/>
      <c r="O1426" s="32"/>
      <c r="P1426" s="30"/>
    </row>
    <row collapsed="false" customFormat="false" customHeight="false" hidden="false" ht="12.1" outlineLevel="0" r="1427">
      <c r="A1427" s="29" t="n">
        <v>44048.548368056</v>
      </c>
      <c r="B1427" s="30" t="s">
        <v>29</v>
      </c>
      <c r="C1427" s="30" t="s">
        <v>1196</v>
      </c>
      <c r="D1427" s="30" t="s">
        <v>897</v>
      </c>
      <c r="E1427" s="30" t="s">
        <v>18</v>
      </c>
      <c r="F1427" s="30" t="s">
        <v>20</v>
      </c>
      <c r="G1427" s="31" t="n">
        <v>-4</v>
      </c>
      <c r="H1427" s="32" t="n">
        <v>26.24</v>
      </c>
      <c r="I1427" s="32" t="n">
        <v>104.96</v>
      </c>
      <c r="J1427" s="32" t="n">
        <v>0</v>
      </c>
      <c r="K1427" s="32" t="n">
        <v>-0.05</v>
      </c>
      <c r="L1427" s="32" t="n">
        <v>0</v>
      </c>
      <c r="M1427" s="6" t="s">
        <f>=I1427+J1427+K1427+L1427</f>
      </c>
      <c r="N1427" s="32"/>
      <c r="O1427" s="32"/>
      <c r="P1427" s="30"/>
    </row>
    <row collapsed="false" customFormat="false" customHeight="false" hidden="false" ht="12.1" outlineLevel="0" r="1428">
      <c r="A1428" s="29" t="n">
        <v>44048.5853125</v>
      </c>
      <c r="B1428" s="30" t="s">
        <v>990</v>
      </c>
      <c r="C1428" s="30" t="s">
        <v>1286</v>
      </c>
      <c r="D1428" s="30" t="s">
        <v>897</v>
      </c>
      <c r="E1428" s="30" t="s">
        <v>18</v>
      </c>
      <c r="F1428" s="30" t="s">
        <v>20</v>
      </c>
      <c r="G1428" s="31" t="n">
        <v>-1</v>
      </c>
      <c r="H1428" s="32" t="n">
        <v>81.5</v>
      </c>
      <c r="I1428" s="32" t="n">
        <v>81.5</v>
      </c>
      <c r="J1428" s="32" t="n">
        <v>0</v>
      </c>
      <c r="K1428" s="32" t="n">
        <v>-0.04</v>
      </c>
      <c r="L1428" s="32" t="n">
        <v>0</v>
      </c>
      <c r="M1428" s="6" t="s">
        <f>=I1428+J1428+K1428+L1428</f>
      </c>
      <c r="N1428" s="32"/>
      <c r="O1428" s="32"/>
      <c r="P1428" s="30"/>
    </row>
    <row collapsed="false" customFormat="false" customHeight="false" hidden="false" ht="12.1" outlineLevel="0" r="1429">
      <c r="A1429" s="29" t="n">
        <v>44048.585439815</v>
      </c>
      <c r="B1429" s="30" t="s">
        <v>990</v>
      </c>
      <c r="C1429" s="30" t="s">
        <v>1286</v>
      </c>
      <c r="D1429" s="30" t="s">
        <v>897</v>
      </c>
      <c r="E1429" s="30" t="s">
        <v>18</v>
      </c>
      <c r="F1429" s="30" t="s">
        <v>20</v>
      </c>
      <c r="G1429" s="31" t="n">
        <v>-1</v>
      </c>
      <c r="H1429" s="32" t="n">
        <v>81.5</v>
      </c>
      <c r="I1429" s="32" t="n">
        <v>81.5</v>
      </c>
      <c r="J1429" s="32" t="n">
        <v>0</v>
      </c>
      <c r="K1429" s="32" t="n">
        <v>-0.04</v>
      </c>
      <c r="L1429" s="32" t="n">
        <v>0</v>
      </c>
      <c r="M1429" s="6" t="s">
        <f>=I1429+J1429+K1429+L1429</f>
      </c>
      <c r="N1429" s="32"/>
      <c r="O1429" s="32"/>
      <c r="P1429" s="30"/>
    </row>
    <row collapsed="false" customFormat="false" customHeight="false" hidden="false" ht="12.1" outlineLevel="0" r="1430">
      <c r="A1430" s="29" t="n">
        <v>44048.751238426</v>
      </c>
      <c r="B1430" s="30" t="s">
        <v>906</v>
      </c>
      <c r="C1430" s="30" t="s">
        <v>1097</v>
      </c>
      <c r="D1430" s="30" t="s">
        <v>897</v>
      </c>
      <c r="E1430" s="30" t="s">
        <v>18</v>
      </c>
      <c r="F1430" s="30" t="s">
        <v>27</v>
      </c>
      <c r="G1430" s="31" t="n">
        <v>-20</v>
      </c>
      <c r="H1430" s="32" t="n">
        <v>70.25</v>
      </c>
      <c r="I1430" s="32" t="n">
        <v>1405</v>
      </c>
      <c r="J1430" s="32" t="n">
        <v>0</v>
      </c>
      <c r="K1430" s="32" t="n">
        <v>-0.67</v>
      </c>
      <c r="L1430" s="32" t="n">
        <v>0</v>
      </c>
      <c r="M1430" s="32"/>
      <c r="N1430" s="6" t="s">
        <f>=I1430+J1430+K1430+L1430</f>
      </c>
      <c r="O1430" s="32"/>
      <c r="P1430" s="30"/>
    </row>
    <row collapsed="false" customFormat="false" customHeight="false" hidden="false" ht="12.1" outlineLevel="0" r="1431">
      <c r="A1431" s="20" t="n">
        <v>44049.763981481</v>
      </c>
      <c r="B1431" s="2" t="s">
        <v>80</v>
      </c>
      <c r="C1431" s="2" t="s">
        <v>1192</v>
      </c>
      <c r="D1431" s="2" t="s">
        <v>894</v>
      </c>
      <c r="E1431" s="2" t="s">
        <v>18</v>
      </c>
      <c r="F1431" s="2" t="s">
        <v>27</v>
      </c>
      <c r="G1431" s="7" t="n">
        <v>200</v>
      </c>
      <c r="H1431" s="6" t="n">
        <v>9.17</v>
      </c>
      <c r="I1431" s="6" t="n">
        <v>-1834</v>
      </c>
      <c r="J1431" s="6" t="n">
        <v>0</v>
      </c>
      <c r="K1431" s="6" t="n">
        <v>-0.88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44049.796284722</v>
      </c>
      <c r="B1432" s="2" t="s">
        <v>909</v>
      </c>
      <c r="C1432" s="2" t="s">
        <v>1102</v>
      </c>
      <c r="D1432" s="2" t="s">
        <v>894</v>
      </c>
      <c r="E1432" s="2" t="s">
        <v>18</v>
      </c>
      <c r="F1432" s="2" t="s">
        <v>27</v>
      </c>
      <c r="G1432" s="7" t="n">
        <v>20</v>
      </c>
      <c r="H1432" s="6" t="n">
        <v>225.1</v>
      </c>
      <c r="I1432" s="6" t="n">
        <v>-4502</v>
      </c>
      <c r="J1432" s="6" t="n">
        <v>0</v>
      </c>
      <c r="K1432" s="6" t="n">
        <v>-2.15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44049.799247685</v>
      </c>
      <c r="B1433" s="2" t="s">
        <v>909</v>
      </c>
      <c r="C1433" s="2" t="s">
        <v>1102</v>
      </c>
      <c r="D1433" s="2" t="s">
        <v>894</v>
      </c>
      <c r="E1433" s="2" t="s">
        <v>18</v>
      </c>
      <c r="F1433" s="2" t="s">
        <v>27</v>
      </c>
      <c r="G1433" s="7" t="n">
        <v>20</v>
      </c>
      <c r="H1433" s="6" t="n">
        <v>225</v>
      </c>
      <c r="I1433" s="6" t="n">
        <v>-4500</v>
      </c>
      <c r="J1433" s="6" t="n">
        <v>0</v>
      </c>
      <c r="K1433" s="6" t="n">
        <v>-2.15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44049.799247685</v>
      </c>
      <c r="B1434" s="2" t="s">
        <v>909</v>
      </c>
      <c r="C1434" s="2" t="s">
        <v>1102</v>
      </c>
      <c r="D1434" s="2" t="s">
        <v>894</v>
      </c>
      <c r="E1434" s="2" t="s">
        <v>18</v>
      </c>
      <c r="F1434" s="2" t="s">
        <v>27</v>
      </c>
      <c r="G1434" s="7" t="n">
        <v>20</v>
      </c>
      <c r="H1434" s="6" t="n">
        <v>225</v>
      </c>
      <c r="I1434" s="6" t="n">
        <v>-4500</v>
      </c>
      <c r="J1434" s="6" t="n">
        <v>0</v>
      </c>
      <c r="K1434" s="6" t="n">
        <v>-2.15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1" t="n">
        <v>44050</v>
      </c>
      <c r="B1435" s="22" t="s">
        <v>1113</v>
      </c>
      <c r="C1435" s="22" t="s">
        <v>1334</v>
      </c>
      <c r="D1435" s="22" t="s">
        <v>1113</v>
      </c>
      <c r="E1435" s="22" t="s">
        <v>1113</v>
      </c>
      <c r="F1435" s="22" t="s">
        <v>20</v>
      </c>
      <c r="G1435" s="23" t="n">
        <v>1</v>
      </c>
      <c r="H1435" s="24" t="n">
        <v>1.11</v>
      </c>
      <c r="I1435" s="24" t="n">
        <v>1.11</v>
      </c>
      <c r="J1435" s="24" t="n">
        <v>0</v>
      </c>
      <c r="K1435" s="24" t="n">
        <v>0</v>
      </c>
      <c r="L1435" s="24" t="n">
        <v>0</v>
      </c>
      <c r="M1435" s="6" t="s">
        <f>=I1435+J1435+K1435+L1435</f>
      </c>
      <c r="N1435" s="24"/>
      <c r="O1435" s="24"/>
      <c r="P1435" s="22"/>
    </row>
    <row collapsed="false" customFormat="false" customHeight="false" hidden="false" ht="12.1" outlineLevel="0" r="1436">
      <c r="A1436" s="29" t="n">
        <v>44050.47244213</v>
      </c>
      <c r="B1436" s="30" t="s">
        <v>152</v>
      </c>
      <c r="C1436" s="30" t="s">
        <v>1110</v>
      </c>
      <c r="D1436" s="30" t="s">
        <v>897</v>
      </c>
      <c r="E1436" s="30" t="s">
        <v>146</v>
      </c>
      <c r="F1436" s="30" t="s">
        <v>27</v>
      </c>
      <c r="G1436" s="31" t="n">
        <v>-5</v>
      </c>
      <c r="H1436" s="32" t="n">
        <v>1037.8</v>
      </c>
      <c r="I1436" s="32" t="n">
        <v>5189</v>
      </c>
      <c r="J1436" s="32" t="n">
        <v>0</v>
      </c>
      <c r="K1436" s="32" t="n">
        <v>-2.48</v>
      </c>
      <c r="L1436" s="32" t="n">
        <v>0</v>
      </c>
      <c r="M1436" s="32"/>
      <c r="N1436" s="6" t="s">
        <f>=I1436+J1436+K1436+L1436</f>
      </c>
      <c r="O1436" s="32"/>
      <c r="P1436" s="30"/>
    </row>
    <row collapsed="false" customFormat="false" customHeight="false" hidden="false" ht="12.1" outlineLevel="0" r="1437">
      <c r="A1437" s="29" t="n">
        <v>44050.472534722</v>
      </c>
      <c r="B1437" s="30" t="s">
        <v>152</v>
      </c>
      <c r="C1437" s="30" t="s">
        <v>1110</v>
      </c>
      <c r="D1437" s="30" t="s">
        <v>897</v>
      </c>
      <c r="E1437" s="30" t="s">
        <v>146</v>
      </c>
      <c r="F1437" s="30" t="s">
        <v>27</v>
      </c>
      <c r="G1437" s="31" t="n">
        <v>-1</v>
      </c>
      <c r="H1437" s="32" t="n">
        <v>1037.8</v>
      </c>
      <c r="I1437" s="32" t="n">
        <v>1037.8</v>
      </c>
      <c r="J1437" s="32" t="n">
        <v>0</v>
      </c>
      <c r="K1437" s="32" t="n">
        <v>-0.49</v>
      </c>
      <c r="L1437" s="32" t="n">
        <v>0</v>
      </c>
      <c r="M1437" s="32"/>
      <c r="N1437" s="6" t="s">
        <f>=I1437+J1437+K1437+L1437</f>
      </c>
      <c r="O1437" s="32"/>
      <c r="P1437" s="30"/>
    </row>
    <row collapsed="false" customFormat="false" customHeight="false" hidden="false" ht="12.1" outlineLevel="0" r="1438">
      <c r="A1438" s="29" t="n">
        <v>44050.47255787</v>
      </c>
      <c r="B1438" s="30" t="s">
        <v>152</v>
      </c>
      <c r="C1438" s="30" t="s">
        <v>1110</v>
      </c>
      <c r="D1438" s="30" t="s">
        <v>897</v>
      </c>
      <c r="E1438" s="30" t="s">
        <v>146</v>
      </c>
      <c r="F1438" s="30" t="s">
        <v>27</v>
      </c>
      <c r="G1438" s="31" t="n">
        <v>-2</v>
      </c>
      <c r="H1438" s="32" t="n">
        <v>1037.8</v>
      </c>
      <c r="I1438" s="32" t="n">
        <v>2075.6</v>
      </c>
      <c r="J1438" s="32" t="n">
        <v>0</v>
      </c>
      <c r="K1438" s="32" t="n">
        <v>-0.99</v>
      </c>
      <c r="L1438" s="32" t="n">
        <v>0</v>
      </c>
      <c r="M1438" s="32"/>
      <c r="N1438" s="6" t="s">
        <f>=I1438+J1438+K1438+L1438</f>
      </c>
      <c r="O1438" s="32"/>
      <c r="P1438" s="30"/>
    </row>
    <row collapsed="false" customFormat="false" customHeight="false" hidden="false" ht="12.1" outlineLevel="0" r="1439">
      <c r="A1439" s="29" t="n">
        <v>44050.474652778</v>
      </c>
      <c r="B1439" s="30" t="s">
        <v>90</v>
      </c>
      <c r="C1439" s="30" t="s">
        <v>91</v>
      </c>
      <c r="D1439" s="30" t="s">
        <v>897</v>
      </c>
      <c r="E1439" s="30" t="s">
        <v>18</v>
      </c>
      <c r="F1439" s="30" t="s">
        <v>20</v>
      </c>
      <c r="G1439" s="31" t="n">
        <v>-2</v>
      </c>
      <c r="H1439" s="32" t="n">
        <v>69.4</v>
      </c>
      <c r="I1439" s="32" t="n">
        <v>138.8</v>
      </c>
      <c r="J1439" s="32" t="n">
        <v>0</v>
      </c>
      <c r="K1439" s="32" t="n">
        <v>-0.06</v>
      </c>
      <c r="L1439" s="32" t="n">
        <v>0</v>
      </c>
      <c r="M1439" s="6" t="s">
        <f>=I1439+J1439+K1439+L1439</f>
      </c>
      <c r="N1439" s="32"/>
      <c r="O1439" s="32"/>
      <c r="P1439" s="30"/>
    </row>
    <row collapsed="false" customFormat="false" customHeight="false" hidden="false" ht="12.1" outlineLevel="0" r="1440">
      <c r="A1440" s="20" t="n">
        <v>44050.759039352</v>
      </c>
      <c r="B1440" s="2" t="s">
        <v>975</v>
      </c>
      <c r="C1440" s="2" t="s">
        <v>1251</v>
      </c>
      <c r="D1440" s="2" t="s">
        <v>894</v>
      </c>
      <c r="E1440" s="2" t="s">
        <v>18</v>
      </c>
      <c r="F1440" s="2" t="s">
        <v>20</v>
      </c>
      <c r="G1440" s="7" t="n">
        <v>1</v>
      </c>
      <c r="H1440" s="6" t="n">
        <v>147.85</v>
      </c>
      <c r="I1440" s="6" t="n">
        <v>-147.85</v>
      </c>
      <c r="J1440" s="6" t="n">
        <v>0</v>
      </c>
      <c r="K1440" s="6" t="n">
        <v>-0.07</v>
      </c>
      <c r="L1440" s="6" t="n">
        <v>0</v>
      </c>
      <c r="M1440" s="6" t="s">
        <f>=I1440+J1440+K1440+L1440</f>
      </c>
      <c r="N1440" s="6"/>
      <c r="O1440" s="6"/>
      <c r="P1440" s="2"/>
    </row>
    <row collapsed="false" customFormat="false" customHeight="false" hidden="false" ht="12.1" outlineLevel="0" r="1441">
      <c r="A1441" s="20" t="n">
        <v>44050.771759259</v>
      </c>
      <c r="B1441" s="2" t="s">
        <v>169</v>
      </c>
      <c r="C1441" s="2" t="s">
        <v>1335</v>
      </c>
      <c r="D1441" s="2" t="s">
        <v>894</v>
      </c>
      <c r="E1441" s="2" t="s">
        <v>166</v>
      </c>
      <c r="F1441" s="2" t="s">
        <v>20</v>
      </c>
      <c r="G1441" s="7" t="n">
        <v>1</v>
      </c>
      <c r="H1441" s="6" t="n">
        <v>109.9</v>
      </c>
      <c r="I1441" s="6" t="n">
        <v>-1099</v>
      </c>
      <c r="J1441" s="6" t="n">
        <v>-17.15</v>
      </c>
      <c r="K1441" s="6" t="n">
        <v>-0.55</v>
      </c>
      <c r="L1441" s="6" t="n">
        <v>0</v>
      </c>
      <c r="M1441" s="6" t="s">
        <f>=I1441+J1441+K1441+L1441</f>
      </c>
      <c r="N1441" s="6"/>
      <c r="O1441" s="6"/>
      <c r="P1441" s="2"/>
    </row>
    <row collapsed="false" customFormat="false" customHeight="false" hidden="false" ht="12.1" outlineLevel="0" r="1442">
      <c r="A1442" s="20" t="n">
        <v>44050.773969907</v>
      </c>
      <c r="B1442" s="2" t="s">
        <v>966</v>
      </c>
      <c r="C1442" s="2" t="s">
        <v>1227</v>
      </c>
      <c r="D1442" s="2" t="s">
        <v>894</v>
      </c>
      <c r="E1442" s="2" t="s">
        <v>18</v>
      </c>
      <c r="F1442" s="2" t="s">
        <v>20</v>
      </c>
      <c r="G1442" s="7" t="n">
        <v>1</v>
      </c>
      <c r="H1442" s="6" t="n">
        <v>10.87</v>
      </c>
      <c r="I1442" s="6" t="n">
        <v>-10.87</v>
      </c>
      <c r="J1442" s="6" t="n">
        <v>0</v>
      </c>
      <c r="K1442" s="6" t="n">
        <v>-0.01</v>
      </c>
      <c r="L1442" s="6" t="n">
        <v>0</v>
      </c>
      <c r="M1442" s="6" t="s">
        <f>=I1442+J1442+K1442+L1442</f>
      </c>
      <c r="N1442" s="6"/>
      <c r="O1442" s="6"/>
      <c r="P1442" s="2"/>
    </row>
    <row collapsed="false" customFormat="false" customHeight="false" hidden="false" ht="12.1" outlineLevel="0" r="1443">
      <c r="A1443" s="29" t="n">
        <v>44050.884618056</v>
      </c>
      <c r="B1443" s="30" t="s">
        <v>41</v>
      </c>
      <c r="C1443" s="30" t="s">
        <v>42</v>
      </c>
      <c r="D1443" s="30" t="s">
        <v>897</v>
      </c>
      <c r="E1443" s="30" t="s">
        <v>18</v>
      </c>
      <c r="F1443" s="30" t="s">
        <v>20</v>
      </c>
      <c r="G1443" s="31" t="n">
        <v>-1</v>
      </c>
      <c r="H1443" s="32" t="n">
        <v>211.91</v>
      </c>
      <c r="I1443" s="32" t="n">
        <v>211.91</v>
      </c>
      <c r="J1443" s="32" t="n">
        <v>0</v>
      </c>
      <c r="K1443" s="32" t="n">
        <v>0</v>
      </c>
      <c r="L1443" s="32" t="n">
        <v>0</v>
      </c>
      <c r="M1443" s="6" t="s">
        <f>=I1443+J1443+K1443+L1443</f>
      </c>
      <c r="N1443" s="32"/>
      <c r="O1443" s="32"/>
      <c r="P1443" s="30"/>
    </row>
    <row collapsed="false" customFormat="false" customHeight="false" hidden="false" ht="12.1" outlineLevel="0" r="1444">
      <c r="A1444" s="29" t="n">
        <v>44050.884618056</v>
      </c>
      <c r="B1444" s="30" t="s">
        <v>41</v>
      </c>
      <c r="C1444" s="30" t="s">
        <v>42</v>
      </c>
      <c r="D1444" s="30" t="s">
        <v>897</v>
      </c>
      <c r="E1444" s="30" t="s">
        <v>18</v>
      </c>
      <c r="F1444" s="30" t="s">
        <v>20</v>
      </c>
      <c r="G1444" s="31" t="n">
        <v>-1</v>
      </c>
      <c r="H1444" s="32" t="n">
        <v>211.91</v>
      </c>
      <c r="I1444" s="32" t="n">
        <v>211.91</v>
      </c>
      <c r="J1444" s="32" t="n">
        <v>0</v>
      </c>
      <c r="K1444" s="32" t="n">
        <v>0</v>
      </c>
      <c r="L1444" s="32" t="n">
        <v>0</v>
      </c>
      <c r="M1444" s="6" t="s">
        <f>=I1444+J1444+K1444+L1444</f>
      </c>
      <c r="N1444" s="32"/>
      <c r="O1444" s="32"/>
      <c r="P1444" s="30"/>
    </row>
    <row collapsed="false" customFormat="false" customHeight="false" hidden="false" ht="12.1" outlineLevel="0" r="1445">
      <c r="A1445" s="29" t="n">
        <v>44050.885300926</v>
      </c>
      <c r="B1445" s="30" t="s">
        <v>924</v>
      </c>
      <c r="C1445" s="30" t="s">
        <v>1127</v>
      </c>
      <c r="D1445" s="30" t="s">
        <v>897</v>
      </c>
      <c r="E1445" s="30" t="s">
        <v>18</v>
      </c>
      <c r="F1445" s="30" t="s">
        <v>20</v>
      </c>
      <c r="G1445" s="31" t="n">
        <v>-1</v>
      </c>
      <c r="H1445" s="32" t="n">
        <v>444.7</v>
      </c>
      <c r="I1445" s="32" t="n">
        <v>444.7</v>
      </c>
      <c r="J1445" s="32" t="n">
        <v>0</v>
      </c>
      <c r="K1445" s="32" t="n">
        <v>0</v>
      </c>
      <c r="L1445" s="32" t="n">
        <v>0</v>
      </c>
      <c r="M1445" s="6" t="s">
        <f>=I1445+J1445+K1445+L1445</f>
      </c>
      <c r="N1445" s="32"/>
      <c r="O1445" s="32"/>
      <c r="P1445" s="30"/>
    </row>
    <row collapsed="false" customFormat="false" customHeight="false" hidden="false" ht="12.1" outlineLevel="0" r="1446">
      <c r="A1446" s="20" t="n">
        <v>44053.62681713</v>
      </c>
      <c r="B1446" s="2" t="s">
        <v>100</v>
      </c>
      <c r="C1446" s="2" t="s">
        <v>1181</v>
      </c>
      <c r="D1446" s="2" t="s">
        <v>894</v>
      </c>
      <c r="E1446" s="2" t="s">
        <v>18</v>
      </c>
      <c r="F1446" s="2" t="s">
        <v>27</v>
      </c>
      <c r="G1446" s="7" t="n">
        <v>1</v>
      </c>
      <c r="H1446" s="6" t="n">
        <v>20452</v>
      </c>
      <c r="I1446" s="6" t="n">
        <v>-20452</v>
      </c>
      <c r="J1446" s="6" t="n">
        <v>0</v>
      </c>
      <c r="K1446" s="6" t="n">
        <v>-9.77</v>
      </c>
      <c r="L1446" s="6" t="n">
        <v>0</v>
      </c>
      <c r="M1446" s="6"/>
      <c r="N1446" s="6" t="s">
        <f>=I1446+J1446+K1446+L1446</f>
      </c>
      <c r="O1446" s="6"/>
      <c r="P1446" s="2"/>
    </row>
    <row collapsed="false" customFormat="false" customHeight="false" hidden="false" ht="12.1" outlineLevel="0" r="1447">
      <c r="A1447" s="29" t="n">
        <v>44053.627997685</v>
      </c>
      <c r="B1447" s="30" t="s">
        <v>29</v>
      </c>
      <c r="C1447" s="30" t="s">
        <v>1196</v>
      </c>
      <c r="D1447" s="30" t="s">
        <v>897</v>
      </c>
      <c r="E1447" s="30" t="s">
        <v>18</v>
      </c>
      <c r="F1447" s="30" t="s">
        <v>20</v>
      </c>
      <c r="G1447" s="31" t="n">
        <v>-4</v>
      </c>
      <c r="H1447" s="32" t="n">
        <v>25.12</v>
      </c>
      <c r="I1447" s="32" t="n">
        <v>100.48</v>
      </c>
      <c r="J1447" s="32" t="n">
        <v>0</v>
      </c>
      <c r="K1447" s="32" t="n">
        <v>-0.05</v>
      </c>
      <c r="L1447" s="32" t="n">
        <v>0</v>
      </c>
      <c r="M1447" s="6" t="s">
        <f>=I1447+J1447+K1447+L1447</f>
      </c>
      <c r="N1447" s="32"/>
      <c r="O1447" s="32"/>
      <c r="P1447" s="30"/>
    </row>
    <row collapsed="false" customFormat="false" customHeight="false" hidden="false" ht="12.1" outlineLevel="0" r="1448">
      <c r="A1448" s="29" t="n">
        <v>44053.629363426</v>
      </c>
      <c r="B1448" s="30" t="s">
        <v>29</v>
      </c>
      <c r="C1448" s="30" t="s">
        <v>1196</v>
      </c>
      <c r="D1448" s="30" t="s">
        <v>897</v>
      </c>
      <c r="E1448" s="30" t="s">
        <v>18</v>
      </c>
      <c r="F1448" s="30" t="s">
        <v>20</v>
      </c>
      <c r="G1448" s="31" t="n">
        <v>-1</v>
      </c>
      <c r="H1448" s="32" t="n">
        <v>25.11</v>
      </c>
      <c r="I1448" s="32" t="n">
        <v>25.11</v>
      </c>
      <c r="J1448" s="32" t="n">
        <v>0</v>
      </c>
      <c r="K1448" s="32" t="n">
        <v>-0.02</v>
      </c>
      <c r="L1448" s="32" t="n">
        <v>0</v>
      </c>
      <c r="M1448" s="6" t="s">
        <f>=I1448+J1448+K1448+L1448</f>
      </c>
      <c r="N1448" s="32"/>
      <c r="O1448" s="32"/>
      <c r="P1448" s="30"/>
    </row>
    <row collapsed="false" customFormat="false" customHeight="false" hidden="false" ht="12.1" outlineLevel="0" r="1449">
      <c r="A1449" s="29" t="n">
        <v>44053.653263889</v>
      </c>
      <c r="B1449" s="30" t="s">
        <v>1000</v>
      </c>
      <c r="C1449" s="30" t="s">
        <v>1330</v>
      </c>
      <c r="D1449" s="30" t="s">
        <v>897</v>
      </c>
      <c r="E1449" s="30" t="s">
        <v>18</v>
      </c>
      <c r="F1449" s="30" t="s">
        <v>20</v>
      </c>
      <c r="G1449" s="31" t="n">
        <v>-1</v>
      </c>
      <c r="H1449" s="32" t="n">
        <v>31.84</v>
      </c>
      <c r="I1449" s="32" t="n">
        <v>31.84</v>
      </c>
      <c r="J1449" s="32" t="n">
        <v>0</v>
      </c>
      <c r="K1449" s="32" t="n">
        <v>-0.02</v>
      </c>
      <c r="L1449" s="32" t="n">
        <v>0</v>
      </c>
      <c r="M1449" s="6" t="s">
        <f>=I1449+J1449+K1449+L1449</f>
      </c>
      <c r="N1449" s="32"/>
      <c r="O1449" s="32"/>
      <c r="P1449" s="30"/>
    </row>
    <row collapsed="false" customFormat="false" customHeight="false" hidden="false" ht="12.1" outlineLevel="0" r="1450">
      <c r="A1450" s="20" t="n">
        <v>44053.686701389</v>
      </c>
      <c r="B1450" s="2" t="s">
        <v>124</v>
      </c>
      <c r="C1450" s="2" t="s">
        <v>1203</v>
      </c>
      <c r="D1450" s="2" t="s">
        <v>894</v>
      </c>
      <c r="E1450" s="2" t="s">
        <v>18</v>
      </c>
      <c r="F1450" s="2" t="s">
        <v>27</v>
      </c>
      <c r="G1450" s="7" t="n">
        <v>1000</v>
      </c>
      <c r="H1450" s="6" t="n">
        <v>0.7548</v>
      </c>
      <c r="I1450" s="6" t="n">
        <v>-754.8</v>
      </c>
      <c r="J1450" s="6" t="n">
        <v>0</v>
      </c>
      <c r="K1450" s="6" t="n">
        <v>-0.36</v>
      </c>
      <c r="L1450" s="6" t="n">
        <v>0</v>
      </c>
      <c r="M1450" s="6"/>
      <c r="N1450" s="6" t="s">
        <f>=I1450+J1450+K1450+L1450</f>
      </c>
      <c r="O1450" s="6"/>
      <c r="P1450" s="2"/>
    </row>
    <row collapsed="false" customFormat="false" customHeight="false" hidden="false" ht="12.1" outlineLevel="0" r="1451">
      <c r="A1451" s="20" t="n">
        <v>44053.687395833</v>
      </c>
      <c r="B1451" s="2" t="s">
        <v>80</v>
      </c>
      <c r="C1451" s="2" t="s">
        <v>1192</v>
      </c>
      <c r="D1451" s="2" t="s">
        <v>894</v>
      </c>
      <c r="E1451" s="2" t="s">
        <v>18</v>
      </c>
      <c r="F1451" s="2" t="s">
        <v>27</v>
      </c>
      <c r="G1451" s="7" t="n">
        <v>200</v>
      </c>
      <c r="H1451" s="6" t="n">
        <v>9.2</v>
      </c>
      <c r="I1451" s="6" t="n">
        <v>-1840</v>
      </c>
      <c r="J1451" s="6" t="n">
        <v>0</v>
      </c>
      <c r="K1451" s="6" t="n">
        <v>-0.88</v>
      </c>
      <c r="L1451" s="6" t="n">
        <v>0</v>
      </c>
      <c r="M1451" s="6"/>
      <c r="N1451" s="6" t="s">
        <f>=I1451+J1451+K1451+L1451</f>
      </c>
      <c r="O1451" s="6"/>
      <c r="P1451" s="2"/>
    </row>
    <row collapsed="false" customFormat="false" customHeight="false" hidden="false" ht="12.1" outlineLevel="0" r="1452">
      <c r="A1452" s="20" t="n">
        <v>44053.759398148</v>
      </c>
      <c r="B1452" s="2" t="s">
        <v>41</v>
      </c>
      <c r="C1452" s="2" t="s">
        <v>42</v>
      </c>
      <c r="D1452" s="2" t="s">
        <v>894</v>
      </c>
      <c r="E1452" s="2" t="s">
        <v>18</v>
      </c>
      <c r="F1452" s="2" t="s">
        <v>20</v>
      </c>
      <c r="G1452" s="7" t="n">
        <v>1</v>
      </c>
      <c r="H1452" s="6" t="n">
        <v>207.4</v>
      </c>
      <c r="I1452" s="6" t="n">
        <v>-207.4</v>
      </c>
      <c r="J1452" s="6" t="n">
        <v>0</v>
      </c>
      <c r="K1452" s="6" t="n">
        <v>-0.1</v>
      </c>
      <c r="L1452" s="6" t="n">
        <v>0</v>
      </c>
      <c r="M1452" s="6" t="s">
        <f>=I1452+J1452+K1452+L1452</f>
      </c>
      <c r="N1452" s="6"/>
      <c r="O1452" s="6"/>
      <c r="P1452" s="2"/>
    </row>
    <row collapsed="false" customFormat="false" customHeight="false" hidden="false" ht="12.1" outlineLevel="0" r="1453">
      <c r="A1453" s="29" t="n">
        <v>44054.424340278</v>
      </c>
      <c r="B1453" s="30" t="s">
        <v>984</v>
      </c>
      <c r="C1453" s="30" t="s">
        <v>1274</v>
      </c>
      <c r="D1453" s="30" t="s">
        <v>897</v>
      </c>
      <c r="E1453" s="30" t="s">
        <v>166</v>
      </c>
      <c r="F1453" s="30" t="s">
        <v>27</v>
      </c>
      <c r="G1453" s="31" t="n">
        <v>-15</v>
      </c>
      <c r="H1453" s="32" t="n">
        <v>99.96</v>
      </c>
      <c r="I1453" s="32" t="n">
        <v>14994</v>
      </c>
      <c r="J1453" s="32" t="n">
        <v>338.85</v>
      </c>
      <c r="K1453" s="32" t="n">
        <v>-7.16</v>
      </c>
      <c r="L1453" s="32" t="n">
        <v>0</v>
      </c>
      <c r="M1453" s="32"/>
      <c r="N1453" s="6" t="s">
        <f>=I1453+J1453+K1453+L1453</f>
      </c>
      <c r="O1453" s="32"/>
      <c r="P1453" s="30"/>
    </row>
    <row collapsed="false" customFormat="false" customHeight="false" hidden="false" ht="12.1" outlineLevel="0" r="1454">
      <c r="A1454" s="20" t="n">
        <v>44054.565</v>
      </c>
      <c r="B1454" s="2" t="s">
        <v>112</v>
      </c>
      <c r="C1454" s="2" t="s">
        <v>1111</v>
      </c>
      <c r="D1454" s="2" t="s">
        <v>894</v>
      </c>
      <c r="E1454" s="2" t="s">
        <v>18</v>
      </c>
      <c r="F1454" s="2" t="s">
        <v>27</v>
      </c>
      <c r="G1454" s="7" t="n">
        <v>200</v>
      </c>
      <c r="H1454" s="6" t="n">
        <v>21.136</v>
      </c>
      <c r="I1454" s="6" t="n">
        <v>-4227.2</v>
      </c>
      <c r="J1454" s="6" t="n">
        <v>0</v>
      </c>
      <c r="K1454" s="6" t="n">
        <v>-2.02</v>
      </c>
      <c r="L1454" s="6" t="n">
        <v>0</v>
      </c>
      <c r="M1454" s="6"/>
      <c r="N1454" s="6" t="s">
        <f>=I1454+J1454+K1454+L1454</f>
      </c>
      <c r="O1454" s="6"/>
      <c r="P1454" s="2"/>
    </row>
    <row collapsed="false" customFormat="false" customHeight="false" hidden="false" ht="12.1" outlineLevel="0" r="1455">
      <c r="A1455" s="20" t="n">
        <v>44054.565694444</v>
      </c>
      <c r="B1455" s="2" t="s">
        <v>112</v>
      </c>
      <c r="C1455" s="2" t="s">
        <v>1111</v>
      </c>
      <c r="D1455" s="2" t="s">
        <v>894</v>
      </c>
      <c r="E1455" s="2" t="s">
        <v>18</v>
      </c>
      <c r="F1455" s="2" t="s">
        <v>27</v>
      </c>
      <c r="G1455" s="7" t="n">
        <v>200</v>
      </c>
      <c r="H1455" s="6" t="n">
        <v>21.136</v>
      </c>
      <c r="I1455" s="6" t="n">
        <v>-4227.2</v>
      </c>
      <c r="J1455" s="6" t="n">
        <v>0</v>
      </c>
      <c r="K1455" s="6" t="n">
        <v>-2.02</v>
      </c>
      <c r="L1455" s="6" t="n">
        <v>0</v>
      </c>
      <c r="M1455" s="6"/>
      <c r="N1455" s="6" t="s">
        <f>=I1455+J1455+K1455+L1455</f>
      </c>
      <c r="O1455" s="6"/>
      <c r="P1455" s="2"/>
    </row>
    <row collapsed="false" customFormat="false" customHeight="false" hidden="false" ht="12.1" outlineLevel="0" r="1456">
      <c r="A1456" s="20" t="n">
        <v>44054.56974537</v>
      </c>
      <c r="B1456" s="2" t="s">
        <v>112</v>
      </c>
      <c r="C1456" s="2" t="s">
        <v>1111</v>
      </c>
      <c r="D1456" s="2" t="s">
        <v>894</v>
      </c>
      <c r="E1456" s="2" t="s">
        <v>18</v>
      </c>
      <c r="F1456" s="2" t="s">
        <v>27</v>
      </c>
      <c r="G1456" s="7" t="n">
        <v>300</v>
      </c>
      <c r="H1456" s="6" t="n">
        <v>21.204</v>
      </c>
      <c r="I1456" s="6" t="n">
        <v>-6361.2</v>
      </c>
      <c r="J1456" s="6" t="n">
        <v>0</v>
      </c>
      <c r="K1456" s="6" t="n">
        <v>-3.04</v>
      </c>
      <c r="L1456" s="6" t="n">
        <v>0</v>
      </c>
      <c r="M1456" s="6"/>
      <c r="N1456" s="6" t="s">
        <f>=I1456+J1456+K1456+L1456</f>
      </c>
      <c r="O1456" s="6"/>
      <c r="P1456" s="2"/>
    </row>
    <row collapsed="false" customFormat="false" customHeight="false" hidden="false" ht="12.1" outlineLevel="0" r="1457">
      <c r="A1457" s="29" t="n">
        <v>44054.663252315</v>
      </c>
      <c r="B1457" s="30" t="s">
        <v>100</v>
      </c>
      <c r="C1457" s="30" t="s">
        <v>1181</v>
      </c>
      <c r="D1457" s="30" t="s">
        <v>897</v>
      </c>
      <c r="E1457" s="30" t="s">
        <v>18</v>
      </c>
      <c r="F1457" s="30" t="s">
        <v>27</v>
      </c>
      <c r="G1457" s="31" t="n">
        <v>-1</v>
      </c>
      <c r="H1457" s="32" t="n">
        <v>20500</v>
      </c>
      <c r="I1457" s="32" t="n">
        <v>20500</v>
      </c>
      <c r="J1457" s="32" t="n">
        <v>0</v>
      </c>
      <c r="K1457" s="32" t="n">
        <v>-9.79</v>
      </c>
      <c r="L1457" s="32" t="n">
        <v>0</v>
      </c>
      <c r="M1457" s="32"/>
      <c r="N1457" s="6" t="s">
        <f>=I1457+J1457+K1457+L1457</f>
      </c>
      <c r="O1457" s="32"/>
      <c r="P1457" s="30"/>
    </row>
    <row collapsed="false" customFormat="false" customHeight="false" hidden="false" ht="12.1" outlineLevel="0" r="1458">
      <c r="A1458" s="20" t="n">
        <v>44054.668090278</v>
      </c>
      <c r="B1458" s="2" t="s">
        <v>112</v>
      </c>
      <c r="C1458" s="2" t="s">
        <v>1111</v>
      </c>
      <c r="D1458" s="2" t="s">
        <v>894</v>
      </c>
      <c r="E1458" s="2" t="s">
        <v>18</v>
      </c>
      <c r="F1458" s="2" t="s">
        <v>27</v>
      </c>
      <c r="G1458" s="7" t="n">
        <v>200</v>
      </c>
      <c r="H1458" s="6" t="n">
        <v>21.989</v>
      </c>
      <c r="I1458" s="6" t="n">
        <v>-4397.8</v>
      </c>
      <c r="J1458" s="6" t="n">
        <v>0</v>
      </c>
      <c r="K1458" s="6" t="n">
        <v>-2.1</v>
      </c>
      <c r="L1458" s="6" t="n">
        <v>0</v>
      </c>
      <c r="M1458" s="6"/>
      <c r="N1458" s="6" t="s">
        <f>=I1458+J1458+K1458+L1458</f>
      </c>
      <c r="O1458" s="6"/>
      <c r="P1458" s="2"/>
    </row>
    <row collapsed="false" customFormat="false" customHeight="false" hidden="false" ht="12.1" outlineLevel="0" r="1459">
      <c r="A1459" s="20" t="n">
        <v>44054.668090278</v>
      </c>
      <c r="B1459" s="2" t="s">
        <v>112</v>
      </c>
      <c r="C1459" s="2" t="s">
        <v>1111</v>
      </c>
      <c r="D1459" s="2" t="s">
        <v>894</v>
      </c>
      <c r="E1459" s="2" t="s">
        <v>18</v>
      </c>
      <c r="F1459" s="2" t="s">
        <v>27</v>
      </c>
      <c r="G1459" s="7" t="n">
        <v>300</v>
      </c>
      <c r="H1459" s="6" t="n">
        <v>21.989</v>
      </c>
      <c r="I1459" s="6" t="n">
        <v>-6596.7</v>
      </c>
      <c r="J1459" s="6" t="n">
        <v>0</v>
      </c>
      <c r="K1459" s="6" t="n">
        <v>-3.15</v>
      </c>
      <c r="L1459" s="6" t="n">
        <v>0</v>
      </c>
      <c r="M1459" s="6"/>
      <c r="N1459" s="6" t="s">
        <f>=I1459+J1459+K1459+L1459</f>
      </c>
      <c r="O1459" s="6"/>
      <c r="P1459" s="2"/>
    </row>
    <row collapsed="false" customFormat="false" customHeight="false" hidden="false" ht="12.1" outlineLevel="0" r="1460">
      <c r="A1460" s="29" t="n">
        <v>44054.699965278</v>
      </c>
      <c r="B1460" s="30" t="s">
        <v>112</v>
      </c>
      <c r="C1460" s="30" t="s">
        <v>1111</v>
      </c>
      <c r="D1460" s="30" t="s">
        <v>897</v>
      </c>
      <c r="E1460" s="30" t="s">
        <v>18</v>
      </c>
      <c r="F1460" s="30" t="s">
        <v>27</v>
      </c>
      <c r="G1460" s="31" t="n">
        <v>-1200</v>
      </c>
      <c r="H1460" s="32" t="n">
        <v>21.844</v>
      </c>
      <c r="I1460" s="32" t="n">
        <v>26212.8</v>
      </c>
      <c r="J1460" s="32" t="n">
        <v>0</v>
      </c>
      <c r="K1460" s="32" t="n">
        <v>-12.52</v>
      </c>
      <c r="L1460" s="32" t="n">
        <v>0</v>
      </c>
      <c r="M1460" s="32"/>
      <c r="N1460" s="6" t="s">
        <f>=I1460+J1460+K1460+L1460</f>
      </c>
      <c r="O1460" s="32"/>
      <c r="P1460" s="30"/>
    </row>
    <row collapsed="false" customFormat="false" customHeight="false" hidden="false" ht="12.1" outlineLevel="0" r="1461">
      <c r="A1461" s="20" t="n">
        <v>44054.717268519</v>
      </c>
      <c r="B1461" s="2" t="s">
        <v>41</v>
      </c>
      <c r="C1461" s="2" t="s">
        <v>42</v>
      </c>
      <c r="D1461" s="2" t="s">
        <v>894</v>
      </c>
      <c r="E1461" s="2" t="s">
        <v>18</v>
      </c>
      <c r="F1461" s="2" t="s">
        <v>20</v>
      </c>
      <c r="G1461" s="7" t="n">
        <v>1</v>
      </c>
      <c r="H1461" s="6" t="n">
        <v>204.96</v>
      </c>
      <c r="I1461" s="6" t="n">
        <v>-204.96</v>
      </c>
      <c r="J1461" s="6" t="n">
        <v>0</v>
      </c>
      <c r="K1461" s="6" t="n">
        <v>-0.1</v>
      </c>
      <c r="L1461" s="6" t="n">
        <v>0</v>
      </c>
      <c r="M1461" s="6" t="s">
        <f>=I1461+J1461+K1461+L1461</f>
      </c>
      <c r="N1461" s="6"/>
      <c r="O1461" s="6"/>
      <c r="P1461" s="2"/>
    </row>
    <row collapsed="false" customFormat="false" customHeight="false" hidden="false" ht="12.1" outlineLevel="0" r="1462">
      <c r="A1462" s="20" t="n">
        <v>44054.740856481</v>
      </c>
      <c r="B1462" s="2" t="s">
        <v>86</v>
      </c>
      <c r="C1462" s="2" t="s">
        <v>1331</v>
      </c>
      <c r="D1462" s="2" t="s">
        <v>894</v>
      </c>
      <c r="E1462" s="2" t="s">
        <v>18</v>
      </c>
      <c r="F1462" s="2" t="s">
        <v>27</v>
      </c>
      <c r="G1462" s="7" t="n">
        <v>1000</v>
      </c>
      <c r="H1462" s="6" t="n">
        <v>5.566</v>
      </c>
      <c r="I1462" s="6" t="n">
        <v>-5566</v>
      </c>
      <c r="J1462" s="6" t="n">
        <v>0</v>
      </c>
      <c r="K1462" s="6" t="n">
        <v>-2.66</v>
      </c>
      <c r="L1462" s="6" t="n">
        <v>0</v>
      </c>
      <c r="M1462" s="6"/>
      <c r="N1462" s="6" t="s">
        <f>=I1462+J1462+K1462+L1462</f>
      </c>
      <c r="O1462" s="6"/>
      <c r="P1462" s="2"/>
    </row>
    <row collapsed="false" customFormat="false" customHeight="false" hidden="false" ht="12.1" outlineLevel="0" r="1463">
      <c r="A1463" s="20" t="n">
        <v>44054.764212963</v>
      </c>
      <c r="B1463" s="2" t="s">
        <v>76</v>
      </c>
      <c r="C1463" s="2" t="s">
        <v>1240</v>
      </c>
      <c r="D1463" s="2" t="s">
        <v>894</v>
      </c>
      <c r="E1463" s="2" t="s">
        <v>18</v>
      </c>
      <c r="F1463" s="2" t="s">
        <v>27</v>
      </c>
      <c r="G1463" s="7" t="n">
        <v>2000</v>
      </c>
      <c r="H1463" s="6" t="n">
        <v>0.938</v>
      </c>
      <c r="I1463" s="6" t="n">
        <v>-1876</v>
      </c>
      <c r="J1463" s="6" t="n">
        <v>0</v>
      </c>
      <c r="K1463" s="6" t="n">
        <v>-0.9</v>
      </c>
      <c r="L1463" s="6" t="n">
        <v>0</v>
      </c>
      <c r="M1463" s="6"/>
      <c r="N1463" s="6" t="s">
        <f>=I1463+J1463+K1463+L1463</f>
      </c>
      <c r="O1463" s="6"/>
      <c r="P1463" s="2"/>
    </row>
    <row collapsed="false" customFormat="false" customHeight="false" hidden="false" ht="12.1" outlineLevel="0" r="1464">
      <c r="A1464" s="20" t="n">
        <v>44054.778599537</v>
      </c>
      <c r="B1464" s="2" t="s">
        <v>1002</v>
      </c>
      <c r="C1464" s="2" t="s">
        <v>1336</v>
      </c>
      <c r="D1464" s="2" t="s">
        <v>894</v>
      </c>
      <c r="E1464" s="2" t="s">
        <v>18</v>
      </c>
      <c r="F1464" s="2" t="s">
        <v>20</v>
      </c>
      <c r="G1464" s="7" t="n">
        <v>2</v>
      </c>
      <c r="H1464" s="6" t="n">
        <v>80.3</v>
      </c>
      <c r="I1464" s="6" t="n">
        <v>-160.6</v>
      </c>
      <c r="J1464" s="6" t="n">
        <v>0</v>
      </c>
      <c r="K1464" s="6" t="n">
        <v>-0.08</v>
      </c>
      <c r="L1464" s="6" t="n">
        <v>0</v>
      </c>
      <c r="M1464" s="6" t="s">
        <f>=I1464+J1464+K1464+L1464</f>
      </c>
      <c r="N1464" s="6"/>
      <c r="O1464" s="6"/>
      <c r="P1464" s="2"/>
    </row>
    <row collapsed="false" customFormat="false" customHeight="false" hidden="false" ht="12.1" outlineLevel="0" r="1465">
      <c r="A1465" s="20" t="n">
        <v>44055.530925926</v>
      </c>
      <c r="B1465" s="2" t="s">
        <v>76</v>
      </c>
      <c r="C1465" s="2" t="s">
        <v>1240</v>
      </c>
      <c r="D1465" s="2" t="s">
        <v>894</v>
      </c>
      <c r="E1465" s="2" t="s">
        <v>18</v>
      </c>
      <c r="F1465" s="2" t="s">
        <v>27</v>
      </c>
      <c r="G1465" s="7" t="n">
        <v>2000</v>
      </c>
      <c r="H1465" s="6" t="n">
        <v>0.946</v>
      </c>
      <c r="I1465" s="6" t="n">
        <v>-1892</v>
      </c>
      <c r="J1465" s="6" t="n">
        <v>0</v>
      </c>
      <c r="K1465" s="6" t="n">
        <v>-0.9</v>
      </c>
      <c r="L1465" s="6" t="n">
        <v>0</v>
      </c>
      <c r="M1465" s="6"/>
      <c r="N1465" s="6" t="s">
        <f>=I1465+J1465+K1465+L1465</f>
      </c>
      <c r="O1465" s="6"/>
      <c r="P1465" s="2"/>
    </row>
    <row collapsed="false" customFormat="false" customHeight="false" hidden="false" ht="12.1" outlineLevel="0" r="1466">
      <c r="A1466" s="20" t="n">
        <v>44055.564618056</v>
      </c>
      <c r="B1466" s="2" t="s">
        <v>152</v>
      </c>
      <c r="C1466" s="2" t="s">
        <v>1110</v>
      </c>
      <c r="D1466" s="2" t="s">
        <v>894</v>
      </c>
      <c r="E1466" s="2" t="s">
        <v>146</v>
      </c>
      <c r="F1466" s="2" t="s">
        <v>27</v>
      </c>
      <c r="G1466" s="7" t="n">
        <v>5</v>
      </c>
      <c r="H1466" s="6" t="n">
        <v>962.4</v>
      </c>
      <c r="I1466" s="6" t="n">
        <v>-4812</v>
      </c>
      <c r="J1466" s="6" t="n">
        <v>0</v>
      </c>
      <c r="K1466" s="6" t="n">
        <v>-2.3</v>
      </c>
      <c r="L1466" s="6" t="n">
        <v>0</v>
      </c>
      <c r="M1466" s="6"/>
      <c r="N1466" s="6" t="s">
        <f>=I1466+J1466+K1466+L1466</f>
      </c>
      <c r="O1466" s="6"/>
      <c r="P1466" s="2"/>
    </row>
    <row collapsed="false" customFormat="false" customHeight="false" hidden="false" ht="12.1" outlineLevel="0" r="1467">
      <c r="A1467" s="20" t="n">
        <v>44055.567627315</v>
      </c>
      <c r="B1467" s="2" t="s">
        <v>76</v>
      </c>
      <c r="C1467" s="2" t="s">
        <v>1240</v>
      </c>
      <c r="D1467" s="2" t="s">
        <v>894</v>
      </c>
      <c r="E1467" s="2" t="s">
        <v>18</v>
      </c>
      <c r="F1467" s="2" t="s">
        <v>27</v>
      </c>
      <c r="G1467" s="7" t="n">
        <v>2000</v>
      </c>
      <c r="H1467" s="6" t="n">
        <v>0.945</v>
      </c>
      <c r="I1467" s="6" t="n">
        <v>-1890</v>
      </c>
      <c r="J1467" s="6" t="n">
        <v>0</v>
      </c>
      <c r="K1467" s="6" t="n">
        <v>-0.9</v>
      </c>
      <c r="L1467" s="6" t="n">
        <v>0</v>
      </c>
      <c r="M1467" s="6"/>
      <c r="N1467" s="6" t="s">
        <f>=I1467+J1467+K1467+L1467</f>
      </c>
      <c r="O1467" s="6"/>
      <c r="P1467" s="2"/>
    </row>
    <row collapsed="false" customFormat="false" customHeight="false" hidden="false" ht="12.1" outlineLevel="0" r="1468">
      <c r="A1468" s="20" t="n">
        <v>44055.616064815</v>
      </c>
      <c r="B1468" s="2" t="s">
        <v>76</v>
      </c>
      <c r="C1468" s="2" t="s">
        <v>1240</v>
      </c>
      <c r="D1468" s="2" t="s">
        <v>894</v>
      </c>
      <c r="E1468" s="2" t="s">
        <v>18</v>
      </c>
      <c r="F1468" s="2" t="s">
        <v>27</v>
      </c>
      <c r="G1468" s="7" t="n">
        <v>1000</v>
      </c>
      <c r="H1468" s="6" t="n">
        <v>0.944</v>
      </c>
      <c r="I1468" s="6" t="n">
        <v>-944</v>
      </c>
      <c r="J1468" s="6" t="n">
        <v>0</v>
      </c>
      <c r="K1468" s="6" t="n">
        <v>-0.45</v>
      </c>
      <c r="L1468" s="6" t="n">
        <v>0</v>
      </c>
      <c r="M1468" s="6"/>
      <c r="N1468" s="6" t="s">
        <f>=I1468+J1468+K1468+L1468</f>
      </c>
      <c r="O1468" s="6"/>
      <c r="P1468" s="2"/>
    </row>
    <row collapsed="false" customFormat="false" customHeight="false" hidden="false" ht="12.1" outlineLevel="0" r="1469">
      <c r="A1469" s="20" t="n">
        <v>44055.675625</v>
      </c>
      <c r="B1469" s="2" t="s">
        <v>86</v>
      </c>
      <c r="C1469" s="2" t="s">
        <v>1331</v>
      </c>
      <c r="D1469" s="2" t="s">
        <v>894</v>
      </c>
      <c r="E1469" s="2" t="s">
        <v>18</v>
      </c>
      <c r="F1469" s="2" t="s">
        <v>27</v>
      </c>
      <c r="G1469" s="7" t="n">
        <v>1000</v>
      </c>
      <c r="H1469" s="6" t="n">
        <v>5.64</v>
      </c>
      <c r="I1469" s="6" t="n">
        <v>-5640</v>
      </c>
      <c r="J1469" s="6" t="n">
        <v>0</v>
      </c>
      <c r="K1469" s="6" t="n">
        <v>-2.69</v>
      </c>
      <c r="L1469" s="6" t="n">
        <v>0</v>
      </c>
      <c r="M1469" s="6"/>
      <c r="N1469" s="6" t="s">
        <f>=I1469+J1469+K1469+L1469</f>
      </c>
      <c r="O1469" s="6"/>
      <c r="P1469" s="2"/>
    </row>
    <row collapsed="false" customFormat="false" customHeight="false" hidden="false" ht="12.1" outlineLevel="0" r="1470">
      <c r="A1470" s="20" t="n">
        <v>44055.703287037</v>
      </c>
      <c r="B1470" s="2" t="s">
        <v>128</v>
      </c>
      <c r="C1470" s="2" t="s">
        <v>1229</v>
      </c>
      <c r="D1470" s="2" t="s">
        <v>894</v>
      </c>
      <c r="E1470" s="2" t="s">
        <v>18</v>
      </c>
      <c r="F1470" s="2" t="s">
        <v>27</v>
      </c>
      <c r="G1470" s="7" t="n">
        <v>10000</v>
      </c>
      <c r="H1470" s="6" t="n">
        <v>0.2187</v>
      </c>
      <c r="I1470" s="6" t="n">
        <v>-2187</v>
      </c>
      <c r="J1470" s="6" t="n">
        <v>0</v>
      </c>
      <c r="K1470" s="6" t="n">
        <v>-1.05</v>
      </c>
      <c r="L1470" s="6" t="n">
        <v>0</v>
      </c>
      <c r="M1470" s="6"/>
      <c r="N1470" s="6" t="s">
        <f>=I1470+J1470+K1470+L1470</f>
      </c>
      <c r="O1470" s="6"/>
      <c r="P1470" s="2"/>
    </row>
    <row collapsed="false" customFormat="false" customHeight="false" hidden="false" ht="12.1" outlineLevel="0" r="1471">
      <c r="A1471" s="20" t="n">
        <v>44055.705011574</v>
      </c>
      <c r="B1471" s="2" t="s">
        <v>80</v>
      </c>
      <c r="C1471" s="2" t="s">
        <v>1192</v>
      </c>
      <c r="D1471" s="2" t="s">
        <v>894</v>
      </c>
      <c r="E1471" s="2" t="s">
        <v>18</v>
      </c>
      <c r="F1471" s="2" t="s">
        <v>27</v>
      </c>
      <c r="G1471" s="7" t="n">
        <v>200</v>
      </c>
      <c r="H1471" s="6" t="n">
        <v>9.13</v>
      </c>
      <c r="I1471" s="6" t="n">
        <v>-1826</v>
      </c>
      <c r="J1471" s="6" t="n">
        <v>0</v>
      </c>
      <c r="K1471" s="6" t="n">
        <v>-0.87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0" t="n">
        <v>44055.706574074</v>
      </c>
      <c r="B1472" s="2" t="s">
        <v>108</v>
      </c>
      <c r="C1472" s="2" t="s">
        <v>1119</v>
      </c>
      <c r="D1472" s="2" t="s">
        <v>894</v>
      </c>
      <c r="E1472" s="2" t="s">
        <v>18</v>
      </c>
      <c r="F1472" s="2" t="s">
        <v>27</v>
      </c>
      <c r="G1472" s="7" t="n">
        <v>1</v>
      </c>
      <c r="H1472" s="6" t="n">
        <v>4294.8</v>
      </c>
      <c r="I1472" s="6" t="n">
        <v>-4294.8</v>
      </c>
      <c r="J1472" s="6" t="n">
        <v>0</v>
      </c>
      <c r="K1472" s="6" t="n">
        <v>-2.05</v>
      </c>
      <c r="L1472" s="6" t="n">
        <v>0</v>
      </c>
      <c r="M1472" s="6"/>
      <c r="N1472" s="6" t="s">
        <f>=I1472+J1472+K1472+L1472</f>
      </c>
      <c r="O1472" s="6"/>
      <c r="P1472" s="2"/>
    </row>
    <row collapsed="false" customFormat="false" customHeight="false" hidden="false" ht="12.1" outlineLevel="0" r="1473">
      <c r="A1473" s="20" t="n">
        <v>44055.711875</v>
      </c>
      <c r="B1473" s="2" t="s">
        <v>128</v>
      </c>
      <c r="C1473" s="2" t="s">
        <v>1229</v>
      </c>
      <c r="D1473" s="2" t="s">
        <v>894</v>
      </c>
      <c r="E1473" s="2" t="s">
        <v>18</v>
      </c>
      <c r="F1473" s="2" t="s">
        <v>27</v>
      </c>
      <c r="G1473" s="7" t="n">
        <v>10000</v>
      </c>
      <c r="H1473" s="6" t="n">
        <v>0.2186</v>
      </c>
      <c r="I1473" s="6" t="n">
        <v>-2186</v>
      </c>
      <c r="J1473" s="6" t="n">
        <v>0</v>
      </c>
      <c r="K1473" s="6" t="n">
        <v>-1.05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9" t="n">
        <v>44055.797118056</v>
      </c>
      <c r="B1474" s="30" t="s">
        <v>906</v>
      </c>
      <c r="C1474" s="30" t="s">
        <v>1097</v>
      </c>
      <c r="D1474" s="30" t="s">
        <v>897</v>
      </c>
      <c r="E1474" s="30" t="s">
        <v>18</v>
      </c>
      <c r="F1474" s="30" t="s">
        <v>27</v>
      </c>
      <c r="G1474" s="31" t="n">
        <v>-10</v>
      </c>
      <c r="H1474" s="32" t="n">
        <v>69.9</v>
      </c>
      <c r="I1474" s="32" t="n">
        <v>699</v>
      </c>
      <c r="J1474" s="32" t="n">
        <v>0</v>
      </c>
      <c r="K1474" s="32" t="n">
        <v>-0.33</v>
      </c>
      <c r="L1474" s="32" t="n">
        <v>0</v>
      </c>
      <c r="M1474" s="32"/>
      <c r="N1474" s="6" t="s">
        <f>=I1474+J1474+K1474+L1474</f>
      </c>
      <c r="O1474" s="32"/>
      <c r="P1474" s="30"/>
    </row>
    <row collapsed="false" customFormat="false" customHeight="false" hidden="false" ht="12.1" outlineLevel="0" r="1475">
      <c r="A1475" s="29" t="n">
        <v>44055.802395833</v>
      </c>
      <c r="B1475" s="30" t="s">
        <v>909</v>
      </c>
      <c r="C1475" s="30" t="s">
        <v>1102</v>
      </c>
      <c r="D1475" s="30" t="s">
        <v>897</v>
      </c>
      <c r="E1475" s="30" t="s">
        <v>18</v>
      </c>
      <c r="F1475" s="30" t="s">
        <v>27</v>
      </c>
      <c r="G1475" s="31" t="n">
        <v>-130</v>
      </c>
      <c r="H1475" s="32" t="n">
        <v>240.24</v>
      </c>
      <c r="I1475" s="32" t="n">
        <v>31231.2</v>
      </c>
      <c r="J1475" s="32" t="n">
        <v>0</v>
      </c>
      <c r="K1475" s="32" t="n">
        <v>-14.92</v>
      </c>
      <c r="L1475" s="32" t="n">
        <v>0</v>
      </c>
      <c r="M1475" s="32"/>
      <c r="N1475" s="6" t="s">
        <f>=I1475+J1475+K1475+L1475</f>
      </c>
      <c r="O1475" s="32"/>
      <c r="P1475" s="30"/>
    </row>
    <row collapsed="false" customFormat="false" customHeight="false" hidden="false" ht="12.1" outlineLevel="0" r="1476">
      <c r="A1476" s="20" t="n">
        <v>44056.428599537</v>
      </c>
      <c r="B1476" s="2" t="s">
        <v>909</v>
      </c>
      <c r="C1476" s="2" t="s">
        <v>1102</v>
      </c>
      <c r="D1476" s="2" t="s">
        <v>894</v>
      </c>
      <c r="E1476" s="2" t="s">
        <v>18</v>
      </c>
      <c r="F1476" s="2" t="s">
        <v>27</v>
      </c>
      <c r="G1476" s="7" t="n">
        <v>50</v>
      </c>
      <c r="H1476" s="6" t="n">
        <v>240.15</v>
      </c>
      <c r="I1476" s="6" t="n">
        <v>-12007.5</v>
      </c>
      <c r="J1476" s="6" t="n">
        <v>0</v>
      </c>
      <c r="K1476" s="6" t="n">
        <v>-5.73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44056.430787037</v>
      </c>
      <c r="B1477" s="2" t="s">
        <v>47</v>
      </c>
      <c r="C1477" s="2" t="s">
        <v>1287</v>
      </c>
      <c r="D1477" s="2" t="s">
        <v>894</v>
      </c>
      <c r="E1477" s="2" t="s">
        <v>18</v>
      </c>
      <c r="F1477" s="2" t="s">
        <v>27</v>
      </c>
      <c r="G1477" s="7" t="n">
        <v>2</v>
      </c>
      <c r="H1477" s="6" t="n">
        <v>1366</v>
      </c>
      <c r="I1477" s="6" t="n">
        <v>-2732</v>
      </c>
      <c r="J1477" s="6" t="n">
        <v>0</v>
      </c>
      <c r="K1477" s="6" t="n">
        <v>-1.31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20" t="n">
        <v>44056.431805556</v>
      </c>
      <c r="B1478" s="2" t="s">
        <v>909</v>
      </c>
      <c r="C1478" s="2" t="s">
        <v>1102</v>
      </c>
      <c r="D1478" s="2" t="s">
        <v>894</v>
      </c>
      <c r="E1478" s="2" t="s">
        <v>18</v>
      </c>
      <c r="F1478" s="2" t="s">
        <v>27</v>
      </c>
      <c r="G1478" s="7" t="n">
        <v>10</v>
      </c>
      <c r="H1478" s="6" t="n">
        <v>240.8</v>
      </c>
      <c r="I1478" s="6" t="n">
        <v>-2408</v>
      </c>
      <c r="J1478" s="6" t="n">
        <v>0</v>
      </c>
      <c r="K1478" s="6" t="n">
        <v>-1.15</v>
      </c>
      <c r="L1478" s="6" t="n">
        <v>0</v>
      </c>
      <c r="M1478" s="6"/>
      <c r="N1478" s="6" t="s">
        <f>=I1478+J1478+K1478+L1478</f>
      </c>
      <c r="O1478" s="6"/>
      <c r="P1478" s="2"/>
    </row>
    <row collapsed="false" customFormat="false" customHeight="false" hidden="false" ht="12.1" outlineLevel="0" r="1479">
      <c r="A1479" s="20" t="n">
        <v>44056.431805556</v>
      </c>
      <c r="B1479" s="2" t="s">
        <v>909</v>
      </c>
      <c r="C1479" s="2" t="s">
        <v>1102</v>
      </c>
      <c r="D1479" s="2" t="s">
        <v>894</v>
      </c>
      <c r="E1479" s="2" t="s">
        <v>18</v>
      </c>
      <c r="F1479" s="2" t="s">
        <v>27</v>
      </c>
      <c r="G1479" s="7" t="n">
        <v>20</v>
      </c>
      <c r="H1479" s="6" t="n">
        <v>240.8</v>
      </c>
      <c r="I1479" s="6" t="n">
        <v>-4816</v>
      </c>
      <c r="J1479" s="6" t="n">
        <v>0</v>
      </c>
      <c r="K1479" s="6" t="n">
        <v>-2.3</v>
      </c>
      <c r="L1479" s="6" t="n">
        <v>0</v>
      </c>
      <c r="M1479" s="6"/>
      <c r="N1479" s="6" t="s">
        <f>=I1479+J1479+K1479+L1479</f>
      </c>
      <c r="O1479" s="6"/>
      <c r="P1479" s="2"/>
    </row>
    <row collapsed="false" customFormat="false" customHeight="false" hidden="false" ht="12.1" outlineLevel="0" r="1480">
      <c r="A1480" s="20" t="n">
        <v>44056.434965278</v>
      </c>
      <c r="B1480" s="2" t="s">
        <v>96</v>
      </c>
      <c r="C1480" s="2" t="s">
        <v>1255</v>
      </c>
      <c r="D1480" s="2" t="s">
        <v>894</v>
      </c>
      <c r="E1480" s="2" t="s">
        <v>18</v>
      </c>
      <c r="F1480" s="2" t="s">
        <v>27</v>
      </c>
      <c r="G1480" s="7" t="n">
        <v>2</v>
      </c>
      <c r="H1480" s="6" t="n">
        <v>2861.5</v>
      </c>
      <c r="I1480" s="6" t="n">
        <v>-5723</v>
      </c>
      <c r="J1480" s="6" t="n">
        <v>0</v>
      </c>
      <c r="K1480" s="6" t="n">
        <v>-2.73</v>
      </c>
      <c r="L1480" s="6" t="n">
        <v>0</v>
      </c>
      <c r="M1480" s="6"/>
      <c r="N1480" s="6" t="s">
        <f>=I1480+J1480+K1480+L1480</f>
      </c>
      <c r="O1480" s="6"/>
      <c r="P1480" s="2"/>
    </row>
    <row collapsed="false" customFormat="false" customHeight="false" hidden="false" ht="12.1" outlineLevel="0" r="1481">
      <c r="A1481" s="20" t="n">
        <v>44056.438622685</v>
      </c>
      <c r="B1481" s="2" t="s">
        <v>96</v>
      </c>
      <c r="C1481" s="2" t="s">
        <v>1255</v>
      </c>
      <c r="D1481" s="2" t="s">
        <v>894</v>
      </c>
      <c r="E1481" s="2" t="s">
        <v>18</v>
      </c>
      <c r="F1481" s="2" t="s">
        <v>27</v>
      </c>
      <c r="G1481" s="7" t="n">
        <v>2</v>
      </c>
      <c r="H1481" s="6" t="n">
        <v>2865</v>
      </c>
      <c r="I1481" s="6" t="n">
        <v>-5730</v>
      </c>
      <c r="J1481" s="6" t="n">
        <v>0</v>
      </c>
      <c r="K1481" s="6" t="n">
        <v>-2.73</v>
      </c>
      <c r="L1481" s="6" t="n">
        <v>0</v>
      </c>
      <c r="M1481" s="6"/>
      <c r="N1481" s="6" t="s">
        <f>=I1481+J1481+K1481+L1481</f>
      </c>
      <c r="O1481" s="6"/>
      <c r="P1481" s="2"/>
    </row>
    <row collapsed="false" customFormat="false" customHeight="false" hidden="false" ht="12.1" outlineLevel="0" r="1482">
      <c r="A1482" s="29" t="n">
        <v>44056.447118056</v>
      </c>
      <c r="B1482" s="30" t="s">
        <v>982</v>
      </c>
      <c r="C1482" s="30" t="s">
        <v>1271</v>
      </c>
      <c r="D1482" s="30" t="s">
        <v>897</v>
      </c>
      <c r="E1482" s="30" t="s">
        <v>166</v>
      </c>
      <c r="F1482" s="30" t="s">
        <v>27</v>
      </c>
      <c r="G1482" s="31" t="n">
        <v>-6</v>
      </c>
      <c r="H1482" s="32" t="n">
        <v>102.75</v>
      </c>
      <c r="I1482" s="32" t="n">
        <v>6165</v>
      </c>
      <c r="J1482" s="32" t="n">
        <v>78.66</v>
      </c>
      <c r="K1482" s="32" t="n">
        <v>-2.94</v>
      </c>
      <c r="L1482" s="32" t="n">
        <v>0</v>
      </c>
      <c r="M1482" s="32"/>
      <c r="N1482" s="6" t="s">
        <f>=I1482+J1482+K1482+L1482</f>
      </c>
      <c r="O1482" s="32"/>
      <c r="P1482" s="30"/>
    </row>
    <row collapsed="false" customFormat="false" customHeight="false" hidden="false" ht="12.1" outlineLevel="0" r="1483">
      <c r="A1483" s="20" t="n">
        <v>44056.459108796</v>
      </c>
      <c r="B1483" s="2" t="s">
        <v>108</v>
      </c>
      <c r="C1483" s="2" t="s">
        <v>1119</v>
      </c>
      <c r="D1483" s="2" t="s">
        <v>894</v>
      </c>
      <c r="E1483" s="2" t="s">
        <v>18</v>
      </c>
      <c r="F1483" s="2" t="s">
        <v>27</v>
      </c>
      <c r="G1483" s="7" t="n">
        <v>1</v>
      </c>
      <c r="H1483" s="6" t="n">
        <v>4499.2</v>
      </c>
      <c r="I1483" s="6" t="n">
        <v>-4499.2</v>
      </c>
      <c r="J1483" s="6" t="n">
        <v>0</v>
      </c>
      <c r="K1483" s="6" t="n">
        <v>-2.15</v>
      </c>
      <c r="L1483" s="6" t="n">
        <v>0</v>
      </c>
      <c r="M1483" s="6"/>
      <c r="N1483" s="6" t="s">
        <f>=I1483+J1483+K1483+L1483</f>
      </c>
      <c r="O1483" s="6"/>
      <c r="P1483" s="2"/>
    </row>
    <row collapsed="false" customFormat="false" customHeight="false" hidden="false" ht="12.1" outlineLevel="0" r="1484">
      <c r="A1484" s="29" t="n">
        <v>44056.510752315</v>
      </c>
      <c r="B1484" s="30" t="s">
        <v>984</v>
      </c>
      <c r="C1484" s="30" t="s">
        <v>1274</v>
      </c>
      <c r="D1484" s="30" t="s">
        <v>897</v>
      </c>
      <c r="E1484" s="30" t="s">
        <v>166</v>
      </c>
      <c r="F1484" s="30" t="s">
        <v>27</v>
      </c>
      <c r="G1484" s="31" t="n">
        <v>-1</v>
      </c>
      <c r="H1484" s="32" t="n">
        <v>98.7</v>
      </c>
      <c r="I1484" s="32" t="n">
        <v>987</v>
      </c>
      <c r="J1484" s="32" t="n">
        <v>23.05</v>
      </c>
      <c r="K1484" s="32" t="n">
        <v>-0.47</v>
      </c>
      <c r="L1484" s="32" t="n">
        <v>0</v>
      </c>
      <c r="M1484" s="32"/>
      <c r="N1484" s="6" t="s">
        <f>=I1484+J1484+K1484+L1484</f>
      </c>
      <c r="O1484" s="32"/>
      <c r="P1484" s="30"/>
    </row>
    <row collapsed="false" customFormat="false" customHeight="false" hidden="false" ht="12.1" outlineLevel="0" r="1485">
      <c r="A1485" s="29" t="n">
        <v>44056.511226852</v>
      </c>
      <c r="B1485" s="30" t="s">
        <v>984</v>
      </c>
      <c r="C1485" s="30" t="s">
        <v>1274</v>
      </c>
      <c r="D1485" s="30" t="s">
        <v>897</v>
      </c>
      <c r="E1485" s="30" t="s">
        <v>166</v>
      </c>
      <c r="F1485" s="30" t="s">
        <v>27</v>
      </c>
      <c r="G1485" s="31" t="n">
        <v>-1</v>
      </c>
      <c r="H1485" s="32" t="n">
        <v>98.7</v>
      </c>
      <c r="I1485" s="32" t="n">
        <v>987</v>
      </c>
      <c r="J1485" s="32" t="n">
        <v>23.05</v>
      </c>
      <c r="K1485" s="32" t="n">
        <v>-0.47</v>
      </c>
      <c r="L1485" s="32" t="n">
        <v>0</v>
      </c>
      <c r="M1485" s="32"/>
      <c r="N1485" s="6" t="s">
        <f>=I1485+J1485+K1485+L1485</f>
      </c>
      <c r="O1485" s="32"/>
      <c r="P1485" s="30"/>
    </row>
    <row collapsed="false" customFormat="false" customHeight="false" hidden="false" ht="12.1" outlineLevel="0" r="1486">
      <c r="A1486" s="29" t="n">
        <v>44056.511759259</v>
      </c>
      <c r="B1486" s="30" t="s">
        <v>984</v>
      </c>
      <c r="C1486" s="30" t="s">
        <v>1274</v>
      </c>
      <c r="D1486" s="30" t="s">
        <v>897</v>
      </c>
      <c r="E1486" s="30" t="s">
        <v>166</v>
      </c>
      <c r="F1486" s="30" t="s">
        <v>27</v>
      </c>
      <c r="G1486" s="31" t="n">
        <v>-4</v>
      </c>
      <c r="H1486" s="32" t="n">
        <v>98.7</v>
      </c>
      <c r="I1486" s="32" t="n">
        <v>3948</v>
      </c>
      <c r="J1486" s="32" t="n">
        <v>92.2</v>
      </c>
      <c r="K1486" s="32" t="n">
        <v>-1.89</v>
      </c>
      <c r="L1486" s="32" t="n">
        <v>0</v>
      </c>
      <c r="M1486" s="32"/>
      <c r="N1486" s="6" t="s">
        <f>=I1486+J1486+K1486+L1486</f>
      </c>
      <c r="O1486" s="32"/>
      <c r="P1486" s="30"/>
    </row>
    <row collapsed="false" customFormat="false" customHeight="false" hidden="false" ht="12.1" outlineLevel="0" r="1487">
      <c r="A1487" s="29" t="n">
        <v>44056.511840278</v>
      </c>
      <c r="B1487" s="30" t="s">
        <v>984</v>
      </c>
      <c r="C1487" s="30" t="s">
        <v>1274</v>
      </c>
      <c r="D1487" s="30" t="s">
        <v>897</v>
      </c>
      <c r="E1487" s="30" t="s">
        <v>166</v>
      </c>
      <c r="F1487" s="30" t="s">
        <v>27</v>
      </c>
      <c r="G1487" s="31" t="n">
        <v>-9</v>
      </c>
      <c r="H1487" s="32" t="n">
        <v>98.7</v>
      </c>
      <c r="I1487" s="32" t="n">
        <v>8883</v>
      </c>
      <c r="J1487" s="32" t="n">
        <v>207.45</v>
      </c>
      <c r="K1487" s="32" t="n">
        <v>-4.24</v>
      </c>
      <c r="L1487" s="32" t="n">
        <v>0</v>
      </c>
      <c r="M1487" s="32"/>
      <c r="N1487" s="6" t="s">
        <f>=I1487+J1487+K1487+L1487</f>
      </c>
      <c r="O1487" s="32"/>
      <c r="P1487" s="30"/>
    </row>
    <row collapsed="false" customFormat="false" customHeight="false" hidden="false" ht="12.1" outlineLevel="0" r="1488">
      <c r="A1488" s="20" t="n">
        <v>44056.616134259</v>
      </c>
      <c r="B1488" s="2" t="s">
        <v>126</v>
      </c>
      <c r="C1488" s="2" t="s">
        <v>1317</v>
      </c>
      <c r="D1488" s="2" t="s">
        <v>894</v>
      </c>
      <c r="E1488" s="2" t="s">
        <v>18</v>
      </c>
      <c r="F1488" s="2" t="s">
        <v>27</v>
      </c>
      <c r="G1488" s="7" t="n">
        <v>2</v>
      </c>
      <c r="H1488" s="6" t="n">
        <v>2038</v>
      </c>
      <c r="I1488" s="6" t="n">
        <v>-4076</v>
      </c>
      <c r="J1488" s="6" t="n">
        <v>0</v>
      </c>
      <c r="K1488" s="6" t="n">
        <v>-1.94</v>
      </c>
      <c r="L1488" s="6" t="n">
        <v>0</v>
      </c>
      <c r="M1488" s="6"/>
      <c r="N1488" s="6" t="s">
        <f>=I1488+J1488+K1488+L1488</f>
      </c>
      <c r="O1488" s="6"/>
      <c r="P1488" s="2"/>
    </row>
    <row collapsed="false" customFormat="false" customHeight="false" hidden="false" ht="12.1" outlineLevel="0" r="1489">
      <c r="A1489" s="20" t="n">
        <v>44056.890532407</v>
      </c>
      <c r="B1489" s="2" t="s">
        <v>22</v>
      </c>
      <c r="C1489" s="2" t="s">
        <v>23</v>
      </c>
      <c r="D1489" s="2" t="s">
        <v>894</v>
      </c>
      <c r="E1489" s="2" t="s">
        <v>18</v>
      </c>
      <c r="F1489" s="2" t="s">
        <v>20</v>
      </c>
      <c r="G1489" s="7" t="n">
        <v>4</v>
      </c>
      <c r="H1489" s="6" t="n">
        <v>42.5</v>
      </c>
      <c r="I1489" s="6" t="n">
        <v>-170</v>
      </c>
      <c r="J1489" s="6" t="n">
        <v>0</v>
      </c>
      <c r="K1489" s="6" t="n">
        <v>-0.08</v>
      </c>
      <c r="L1489" s="6" t="n">
        <v>0</v>
      </c>
      <c r="M1489" s="6" t="s">
        <f>=I1489+J1489+K1489+L1489</f>
      </c>
      <c r="N1489" s="6"/>
      <c r="O1489" s="6"/>
      <c r="P1489" s="2"/>
    </row>
    <row collapsed="false" customFormat="false" customHeight="false" hidden="false" ht="12.1" outlineLevel="0" r="1490">
      <c r="A1490" s="21" t="n">
        <v>44057</v>
      </c>
      <c r="B1490" s="22" t="s">
        <v>1113</v>
      </c>
      <c r="C1490" s="22" t="s">
        <v>1337</v>
      </c>
      <c r="D1490" s="22" t="s">
        <v>1113</v>
      </c>
      <c r="E1490" s="22" t="s">
        <v>1113</v>
      </c>
      <c r="F1490" s="22" t="s">
        <v>20</v>
      </c>
      <c r="G1490" s="23" t="n">
        <v>1</v>
      </c>
      <c r="H1490" s="24" t="n">
        <v>16.85</v>
      </c>
      <c r="I1490" s="24" t="n">
        <v>16.85</v>
      </c>
      <c r="J1490" s="24" t="n">
        <v>0</v>
      </c>
      <c r="K1490" s="24" t="n">
        <v>0</v>
      </c>
      <c r="L1490" s="24" t="n">
        <v>0</v>
      </c>
      <c r="M1490" s="6" t="s">
        <f>=I1490+J1490+K1490+L1490</f>
      </c>
      <c r="N1490" s="24"/>
      <c r="O1490" s="24"/>
      <c r="P1490" s="22"/>
    </row>
    <row collapsed="false" customFormat="false" customHeight="false" hidden="false" ht="12.1" outlineLevel="0" r="1491">
      <c r="A1491" s="20" t="n">
        <v>44060.67662037</v>
      </c>
      <c r="B1491" s="2" t="s">
        <v>128</v>
      </c>
      <c r="C1491" s="2" t="s">
        <v>1229</v>
      </c>
      <c r="D1491" s="2" t="s">
        <v>894</v>
      </c>
      <c r="E1491" s="2" t="s">
        <v>18</v>
      </c>
      <c r="F1491" s="2" t="s">
        <v>27</v>
      </c>
      <c r="G1491" s="7" t="n">
        <v>10000</v>
      </c>
      <c r="H1491" s="6" t="n">
        <v>0.2165</v>
      </c>
      <c r="I1491" s="6" t="n">
        <v>-2165</v>
      </c>
      <c r="J1491" s="6" t="n">
        <v>0</v>
      </c>
      <c r="K1491" s="6" t="n">
        <v>-1.03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0" t="n">
        <v>44060.680625</v>
      </c>
      <c r="B1492" s="2" t="s">
        <v>61</v>
      </c>
      <c r="C1492" s="2" t="s">
        <v>1224</v>
      </c>
      <c r="D1492" s="2" t="s">
        <v>894</v>
      </c>
      <c r="E1492" s="2" t="s">
        <v>18</v>
      </c>
      <c r="F1492" s="2" t="s">
        <v>27</v>
      </c>
      <c r="G1492" s="7" t="n">
        <v>20</v>
      </c>
      <c r="H1492" s="6" t="n">
        <v>87.3</v>
      </c>
      <c r="I1492" s="6" t="n">
        <v>-1746</v>
      </c>
      <c r="J1492" s="6" t="n">
        <v>0</v>
      </c>
      <c r="K1492" s="6" t="n">
        <v>-0.83</v>
      </c>
      <c r="L1492" s="6" t="n">
        <v>0</v>
      </c>
      <c r="M1492" s="6"/>
      <c r="N1492" s="6" t="s">
        <f>=I1492+J1492+K1492+L1492</f>
      </c>
      <c r="O1492" s="6"/>
      <c r="P1492" s="2"/>
    </row>
    <row collapsed="false" customFormat="false" customHeight="false" hidden="false" ht="12.1" outlineLevel="0" r="1493">
      <c r="A1493" s="20" t="n">
        <v>44060.695034722</v>
      </c>
      <c r="B1493" s="2" t="s">
        <v>80</v>
      </c>
      <c r="C1493" s="2" t="s">
        <v>1192</v>
      </c>
      <c r="D1493" s="2" t="s">
        <v>894</v>
      </c>
      <c r="E1493" s="2" t="s">
        <v>18</v>
      </c>
      <c r="F1493" s="2" t="s">
        <v>27</v>
      </c>
      <c r="G1493" s="7" t="n">
        <v>200</v>
      </c>
      <c r="H1493" s="6" t="n">
        <v>9.135</v>
      </c>
      <c r="I1493" s="6" t="n">
        <v>-1827</v>
      </c>
      <c r="J1493" s="6" t="n">
        <v>0</v>
      </c>
      <c r="K1493" s="6" t="n">
        <v>-0.88</v>
      </c>
      <c r="L1493" s="6" t="n">
        <v>0</v>
      </c>
      <c r="M1493" s="6"/>
      <c r="N1493" s="6" t="s">
        <f>=I1493+J1493+K1493+L1493</f>
      </c>
      <c r="O1493" s="6"/>
      <c r="P1493" s="2"/>
    </row>
    <row collapsed="false" customFormat="false" customHeight="false" hidden="false" ht="12.1" outlineLevel="0" r="1494">
      <c r="A1494" s="20" t="n">
        <v>44060.714965278</v>
      </c>
      <c r="B1494" s="2" t="s">
        <v>76</v>
      </c>
      <c r="C1494" s="2" t="s">
        <v>1240</v>
      </c>
      <c r="D1494" s="2" t="s">
        <v>894</v>
      </c>
      <c r="E1494" s="2" t="s">
        <v>18</v>
      </c>
      <c r="F1494" s="2" t="s">
        <v>27</v>
      </c>
      <c r="G1494" s="7" t="n">
        <v>2000</v>
      </c>
      <c r="H1494" s="6" t="n">
        <v>0.949</v>
      </c>
      <c r="I1494" s="6" t="n">
        <v>-1898</v>
      </c>
      <c r="J1494" s="6" t="n">
        <v>0</v>
      </c>
      <c r="K1494" s="6" t="n">
        <v>-0.91</v>
      </c>
      <c r="L1494" s="6" t="n">
        <v>0</v>
      </c>
      <c r="M1494" s="6"/>
      <c r="N1494" s="6" t="s">
        <f>=I1494+J1494+K1494+L1494</f>
      </c>
      <c r="O1494" s="6"/>
      <c r="P1494" s="2"/>
    </row>
    <row collapsed="false" customFormat="false" customHeight="false" hidden="false" ht="12.1" outlineLevel="0" r="1495">
      <c r="A1495" s="20" t="n">
        <v>44060.716064815</v>
      </c>
      <c r="B1495" s="2" t="s">
        <v>80</v>
      </c>
      <c r="C1495" s="2" t="s">
        <v>1192</v>
      </c>
      <c r="D1495" s="2" t="s">
        <v>894</v>
      </c>
      <c r="E1495" s="2" t="s">
        <v>18</v>
      </c>
      <c r="F1495" s="2" t="s">
        <v>27</v>
      </c>
      <c r="G1495" s="7" t="n">
        <v>200</v>
      </c>
      <c r="H1495" s="6" t="n">
        <v>9.14</v>
      </c>
      <c r="I1495" s="6" t="n">
        <v>-1828</v>
      </c>
      <c r="J1495" s="6" t="n">
        <v>0</v>
      </c>
      <c r="K1495" s="6" t="n">
        <v>-0.88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44060.729189815</v>
      </c>
      <c r="B1496" s="2" t="s">
        <v>25</v>
      </c>
      <c r="C1496" s="2" t="s">
        <v>1186</v>
      </c>
      <c r="D1496" s="2" t="s">
        <v>894</v>
      </c>
      <c r="E1496" s="2" t="s">
        <v>18</v>
      </c>
      <c r="F1496" s="2" t="s">
        <v>27</v>
      </c>
      <c r="G1496" s="7" t="n">
        <v>10</v>
      </c>
      <c r="H1496" s="6" t="n">
        <v>328.1</v>
      </c>
      <c r="I1496" s="6" t="n">
        <v>-3281</v>
      </c>
      <c r="J1496" s="6" t="n">
        <v>0</v>
      </c>
      <c r="K1496" s="6" t="n">
        <v>-1.57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0" t="n">
        <v>44061.465740741</v>
      </c>
      <c r="B1497" s="2" t="s">
        <v>22</v>
      </c>
      <c r="C1497" s="2" t="s">
        <v>23</v>
      </c>
      <c r="D1497" s="2" t="s">
        <v>894</v>
      </c>
      <c r="E1497" s="2" t="s">
        <v>18</v>
      </c>
      <c r="F1497" s="2" t="s">
        <v>20</v>
      </c>
      <c r="G1497" s="7" t="n">
        <v>3</v>
      </c>
      <c r="H1497" s="6" t="n">
        <v>42.32</v>
      </c>
      <c r="I1497" s="6" t="n">
        <v>-126.96</v>
      </c>
      <c r="J1497" s="6" t="n">
        <v>0</v>
      </c>
      <c r="K1497" s="6" t="n">
        <v>-0.06</v>
      </c>
      <c r="L1497" s="6" t="n">
        <v>0</v>
      </c>
      <c r="M1497" s="6" t="s">
        <f>=I1497+J1497+K1497+L1497</f>
      </c>
      <c r="N1497" s="6"/>
      <c r="O1497" s="6"/>
      <c r="P1497" s="2"/>
    </row>
    <row collapsed="false" customFormat="false" customHeight="false" hidden="false" ht="12.1" outlineLevel="0" r="1498">
      <c r="A1498" s="20" t="n">
        <v>44061.466203704</v>
      </c>
      <c r="B1498" s="2" t="s">
        <v>22</v>
      </c>
      <c r="C1498" s="2" t="s">
        <v>23</v>
      </c>
      <c r="D1498" s="2" t="s">
        <v>894</v>
      </c>
      <c r="E1498" s="2" t="s">
        <v>18</v>
      </c>
      <c r="F1498" s="2" t="s">
        <v>20</v>
      </c>
      <c r="G1498" s="7" t="n">
        <v>1</v>
      </c>
      <c r="H1498" s="6" t="n">
        <v>42.32</v>
      </c>
      <c r="I1498" s="6" t="n">
        <v>-42.32</v>
      </c>
      <c r="J1498" s="6" t="n">
        <v>0</v>
      </c>
      <c r="K1498" s="6" t="n">
        <v>-0.03</v>
      </c>
      <c r="L1498" s="6" t="n">
        <v>0</v>
      </c>
      <c r="M1498" s="6" t="s">
        <f>=I1498+J1498+K1498+L1498</f>
      </c>
      <c r="N1498" s="6"/>
      <c r="O1498" s="6"/>
      <c r="P1498" s="2"/>
    </row>
    <row collapsed="false" customFormat="false" customHeight="false" hidden="false" ht="12.1" outlineLevel="0" r="1499">
      <c r="A1499" s="29" t="n">
        <v>44061.467685185</v>
      </c>
      <c r="B1499" s="30" t="s">
        <v>993</v>
      </c>
      <c r="C1499" s="30" t="s">
        <v>1338</v>
      </c>
      <c r="D1499" s="30" t="s">
        <v>897</v>
      </c>
      <c r="E1499" s="30" t="s">
        <v>18</v>
      </c>
      <c r="F1499" s="30" t="s">
        <v>20</v>
      </c>
      <c r="G1499" s="31" t="n">
        <v>-1</v>
      </c>
      <c r="H1499" s="32" t="n">
        <v>137.73</v>
      </c>
      <c r="I1499" s="32" t="n">
        <v>137.73</v>
      </c>
      <c r="J1499" s="32" t="n">
        <v>0</v>
      </c>
      <c r="K1499" s="32" t="n">
        <v>-0.06</v>
      </c>
      <c r="L1499" s="32" t="n">
        <v>0</v>
      </c>
      <c r="M1499" s="6" t="s">
        <f>=I1499+J1499+K1499+L1499</f>
      </c>
      <c r="N1499" s="32"/>
      <c r="O1499" s="32"/>
      <c r="P1499" s="30"/>
    </row>
    <row collapsed="false" customFormat="false" customHeight="false" hidden="false" ht="12.1" outlineLevel="0" r="1500">
      <c r="A1500" s="29" t="n">
        <v>44061.467685185</v>
      </c>
      <c r="B1500" s="30" t="s">
        <v>993</v>
      </c>
      <c r="C1500" s="30" t="s">
        <v>1338</v>
      </c>
      <c r="D1500" s="30" t="s">
        <v>897</v>
      </c>
      <c r="E1500" s="30" t="s">
        <v>18</v>
      </c>
      <c r="F1500" s="30" t="s">
        <v>20</v>
      </c>
      <c r="G1500" s="31" t="n">
        <v>-1</v>
      </c>
      <c r="H1500" s="32" t="n">
        <v>137.73</v>
      </c>
      <c r="I1500" s="32" t="n">
        <v>137.73</v>
      </c>
      <c r="J1500" s="32" t="n">
        <v>0</v>
      </c>
      <c r="K1500" s="32" t="n">
        <v>-0.06</v>
      </c>
      <c r="L1500" s="32" t="n">
        <v>0</v>
      </c>
      <c r="M1500" s="6" t="s">
        <f>=I1500+J1500+K1500+L1500</f>
      </c>
      <c r="N1500" s="32"/>
      <c r="O1500" s="32"/>
      <c r="P1500" s="30"/>
    </row>
    <row collapsed="false" customFormat="false" customHeight="false" hidden="false" ht="12.1" outlineLevel="0" r="1501">
      <c r="A1501" s="20" t="n">
        <v>44061.651608796</v>
      </c>
      <c r="B1501" s="2" t="s">
        <v>17</v>
      </c>
      <c r="C1501" s="2" t="s">
        <v>19</v>
      </c>
      <c r="D1501" s="2" t="s">
        <v>894</v>
      </c>
      <c r="E1501" s="2" t="s">
        <v>18</v>
      </c>
      <c r="F1501" s="2" t="s">
        <v>20</v>
      </c>
      <c r="G1501" s="7" t="n">
        <v>1</v>
      </c>
      <c r="H1501" s="6" t="n">
        <v>42.7</v>
      </c>
      <c r="I1501" s="6" t="n">
        <v>-42.7</v>
      </c>
      <c r="J1501" s="6" t="n">
        <v>0</v>
      </c>
      <c r="K1501" s="6" t="n">
        <v>-0.03</v>
      </c>
      <c r="L1501" s="6" t="n">
        <v>0</v>
      </c>
      <c r="M1501" s="6" t="s">
        <f>=I1501+J1501+K1501+L1501</f>
      </c>
      <c r="N1501" s="6"/>
      <c r="O1501" s="6"/>
      <c r="P1501" s="2"/>
    </row>
    <row collapsed="false" customFormat="false" customHeight="false" hidden="false" ht="12.1" outlineLevel="0" r="1502">
      <c r="A1502" s="20" t="n">
        <v>44061.656793981</v>
      </c>
      <c r="B1502" s="2" t="s">
        <v>17</v>
      </c>
      <c r="C1502" s="2" t="s">
        <v>19</v>
      </c>
      <c r="D1502" s="2" t="s">
        <v>894</v>
      </c>
      <c r="E1502" s="2" t="s">
        <v>18</v>
      </c>
      <c r="F1502" s="2" t="s">
        <v>20</v>
      </c>
      <c r="G1502" s="7" t="n">
        <v>3</v>
      </c>
      <c r="H1502" s="6" t="n">
        <v>42.7</v>
      </c>
      <c r="I1502" s="6" t="n">
        <v>-128.1</v>
      </c>
      <c r="J1502" s="6" t="n">
        <v>0</v>
      </c>
      <c r="K1502" s="6" t="n">
        <v>-0.06</v>
      </c>
      <c r="L1502" s="6" t="n">
        <v>0</v>
      </c>
      <c r="M1502" s="6" t="s">
        <f>=I1502+J1502+K1502+L1502</f>
      </c>
      <c r="N1502" s="6"/>
      <c r="O1502" s="6"/>
      <c r="P1502" s="2"/>
    </row>
    <row collapsed="false" customFormat="false" customHeight="false" hidden="false" ht="12.1" outlineLevel="0" r="1503">
      <c r="A1503" s="21" t="n">
        <v>44062</v>
      </c>
      <c r="B1503" s="22" t="s">
        <v>1113</v>
      </c>
      <c r="C1503" s="22" t="s">
        <v>1339</v>
      </c>
      <c r="D1503" s="22" t="s">
        <v>1113</v>
      </c>
      <c r="E1503" s="22" t="s">
        <v>1113</v>
      </c>
      <c r="F1503" s="22" t="s">
        <v>27</v>
      </c>
      <c r="G1503" s="23" t="n">
        <v>1</v>
      </c>
      <c r="H1503" s="24" t="n">
        <v>37.4</v>
      </c>
      <c r="I1503" s="24" t="n">
        <v>37.4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9" t="n">
        <v>44062.436203704</v>
      </c>
      <c r="B1504" s="30" t="s">
        <v>931</v>
      </c>
      <c r="C1504" s="30" t="s">
        <v>1163</v>
      </c>
      <c r="D1504" s="30" t="s">
        <v>897</v>
      </c>
      <c r="E1504" s="30" t="s">
        <v>18</v>
      </c>
      <c r="F1504" s="30" t="s">
        <v>20</v>
      </c>
      <c r="G1504" s="31" t="n">
        <v>-11</v>
      </c>
      <c r="H1504" s="32" t="n">
        <v>43.38</v>
      </c>
      <c r="I1504" s="32" t="n">
        <v>477.18</v>
      </c>
      <c r="J1504" s="32" t="n">
        <v>0</v>
      </c>
      <c r="K1504" s="32" t="n">
        <v>-0.23</v>
      </c>
      <c r="L1504" s="32" t="n">
        <v>0</v>
      </c>
      <c r="M1504" s="6" t="s">
        <f>=I1504+J1504+K1504+L1504</f>
      </c>
      <c r="N1504" s="32"/>
      <c r="O1504" s="32"/>
      <c r="P1504" s="30"/>
    </row>
    <row collapsed="false" customFormat="false" customHeight="false" hidden="false" ht="12.1" outlineLevel="0" r="1505">
      <c r="A1505" s="29" t="n">
        <v>44062.438206019</v>
      </c>
      <c r="B1505" s="30" t="s">
        <v>1002</v>
      </c>
      <c r="C1505" s="30" t="s">
        <v>1336</v>
      </c>
      <c r="D1505" s="30" t="s">
        <v>897</v>
      </c>
      <c r="E1505" s="30" t="s">
        <v>18</v>
      </c>
      <c r="F1505" s="30" t="s">
        <v>20</v>
      </c>
      <c r="G1505" s="31" t="n">
        <v>-2</v>
      </c>
      <c r="H1505" s="32" t="n">
        <v>83.16</v>
      </c>
      <c r="I1505" s="32" t="n">
        <v>166.32</v>
      </c>
      <c r="J1505" s="32" t="n">
        <v>0</v>
      </c>
      <c r="K1505" s="32" t="n">
        <v>-0.08</v>
      </c>
      <c r="L1505" s="32" t="n">
        <v>0</v>
      </c>
      <c r="M1505" s="6" t="s">
        <f>=I1505+J1505+K1505+L1505</f>
      </c>
      <c r="N1505" s="32"/>
      <c r="O1505" s="32"/>
      <c r="P1505" s="30"/>
    </row>
    <row collapsed="false" customFormat="false" customHeight="false" hidden="false" ht="12.1" outlineLevel="0" r="1506">
      <c r="A1506" s="29" t="n">
        <v>44062.43875</v>
      </c>
      <c r="B1506" s="30" t="s">
        <v>994</v>
      </c>
      <c r="C1506" s="30" t="s">
        <v>1340</v>
      </c>
      <c r="D1506" s="30" t="s">
        <v>897</v>
      </c>
      <c r="E1506" s="30" t="s">
        <v>18</v>
      </c>
      <c r="F1506" s="30" t="s">
        <v>20</v>
      </c>
      <c r="G1506" s="31" t="n">
        <v>-2</v>
      </c>
      <c r="H1506" s="32" t="n">
        <v>66.15</v>
      </c>
      <c r="I1506" s="32" t="n">
        <v>132.3</v>
      </c>
      <c r="J1506" s="32" t="n">
        <v>0</v>
      </c>
      <c r="K1506" s="32" t="n">
        <v>-0.06</v>
      </c>
      <c r="L1506" s="32" t="n">
        <v>0</v>
      </c>
      <c r="M1506" s="6" t="s">
        <f>=I1506+J1506+K1506+L1506</f>
      </c>
      <c r="N1506" s="32"/>
      <c r="O1506" s="32"/>
      <c r="P1506" s="30"/>
    </row>
    <row collapsed="false" customFormat="false" customHeight="false" hidden="false" ht="12.1" outlineLevel="0" r="1507">
      <c r="A1507" s="29" t="n">
        <v>44062.439814815</v>
      </c>
      <c r="B1507" s="30" t="s">
        <v>998</v>
      </c>
      <c r="C1507" s="30" t="s">
        <v>1328</v>
      </c>
      <c r="D1507" s="30" t="s">
        <v>897</v>
      </c>
      <c r="E1507" s="30" t="s">
        <v>18</v>
      </c>
      <c r="F1507" s="30" t="s">
        <v>20</v>
      </c>
      <c r="G1507" s="31" t="n">
        <v>-1</v>
      </c>
      <c r="H1507" s="32" t="n">
        <v>199.25</v>
      </c>
      <c r="I1507" s="32" t="n">
        <v>199.25</v>
      </c>
      <c r="J1507" s="32" t="n">
        <v>0</v>
      </c>
      <c r="K1507" s="32" t="n">
        <v>-0.1</v>
      </c>
      <c r="L1507" s="32" t="n">
        <v>0</v>
      </c>
      <c r="M1507" s="6" t="s">
        <f>=I1507+J1507+K1507+L1507</f>
      </c>
      <c r="N1507" s="32"/>
      <c r="O1507" s="32"/>
      <c r="P1507" s="30"/>
    </row>
    <row collapsed="false" customFormat="false" customHeight="false" hidden="false" ht="12.1" outlineLevel="0" r="1508">
      <c r="A1508" s="29" t="n">
        <v>44062.440706019</v>
      </c>
      <c r="B1508" s="30" t="s">
        <v>932</v>
      </c>
      <c r="C1508" s="30" t="s">
        <v>1341</v>
      </c>
      <c r="D1508" s="30" t="s">
        <v>897</v>
      </c>
      <c r="E1508" s="30" t="s">
        <v>18</v>
      </c>
      <c r="F1508" s="30" t="s">
        <v>20</v>
      </c>
      <c r="G1508" s="31" t="n">
        <v>-2</v>
      </c>
      <c r="H1508" s="32" t="n">
        <v>59</v>
      </c>
      <c r="I1508" s="32" t="n">
        <v>118</v>
      </c>
      <c r="J1508" s="32" t="n">
        <v>0</v>
      </c>
      <c r="K1508" s="32" t="n">
        <v>-0.05</v>
      </c>
      <c r="L1508" s="32" t="n">
        <v>0</v>
      </c>
      <c r="M1508" s="6" t="s">
        <f>=I1508+J1508+K1508+L1508</f>
      </c>
      <c r="N1508" s="32"/>
      <c r="O1508" s="32"/>
      <c r="P1508" s="30"/>
    </row>
    <row collapsed="false" customFormat="false" customHeight="false" hidden="false" ht="12.1" outlineLevel="0" r="1509">
      <c r="A1509" s="20" t="n">
        <v>44062.455752315</v>
      </c>
      <c r="B1509" s="2" t="s">
        <v>22</v>
      </c>
      <c r="C1509" s="2" t="s">
        <v>23</v>
      </c>
      <c r="D1509" s="2" t="s">
        <v>894</v>
      </c>
      <c r="E1509" s="2" t="s">
        <v>18</v>
      </c>
      <c r="F1509" s="2" t="s">
        <v>20</v>
      </c>
      <c r="G1509" s="7" t="n">
        <v>10</v>
      </c>
      <c r="H1509" s="6" t="n">
        <v>42.1</v>
      </c>
      <c r="I1509" s="6" t="n">
        <v>-421</v>
      </c>
      <c r="J1509" s="6" t="n">
        <v>0</v>
      </c>
      <c r="K1509" s="6" t="n">
        <v>-0.2</v>
      </c>
      <c r="L1509" s="6" t="n">
        <v>0</v>
      </c>
      <c r="M1509" s="6" t="s">
        <f>=I1509+J1509+K1509+L1509</f>
      </c>
      <c r="N1509" s="6"/>
      <c r="O1509" s="6"/>
      <c r="P1509" s="2"/>
    </row>
    <row collapsed="false" customFormat="false" customHeight="false" hidden="false" ht="12.1" outlineLevel="0" r="1510">
      <c r="A1510" s="20" t="n">
        <v>44062.469930556</v>
      </c>
      <c r="B1510" s="2" t="s">
        <v>906</v>
      </c>
      <c r="C1510" s="2" t="s">
        <v>1097</v>
      </c>
      <c r="D1510" s="2" t="s">
        <v>894</v>
      </c>
      <c r="E1510" s="2" t="s">
        <v>18</v>
      </c>
      <c r="F1510" s="2" t="s">
        <v>27</v>
      </c>
      <c r="G1510" s="7" t="n">
        <v>20</v>
      </c>
      <c r="H1510" s="6" t="n">
        <v>65.96</v>
      </c>
      <c r="I1510" s="6" t="n">
        <v>-1319.2</v>
      </c>
      <c r="J1510" s="6" t="n">
        <v>0</v>
      </c>
      <c r="K1510" s="6" t="n">
        <v>-0.64</v>
      </c>
      <c r="L1510" s="6" t="n">
        <v>0</v>
      </c>
      <c r="M1510" s="6"/>
      <c r="N1510" s="6" t="s">
        <f>=I1510+J1510+K1510+L1510</f>
      </c>
      <c r="O1510" s="6"/>
      <c r="P1510" s="2"/>
    </row>
    <row collapsed="false" customFormat="false" customHeight="false" hidden="false" ht="12.1" outlineLevel="0" r="1511">
      <c r="A1511" s="29" t="n">
        <v>44062.483518519</v>
      </c>
      <c r="B1511" s="30" t="s">
        <v>118</v>
      </c>
      <c r="C1511" s="30" t="s">
        <v>119</v>
      </c>
      <c r="D1511" s="30" t="s">
        <v>897</v>
      </c>
      <c r="E1511" s="30" t="s">
        <v>18</v>
      </c>
      <c r="F1511" s="30" t="s">
        <v>20</v>
      </c>
      <c r="G1511" s="31" t="n">
        <v>-1</v>
      </c>
      <c r="H1511" s="32" t="n">
        <v>38.44</v>
      </c>
      <c r="I1511" s="32" t="n">
        <v>38.44</v>
      </c>
      <c r="J1511" s="32" t="n">
        <v>0</v>
      </c>
      <c r="K1511" s="32" t="n">
        <v>-0.02</v>
      </c>
      <c r="L1511" s="32" t="n">
        <v>0</v>
      </c>
      <c r="M1511" s="6" t="s">
        <f>=I1511+J1511+K1511+L1511</f>
      </c>
      <c r="N1511" s="32"/>
      <c r="O1511" s="32"/>
      <c r="P1511" s="30"/>
    </row>
    <row collapsed="false" customFormat="false" customHeight="false" hidden="false" ht="12.1" outlineLevel="0" r="1512">
      <c r="A1512" s="20" t="n">
        <v>44062.521238426</v>
      </c>
      <c r="B1512" s="2" t="s">
        <v>22</v>
      </c>
      <c r="C1512" s="2" t="s">
        <v>23</v>
      </c>
      <c r="D1512" s="2" t="s">
        <v>894</v>
      </c>
      <c r="E1512" s="2" t="s">
        <v>18</v>
      </c>
      <c r="F1512" s="2" t="s">
        <v>20</v>
      </c>
      <c r="G1512" s="7" t="n">
        <v>10</v>
      </c>
      <c r="H1512" s="6" t="n">
        <v>42.1</v>
      </c>
      <c r="I1512" s="6" t="n">
        <v>-421</v>
      </c>
      <c r="J1512" s="6" t="n">
        <v>0</v>
      </c>
      <c r="K1512" s="6" t="n">
        <v>-0.2</v>
      </c>
      <c r="L1512" s="6" t="n">
        <v>0</v>
      </c>
      <c r="M1512" s="6" t="s">
        <f>=I1512+J1512+K1512+L1512</f>
      </c>
      <c r="N1512" s="6"/>
      <c r="O1512" s="6"/>
      <c r="P1512" s="2"/>
    </row>
    <row collapsed="false" customFormat="false" customHeight="false" hidden="false" ht="12.1" outlineLevel="0" r="1513">
      <c r="A1513" s="29" t="n">
        <v>44062.581215278</v>
      </c>
      <c r="B1513" s="30" t="s">
        <v>975</v>
      </c>
      <c r="C1513" s="30" t="s">
        <v>1342</v>
      </c>
      <c r="D1513" s="30" t="s">
        <v>897</v>
      </c>
      <c r="E1513" s="30" t="s">
        <v>18</v>
      </c>
      <c r="F1513" s="30" t="s">
        <v>20</v>
      </c>
      <c r="G1513" s="31" t="n">
        <v>-1</v>
      </c>
      <c r="H1513" s="32" t="n">
        <v>150.45</v>
      </c>
      <c r="I1513" s="32" t="n">
        <v>150.45</v>
      </c>
      <c r="J1513" s="32" t="n">
        <v>0</v>
      </c>
      <c r="K1513" s="32" t="n">
        <v>-0.07</v>
      </c>
      <c r="L1513" s="32" t="n">
        <v>0</v>
      </c>
      <c r="M1513" s="6" t="s">
        <f>=I1513+J1513+K1513+L1513</f>
      </c>
      <c r="N1513" s="32"/>
      <c r="O1513" s="32"/>
      <c r="P1513" s="30"/>
    </row>
    <row collapsed="false" customFormat="false" customHeight="false" hidden="false" ht="12.1" outlineLevel="0" r="1514">
      <c r="A1514" s="29" t="n">
        <v>44062.582928241</v>
      </c>
      <c r="B1514" s="30" t="s">
        <v>975</v>
      </c>
      <c r="C1514" s="30" t="s">
        <v>1342</v>
      </c>
      <c r="D1514" s="30" t="s">
        <v>897</v>
      </c>
      <c r="E1514" s="30" t="s">
        <v>18</v>
      </c>
      <c r="F1514" s="30" t="s">
        <v>20</v>
      </c>
      <c r="G1514" s="31" t="n">
        <v>-1</v>
      </c>
      <c r="H1514" s="32" t="n">
        <v>150.45</v>
      </c>
      <c r="I1514" s="32" t="n">
        <v>150.45</v>
      </c>
      <c r="J1514" s="32" t="n">
        <v>0</v>
      </c>
      <c r="K1514" s="32" t="n">
        <v>-0.07</v>
      </c>
      <c r="L1514" s="32" t="n">
        <v>0</v>
      </c>
      <c r="M1514" s="6" t="s">
        <f>=I1514+J1514+K1514+L1514</f>
      </c>
      <c r="N1514" s="32"/>
      <c r="O1514" s="32"/>
      <c r="P1514" s="30"/>
    </row>
    <row collapsed="false" customFormat="false" customHeight="false" hidden="false" ht="12.1" outlineLevel="0" r="1515">
      <c r="A1515" s="29" t="n">
        <v>44062.583541667</v>
      </c>
      <c r="B1515" s="30" t="s">
        <v>975</v>
      </c>
      <c r="C1515" s="30" t="s">
        <v>1342</v>
      </c>
      <c r="D1515" s="30" t="s">
        <v>897</v>
      </c>
      <c r="E1515" s="30" t="s">
        <v>18</v>
      </c>
      <c r="F1515" s="30" t="s">
        <v>20</v>
      </c>
      <c r="G1515" s="31" t="n">
        <v>-1</v>
      </c>
      <c r="H1515" s="32" t="n">
        <v>150.45</v>
      </c>
      <c r="I1515" s="32" t="n">
        <v>150.45</v>
      </c>
      <c r="J1515" s="32" t="n">
        <v>0</v>
      </c>
      <c r="K1515" s="32" t="n">
        <v>-0.07</v>
      </c>
      <c r="L1515" s="32" t="n">
        <v>0</v>
      </c>
      <c r="M1515" s="6" t="s">
        <f>=I1515+J1515+K1515+L1515</f>
      </c>
      <c r="N1515" s="32"/>
      <c r="O1515" s="32"/>
      <c r="P1515" s="30"/>
    </row>
    <row collapsed="false" customFormat="false" customHeight="false" hidden="false" ht="12.1" outlineLevel="0" r="1516">
      <c r="A1516" s="20" t="n">
        <v>44062.604375</v>
      </c>
      <c r="B1516" s="2" t="s">
        <v>22</v>
      </c>
      <c r="C1516" s="2" t="s">
        <v>23</v>
      </c>
      <c r="D1516" s="2" t="s">
        <v>894</v>
      </c>
      <c r="E1516" s="2" t="s">
        <v>18</v>
      </c>
      <c r="F1516" s="2" t="s">
        <v>20</v>
      </c>
      <c r="G1516" s="7" t="n">
        <v>5</v>
      </c>
      <c r="H1516" s="6" t="n">
        <v>42.05</v>
      </c>
      <c r="I1516" s="6" t="n">
        <v>-210.25</v>
      </c>
      <c r="J1516" s="6" t="n">
        <v>0</v>
      </c>
      <c r="K1516" s="6" t="n">
        <v>-0.1</v>
      </c>
      <c r="L1516" s="6" t="n">
        <v>0</v>
      </c>
      <c r="M1516" s="6" t="s">
        <f>=I1516+J1516+K1516+L1516</f>
      </c>
      <c r="N1516" s="6"/>
      <c r="O1516" s="6"/>
      <c r="P1516" s="2"/>
    </row>
    <row collapsed="false" customFormat="false" customHeight="false" hidden="false" ht="12.1" outlineLevel="0" r="1517">
      <c r="A1517" s="20" t="n">
        <v>44062.607569444</v>
      </c>
      <c r="B1517" s="2" t="s">
        <v>35</v>
      </c>
      <c r="C1517" s="2" t="s">
        <v>36</v>
      </c>
      <c r="D1517" s="2" t="s">
        <v>894</v>
      </c>
      <c r="E1517" s="2" t="s">
        <v>18</v>
      </c>
      <c r="F1517" s="2" t="s">
        <v>20</v>
      </c>
      <c r="G1517" s="7" t="n">
        <v>9</v>
      </c>
      <c r="H1517" s="6" t="n">
        <v>6.51</v>
      </c>
      <c r="I1517" s="6" t="n">
        <v>-58.59</v>
      </c>
      <c r="J1517" s="6" t="n">
        <v>0</v>
      </c>
      <c r="K1517" s="6" t="n">
        <v>-0.03</v>
      </c>
      <c r="L1517" s="6" t="n">
        <v>0</v>
      </c>
      <c r="M1517" s="6" t="s">
        <f>=I1517+J1517+K1517+L1517</f>
      </c>
      <c r="N1517" s="6"/>
      <c r="O1517" s="6"/>
      <c r="P1517" s="2"/>
    </row>
    <row collapsed="false" customFormat="false" customHeight="false" hidden="false" ht="12.1" outlineLevel="0" r="1518">
      <c r="A1518" s="20" t="n">
        <v>44062.608263889</v>
      </c>
      <c r="B1518" s="2" t="s">
        <v>35</v>
      </c>
      <c r="C1518" s="2" t="s">
        <v>36</v>
      </c>
      <c r="D1518" s="2" t="s">
        <v>894</v>
      </c>
      <c r="E1518" s="2" t="s">
        <v>18</v>
      </c>
      <c r="F1518" s="2" t="s">
        <v>20</v>
      </c>
      <c r="G1518" s="7" t="n">
        <v>2</v>
      </c>
      <c r="H1518" s="6" t="n">
        <v>6.51</v>
      </c>
      <c r="I1518" s="6" t="n">
        <v>-13.02</v>
      </c>
      <c r="J1518" s="6" t="n">
        <v>0</v>
      </c>
      <c r="K1518" s="6" t="n">
        <v>-0.01</v>
      </c>
      <c r="L1518" s="6" t="n">
        <v>0</v>
      </c>
      <c r="M1518" s="6" t="s">
        <f>=I1518+J1518+K1518+L1518</f>
      </c>
      <c r="N1518" s="6"/>
      <c r="O1518" s="6"/>
      <c r="P1518" s="2"/>
    </row>
    <row collapsed="false" customFormat="false" customHeight="false" hidden="false" ht="12.1" outlineLevel="0" r="1519">
      <c r="A1519" s="20" t="n">
        <v>44062.613229167</v>
      </c>
      <c r="B1519" s="2" t="s">
        <v>35</v>
      </c>
      <c r="C1519" s="2" t="s">
        <v>36</v>
      </c>
      <c r="D1519" s="2" t="s">
        <v>894</v>
      </c>
      <c r="E1519" s="2" t="s">
        <v>18</v>
      </c>
      <c r="F1519" s="2" t="s">
        <v>20</v>
      </c>
      <c r="G1519" s="7" t="n">
        <v>9</v>
      </c>
      <c r="H1519" s="6" t="n">
        <v>6.51</v>
      </c>
      <c r="I1519" s="6" t="n">
        <v>-58.59</v>
      </c>
      <c r="J1519" s="6" t="n">
        <v>0</v>
      </c>
      <c r="K1519" s="6" t="n">
        <v>-0.03</v>
      </c>
      <c r="L1519" s="6" t="n">
        <v>0</v>
      </c>
      <c r="M1519" s="6" t="s">
        <f>=I1519+J1519+K1519+L1519</f>
      </c>
      <c r="N1519" s="6"/>
      <c r="O1519" s="6"/>
      <c r="P1519" s="2"/>
    </row>
    <row collapsed="false" customFormat="false" customHeight="false" hidden="false" ht="12.1" outlineLevel="0" r="1520">
      <c r="A1520" s="20" t="n">
        <v>44062.621006944</v>
      </c>
      <c r="B1520" s="2" t="s">
        <v>22</v>
      </c>
      <c r="C1520" s="2" t="s">
        <v>23</v>
      </c>
      <c r="D1520" s="2" t="s">
        <v>894</v>
      </c>
      <c r="E1520" s="2" t="s">
        <v>18</v>
      </c>
      <c r="F1520" s="2" t="s">
        <v>20</v>
      </c>
      <c r="G1520" s="7" t="n">
        <v>1</v>
      </c>
      <c r="H1520" s="6" t="n">
        <v>42.03</v>
      </c>
      <c r="I1520" s="6" t="n">
        <v>-42.03</v>
      </c>
      <c r="J1520" s="6" t="n">
        <v>0</v>
      </c>
      <c r="K1520" s="6" t="n">
        <v>-0.03</v>
      </c>
      <c r="L1520" s="6" t="n">
        <v>0</v>
      </c>
      <c r="M1520" s="6" t="s">
        <f>=I1520+J1520+K1520+L1520</f>
      </c>
      <c r="N1520" s="6"/>
      <c r="O1520" s="6"/>
      <c r="P1520" s="2"/>
    </row>
    <row collapsed="false" customFormat="false" customHeight="false" hidden="false" ht="12.1" outlineLevel="0" r="1521">
      <c r="A1521" s="20" t="n">
        <v>44062.621006944</v>
      </c>
      <c r="B1521" s="2" t="s">
        <v>22</v>
      </c>
      <c r="C1521" s="2" t="s">
        <v>23</v>
      </c>
      <c r="D1521" s="2" t="s">
        <v>894</v>
      </c>
      <c r="E1521" s="2" t="s">
        <v>18</v>
      </c>
      <c r="F1521" s="2" t="s">
        <v>20</v>
      </c>
      <c r="G1521" s="7" t="n">
        <v>1</v>
      </c>
      <c r="H1521" s="6" t="n">
        <v>42.03</v>
      </c>
      <c r="I1521" s="6" t="n">
        <v>-42.03</v>
      </c>
      <c r="J1521" s="6" t="n">
        <v>0</v>
      </c>
      <c r="K1521" s="6" t="n">
        <v>-0.03</v>
      </c>
      <c r="L1521" s="6" t="n">
        <v>0</v>
      </c>
      <c r="M1521" s="6" t="s">
        <f>=I1521+J1521+K1521+L1521</f>
      </c>
      <c r="N1521" s="6"/>
      <c r="O1521" s="6"/>
      <c r="P1521" s="2"/>
    </row>
    <row collapsed="false" customFormat="false" customHeight="false" hidden="false" ht="12.1" outlineLevel="0" r="1522">
      <c r="A1522" s="20" t="n">
        <v>44062.621006944</v>
      </c>
      <c r="B1522" s="2" t="s">
        <v>22</v>
      </c>
      <c r="C1522" s="2" t="s">
        <v>23</v>
      </c>
      <c r="D1522" s="2" t="s">
        <v>894</v>
      </c>
      <c r="E1522" s="2" t="s">
        <v>18</v>
      </c>
      <c r="F1522" s="2" t="s">
        <v>20</v>
      </c>
      <c r="G1522" s="7" t="n">
        <v>1</v>
      </c>
      <c r="H1522" s="6" t="n">
        <v>42.03</v>
      </c>
      <c r="I1522" s="6" t="n">
        <v>-42.03</v>
      </c>
      <c r="J1522" s="6" t="n">
        <v>0</v>
      </c>
      <c r="K1522" s="6" t="n">
        <v>-0.03</v>
      </c>
      <c r="L1522" s="6" t="n">
        <v>0</v>
      </c>
      <c r="M1522" s="6" t="s">
        <f>=I1522+J1522+K1522+L1522</f>
      </c>
      <c r="N1522" s="6"/>
      <c r="O1522" s="6"/>
      <c r="P1522" s="2"/>
    </row>
    <row collapsed="false" customFormat="false" customHeight="false" hidden="false" ht="12.1" outlineLevel="0" r="1523">
      <c r="A1523" s="20" t="n">
        <v>44062.621006944</v>
      </c>
      <c r="B1523" s="2" t="s">
        <v>22</v>
      </c>
      <c r="C1523" s="2" t="s">
        <v>23</v>
      </c>
      <c r="D1523" s="2" t="s">
        <v>894</v>
      </c>
      <c r="E1523" s="2" t="s">
        <v>18</v>
      </c>
      <c r="F1523" s="2" t="s">
        <v>20</v>
      </c>
      <c r="G1523" s="7" t="n">
        <v>1</v>
      </c>
      <c r="H1523" s="6" t="n">
        <v>42.03</v>
      </c>
      <c r="I1523" s="6" t="n">
        <v>-42.03</v>
      </c>
      <c r="J1523" s="6" t="n">
        <v>0</v>
      </c>
      <c r="K1523" s="6" t="n">
        <v>-0.03</v>
      </c>
      <c r="L1523" s="6" t="n">
        <v>0</v>
      </c>
      <c r="M1523" s="6" t="s">
        <f>=I1523+J1523+K1523+L1523</f>
      </c>
      <c r="N1523" s="6"/>
      <c r="O1523" s="6"/>
      <c r="P1523" s="2"/>
    </row>
    <row collapsed="false" customFormat="false" customHeight="false" hidden="false" ht="12.1" outlineLevel="0" r="1524">
      <c r="A1524" s="20" t="n">
        <v>44062.621018519</v>
      </c>
      <c r="B1524" s="2" t="s">
        <v>22</v>
      </c>
      <c r="C1524" s="2" t="s">
        <v>23</v>
      </c>
      <c r="D1524" s="2" t="s">
        <v>894</v>
      </c>
      <c r="E1524" s="2" t="s">
        <v>18</v>
      </c>
      <c r="F1524" s="2" t="s">
        <v>20</v>
      </c>
      <c r="G1524" s="7" t="n">
        <v>1</v>
      </c>
      <c r="H1524" s="6" t="n">
        <v>42.03</v>
      </c>
      <c r="I1524" s="6" t="n">
        <v>-42.03</v>
      </c>
      <c r="J1524" s="6" t="n">
        <v>0</v>
      </c>
      <c r="K1524" s="6" t="n">
        <v>-0.03</v>
      </c>
      <c r="L1524" s="6" t="n">
        <v>0</v>
      </c>
      <c r="M1524" s="6" t="s">
        <f>=I1524+J1524+K1524+L1524</f>
      </c>
      <c r="N1524" s="6"/>
      <c r="O1524" s="6"/>
      <c r="P1524" s="2"/>
    </row>
    <row collapsed="false" customFormat="false" customHeight="false" hidden="false" ht="12.1" outlineLevel="0" r="1525">
      <c r="A1525" s="20" t="n">
        <v>44062.636215278</v>
      </c>
      <c r="B1525" s="2" t="s">
        <v>22</v>
      </c>
      <c r="C1525" s="2" t="s">
        <v>23</v>
      </c>
      <c r="D1525" s="2" t="s">
        <v>894</v>
      </c>
      <c r="E1525" s="2" t="s">
        <v>18</v>
      </c>
      <c r="F1525" s="2" t="s">
        <v>20</v>
      </c>
      <c r="G1525" s="7" t="n">
        <v>1</v>
      </c>
      <c r="H1525" s="6" t="n">
        <v>42</v>
      </c>
      <c r="I1525" s="6" t="n">
        <v>-42</v>
      </c>
      <c r="J1525" s="6" t="n">
        <v>0</v>
      </c>
      <c r="K1525" s="6" t="n">
        <v>-0.03</v>
      </c>
      <c r="L1525" s="6" t="n">
        <v>0</v>
      </c>
      <c r="M1525" s="6" t="s">
        <f>=I1525+J1525+K1525+L1525</f>
      </c>
      <c r="N1525" s="6"/>
      <c r="O1525" s="6"/>
      <c r="P1525" s="2"/>
    </row>
    <row collapsed="false" customFormat="false" customHeight="false" hidden="false" ht="12.1" outlineLevel="0" r="1526">
      <c r="A1526" s="20" t="n">
        <v>44062.640462963</v>
      </c>
      <c r="B1526" s="2" t="s">
        <v>22</v>
      </c>
      <c r="C1526" s="2" t="s">
        <v>23</v>
      </c>
      <c r="D1526" s="2" t="s">
        <v>894</v>
      </c>
      <c r="E1526" s="2" t="s">
        <v>18</v>
      </c>
      <c r="F1526" s="2" t="s">
        <v>20</v>
      </c>
      <c r="G1526" s="7" t="n">
        <v>7</v>
      </c>
      <c r="H1526" s="6" t="n">
        <v>42</v>
      </c>
      <c r="I1526" s="6" t="n">
        <v>-294</v>
      </c>
      <c r="J1526" s="6" t="n">
        <v>0</v>
      </c>
      <c r="K1526" s="6" t="n">
        <v>-0.14</v>
      </c>
      <c r="L1526" s="6" t="n">
        <v>0</v>
      </c>
      <c r="M1526" s="6" t="s">
        <f>=I1526+J1526+K1526+L1526</f>
      </c>
      <c r="N1526" s="6"/>
      <c r="O1526" s="6"/>
      <c r="P1526" s="2"/>
    </row>
    <row collapsed="false" customFormat="false" customHeight="false" hidden="false" ht="12.1" outlineLevel="0" r="1527">
      <c r="A1527" s="20" t="n">
        <v>44062.640520833</v>
      </c>
      <c r="B1527" s="2" t="s">
        <v>22</v>
      </c>
      <c r="C1527" s="2" t="s">
        <v>23</v>
      </c>
      <c r="D1527" s="2" t="s">
        <v>894</v>
      </c>
      <c r="E1527" s="2" t="s">
        <v>18</v>
      </c>
      <c r="F1527" s="2" t="s">
        <v>20</v>
      </c>
      <c r="G1527" s="7" t="n">
        <v>2</v>
      </c>
      <c r="H1527" s="6" t="n">
        <v>42</v>
      </c>
      <c r="I1527" s="6" t="n">
        <v>-84</v>
      </c>
      <c r="J1527" s="6" t="n">
        <v>0</v>
      </c>
      <c r="K1527" s="6" t="n">
        <v>-0.04</v>
      </c>
      <c r="L1527" s="6" t="n">
        <v>0</v>
      </c>
      <c r="M1527" s="6" t="s">
        <f>=I1527+J1527+K1527+L1527</f>
      </c>
      <c r="N1527" s="6"/>
      <c r="O1527" s="6"/>
      <c r="P1527" s="2"/>
    </row>
    <row collapsed="false" customFormat="false" customHeight="false" hidden="false" ht="12.1" outlineLevel="0" r="1528">
      <c r="A1528" s="29" t="n">
        <v>44062.667233796</v>
      </c>
      <c r="B1528" s="30" t="s">
        <v>997</v>
      </c>
      <c r="C1528" s="30" t="s">
        <v>1343</v>
      </c>
      <c r="D1528" s="30" t="s">
        <v>897</v>
      </c>
      <c r="E1528" s="30" t="s">
        <v>18</v>
      </c>
      <c r="F1528" s="30" t="s">
        <v>20</v>
      </c>
      <c r="G1528" s="31" t="n">
        <v>-1</v>
      </c>
      <c r="H1528" s="32" t="n">
        <v>63.15</v>
      </c>
      <c r="I1528" s="32" t="n">
        <v>63.15</v>
      </c>
      <c r="J1528" s="32" t="n">
        <v>0</v>
      </c>
      <c r="K1528" s="32" t="n">
        <v>-0.03</v>
      </c>
      <c r="L1528" s="32" t="n">
        <v>0</v>
      </c>
      <c r="M1528" s="6" t="s">
        <f>=I1528+J1528+K1528+L1528</f>
      </c>
      <c r="N1528" s="32"/>
      <c r="O1528" s="32"/>
      <c r="P1528" s="30"/>
    </row>
    <row collapsed="false" customFormat="false" customHeight="false" hidden="false" ht="12.1" outlineLevel="0" r="1529">
      <c r="A1529" s="21" t="n">
        <v>44063</v>
      </c>
      <c r="B1529" s="22" t="s">
        <v>1113</v>
      </c>
      <c r="C1529" s="22" t="s">
        <v>1315</v>
      </c>
      <c r="D1529" s="22" t="s">
        <v>1113</v>
      </c>
      <c r="E1529" s="22" t="s">
        <v>1113</v>
      </c>
      <c r="F1529" s="22" t="s">
        <v>20</v>
      </c>
      <c r="G1529" s="23" t="n">
        <v>1</v>
      </c>
      <c r="H1529" s="24" t="n">
        <v>0.33</v>
      </c>
      <c r="I1529" s="24" t="n">
        <v>0.33</v>
      </c>
      <c r="J1529" s="24" t="n">
        <v>0</v>
      </c>
      <c r="K1529" s="24" t="n">
        <v>0</v>
      </c>
      <c r="L1529" s="24" t="n">
        <v>0</v>
      </c>
      <c r="M1529" s="6" t="s">
        <f>=I1529+J1529+K1529+L1529</f>
      </c>
      <c r="N1529" s="24"/>
      <c r="O1529" s="24"/>
      <c r="P1529" s="22"/>
    </row>
    <row collapsed="false" customFormat="false" customHeight="false" hidden="false" ht="12.1" outlineLevel="0" r="1530">
      <c r="A1530" s="21" t="n">
        <v>44064</v>
      </c>
      <c r="B1530" s="22" t="s">
        <v>1113</v>
      </c>
      <c r="C1530" s="22" t="s">
        <v>1344</v>
      </c>
      <c r="D1530" s="22" t="s">
        <v>1113</v>
      </c>
      <c r="E1530" s="22" t="s">
        <v>1113</v>
      </c>
      <c r="F1530" s="22" t="s">
        <v>20</v>
      </c>
      <c r="G1530" s="23" t="n">
        <v>1</v>
      </c>
      <c r="H1530" s="24" t="n">
        <v>1.3</v>
      </c>
      <c r="I1530" s="24" t="n">
        <v>1.3</v>
      </c>
      <c r="J1530" s="24" t="n">
        <v>0</v>
      </c>
      <c r="K1530" s="24" t="n">
        <v>0</v>
      </c>
      <c r="L1530" s="24" t="n">
        <v>0</v>
      </c>
      <c r="M1530" s="6" t="s">
        <f>=I1530+J1530+K1530+L1530</f>
      </c>
      <c r="N1530" s="24"/>
      <c r="O1530" s="24"/>
      <c r="P1530" s="22"/>
    </row>
    <row collapsed="false" customFormat="false" customHeight="false" hidden="false" ht="12.1" outlineLevel="0" r="1531">
      <c r="A1531" s="29" t="n">
        <v>44064.673240741</v>
      </c>
      <c r="B1531" s="30" t="s">
        <v>68</v>
      </c>
      <c r="C1531" s="30" t="s">
        <v>69</v>
      </c>
      <c r="D1531" s="30" t="s">
        <v>897</v>
      </c>
      <c r="E1531" s="30" t="s">
        <v>18</v>
      </c>
      <c r="F1531" s="30" t="s">
        <v>20</v>
      </c>
      <c r="G1531" s="31" t="n">
        <v>-1</v>
      </c>
      <c r="H1531" s="32" t="n">
        <v>61</v>
      </c>
      <c r="I1531" s="32" t="n">
        <v>61</v>
      </c>
      <c r="J1531" s="32" t="n">
        <v>0</v>
      </c>
      <c r="K1531" s="32" t="n">
        <v>-0.03</v>
      </c>
      <c r="L1531" s="32" t="n">
        <v>0</v>
      </c>
      <c r="M1531" s="6" t="s">
        <f>=I1531+J1531+K1531+L1531</f>
      </c>
      <c r="N1531" s="32"/>
      <c r="O1531" s="32"/>
      <c r="P1531" s="30"/>
    </row>
    <row collapsed="false" customFormat="false" customHeight="false" hidden="false" ht="12.1" outlineLevel="0" r="1532">
      <c r="A1532" s="29" t="n">
        <v>44064.685046296</v>
      </c>
      <c r="B1532" s="30" t="s">
        <v>1001</v>
      </c>
      <c r="C1532" s="30" t="s">
        <v>1345</v>
      </c>
      <c r="D1532" s="30" t="s">
        <v>897</v>
      </c>
      <c r="E1532" s="30" t="s">
        <v>18</v>
      </c>
      <c r="F1532" s="30" t="s">
        <v>20</v>
      </c>
      <c r="G1532" s="31" t="n">
        <v>-1</v>
      </c>
      <c r="H1532" s="32" t="n">
        <v>34.6</v>
      </c>
      <c r="I1532" s="32" t="n">
        <v>34.6</v>
      </c>
      <c r="J1532" s="32" t="n">
        <v>0</v>
      </c>
      <c r="K1532" s="32" t="n">
        <v>-0.02</v>
      </c>
      <c r="L1532" s="32" t="n">
        <v>0</v>
      </c>
      <c r="M1532" s="6" t="s">
        <f>=I1532+J1532+K1532+L1532</f>
      </c>
      <c r="N1532" s="32"/>
      <c r="O1532" s="32"/>
      <c r="P1532" s="30"/>
    </row>
    <row collapsed="false" customFormat="false" customHeight="false" hidden="false" ht="12.1" outlineLevel="0" r="1533">
      <c r="A1533" s="29" t="n">
        <v>44064.685046296</v>
      </c>
      <c r="B1533" s="30" t="s">
        <v>1001</v>
      </c>
      <c r="C1533" s="30" t="s">
        <v>1345</v>
      </c>
      <c r="D1533" s="30" t="s">
        <v>897</v>
      </c>
      <c r="E1533" s="30" t="s">
        <v>18</v>
      </c>
      <c r="F1533" s="30" t="s">
        <v>20</v>
      </c>
      <c r="G1533" s="31" t="n">
        <v>-1</v>
      </c>
      <c r="H1533" s="32" t="n">
        <v>34.6</v>
      </c>
      <c r="I1533" s="32" t="n">
        <v>34.6</v>
      </c>
      <c r="J1533" s="32" t="n">
        <v>0</v>
      </c>
      <c r="K1533" s="32" t="n">
        <v>-0.02</v>
      </c>
      <c r="L1533" s="32" t="n">
        <v>0</v>
      </c>
      <c r="M1533" s="6" t="s">
        <f>=I1533+J1533+K1533+L1533</f>
      </c>
      <c r="N1533" s="32"/>
      <c r="O1533" s="32"/>
      <c r="P1533" s="30"/>
    </row>
    <row collapsed="false" customFormat="false" customHeight="false" hidden="false" ht="12.1" outlineLevel="0" r="1534">
      <c r="A1534" s="29" t="n">
        <v>44064.686122685</v>
      </c>
      <c r="B1534" s="30" t="s">
        <v>68</v>
      </c>
      <c r="C1534" s="30" t="s">
        <v>69</v>
      </c>
      <c r="D1534" s="30" t="s">
        <v>897</v>
      </c>
      <c r="E1534" s="30" t="s">
        <v>18</v>
      </c>
      <c r="F1534" s="30" t="s">
        <v>20</v>
      </c>
      <c r="G1534" s="31" t="n">
        <v>-1</v>
      </c>
      <c r="H1534" s="32" t="n">
        <v>61</v>
      </c>
      <c r="I1534" s="32" t="n">
        <v>61</v>
      </c>
      <c r="J1534" s="32" t="n">
        <v>0</v>
      </c>
      <c r="K1534" s="32" t="n">
        <v>-0.03</v>
      </c>
      <c r="L1534" s="32" t="n">
        <v>0</v>
      </c>
      <c r="M1534" s="6" t="s">
        <f>=I1534+J1534+K1534+L1534</f>
      </c>
      <c r="N1534" s="32"/>
      <c r="O1534" s="32"/>
      <c r="P1534" s="30"/>
    </row>
    <row collapsed="false" customFormat="false" customHeight="false" hidden="false" ht="12.1" outlineLevel="0" r="1535">
      <c r="A1535" s="29" t="n">
        <v>44064.687280093</v>
      </c>
      <c r="B1535" s="30" t="s">
        <v>88</v>
      </c>
      <c r="C1535" s="30" t="s">
        <v>89</v>
      </c>
      <c r="D1535" s="30" t="s">
        <v>897</v>
      </c>
      <c r="E1535" s="30" t="s">
        <v>18</v>
      </c>
      <c r="F1535" s="30" t="s">
        <v>20</v>
      </c>
      <c r="G1535" s="31" t="n">
        <v>-4</v>
      </c>
      <c r="H1535" s="32" t="n">
        <v>43.56</v>
      </c>
      <c r="I1535" s="32" t="n">
        <v>174.24</v>
      </c>
      <c r="J1535" s="32" t="n">
        <v>0</v>
      </c>
      <c r="K1535" s="32" t="n">
        <v>-0.09</v>
      </c>
      <c r="L1535" s="32" t="n">
        <v>0</v>
      </c>
      <c r="M1535" s="6" t="s">
        <f>=I1535+J1535+K1535+L1535</f>
      </c>
      <c r="N1535" s="32"/>
      <c r="O1535" s="32"/>
      <c r="P1535" s="30"/>
    </row>
    <row collapsed="false" customFormat="false" customHeight="false" hidden="false" ht="12.1" outlineLevel="0" r="1536">
      <c r="A1536" s="29" t="n">
        <v>44064.708043981</v>
      </c>
      <c r="B1536" s="30" t="s">
        <v>108</v>
      </c>
      <c r="C1536" s="30" t="s">
        <v>1119</v>
      </c>
      <c r="D1536" s="30" t="s">
        <v>897</v>
      </c>
      <c r="E1536" s="30" t="s">
        <v>18</v>
      </c>
      <c r="F1536" s="30" t="s">
        <v>27</v>
      </c>
      <c r="G1536" s="31" t="n">
        <v>-2</v>
      </c>
      <c r="H1536" s="32" t="n">
        <v>4763.4</v>
      </c>
      <c r="I1536" s="32" t="n">
        <v>9526.8</v>
      </c>
      <c r="J1536" s="32" t="n">
        <v>0</v>
      </c>
      <c r="K1536" s="32" t="n">
        <v>-4.55</v>
      </c>
      <c r="L1536" s="32" t="n">
        <v>0</v>
      </c>
      <c r="M1536" s="32"/>
      <c r="N1536" s="6" t="s">
        <f>=I1536+J1536+K1536+L1536</f>
      </c>
      <c r="O1536" s="32"/>
      <c r="P1536" s="30"/>
    </row>
    <row collapsed="false" customFormat="false" customHeight="false" hidden="false" ht="12.1" outlineLevel="0" r="1537">
      <c r="A1537" s="29" t="n">
        <v>44064.709270833</v>
      </c>
      <c r="B1537" s="30" t="s">
        <v>142</v>
      </c>
      <c r="C1537" s="30" t="s">
        <v>1115</v>
      </c>
      <c r="D1537" s="30" t="s">
        <v>897</v>
      </c>
      <c r="E1537" s="30" t="s">
        <v>18</v>
      </c>
      <c r="F1537" s="30" t="s">
        <v>27</v>
      </c>
      <c r="G1537" s="31" t="n">
        <v>-30</v>
      </c>
      <c r="H1537" s="32" t="n">
        <v>218.06</v>
      </c>
      <c r="I1537" s="32" t="n">
        <v>6541.8</v>
      </c>
      <c r="J1537" s="32" t="n">
        <v>0</v>
      </c>
      <c r="K1537" s="32" t="n">
        <v>-3.13</v>
      </c>
      <c r="L1537" s="32" t="n">
        <v>0</v>
      </c>
      <c r="M1537" s="32"/>
      <c r="N1537" s="6" t="s">
        <f>=I1537+J1537+K1537+L1537</f>
      </c>
      <c r="O1537" s="32"/>
      <c r="P1537" s="30"/>
    </row>
    <row collapsed="false" customFormat="false" customHeight="false" hidden="false" ht="12.1" outlineLevel="0" r="1538">
      <c r="A1538" s="29" t="n">
        <v>44064.709270833</v>
      </c>
      <c r="B1538" s="30" t="s">
        <v>142</v>
      </c>
      <c r="C1538" s="30" t="s">
        <v>1115</v>
      </c>
      <c r="D1538" s="30" t="s">
        <v>897</v>
      </c>
      <c r="E1538" s="30" t="s">
        <v>18</v>
      </c>
      <c r="F1538" s="30" t="s">
        <v>27</v>
      </c>
      <c r="G1538" s="31" t="n">
        <v>-220</v>
      </c>
      <c r="H1538" s="32" t="n">
        <v>218.02</v>
      </c>
      <c r="I1538" s="32" t="n">
        <v>47964.4</v>
      </c>
      <c r="J1538" s="32" t="n">
        <v>0</v>
      </c>
      <c r="K1538" s="32" t="n">
        <v>-22.91</v>
      </c>
      <c r="L1538" s="32" t="n">
        <v>0</v>
      </c>
      <c r="M1538" s="32"/>
      <c r="N1538" s="6" t="s">
        <f>=I1538+J1538+K1538+L1538</f>
      </c>
      <c r="O1538" s="32"/>
      <c r="P1538" s="30"/>
    </row>
    <row collapsed="false" customFormat="false" customHeight="false" hidden="false" ht="12.1" outlineLevel="0" r="1539">
      <c r="A1539" s="29" t="n">
        <v>44064.715011574</v>
      </c>
      <c r="B1539" s="30" t="s">
        <v>136</v>
      </c>
      <c r="C1539" s="30" t="s">
        <v>1136</v>
      </c>
      <c r="D1539" s="30" t="s">
        <v>897</v>
      </c>
      <c r="E1539" s="30" t="s">
        <v>18</v>
      </c>
      <c r="F1539" s="30" t="s">
        <v>27</v>
      </c>
      <c r="G1539" s="31" t="n">
        <v>-35</v>
      </c>
      <c r="H1539" s="32" t="n">
        <v>961.2</v>
      </c>
      <c r="I1539" s="32" t="n">
        <v>33642</v>
      </c>
      <c r="J1539" s="32" t="n">
        <v>0</v>
      </c>
      <c r="K1539" s="32" t="n">
        <v>-16.06</v>
      </c>
      <c r="L1539" s="32" t="n">
        <v>0</v>
      </c>
      <c r="M1539" s="32"/>
      <c r="N1539" s="6" t="s">
        <f>=I1539+J1539+K1539+L1539</f>
      </c>
      <c r="O1539" s="32"/>
      <c r="P1539" s="30"/>
    </row>
    <row collapsed="false" customFormat="false" customHeight="false" hidden="false" ht="12.1" outlineLevel="0" r="1540">
      <c r="A1540" s="29" t="n">
        <v>44064.715601852</v>
      </c>
      <c r="B1540" s="30" t="s">
        <v>907</v>
      </c>
      <c r="C1540" s="30" t="s">
        <v>1098</v>
      </c>
      <c r="D1540" s="30" t="s">
        <v>897</v>
      </c>
      <c r="E1540" s="30" t="s">
        <v>18</v>
      </c>
      <c r="F1540" s="30" t="s">
        <v>27</v>
      </c>
      <c r="G1540" s="31" t="n">
        <v>-3</v>
      </c>
      <c r="H1540" s="32" t="n">
        <v>2777</v>
      </c>
      <c r="I1540" s="32" t="n">
        <v>8331</v>
      </c>
      <c r="J1540" s="32" t="n">
        <v>0</v>
      </c>
      <c r="K1540" s="32" t="n">
        <v>-3.98</v>
      </c>
      <c r="L1540" s="32" t="n">
        <v>0</v>
      </c>
      <c r="M1540" s="32"/>
      <c r="N1540" s="6" t="s">
        <f>=I1540+J1540+K1540+L1540</f>
      </c>
      <c r="O1540" s="32"/>
      <c r="P1540" s="30"/>
    </row>
    <row collapsed="false" customFormat="false" customHeight="false" hidden="false" ht="12.1" outlineLevel="0" r="1541">
      <c r="A1541" s="29" t="n">
        <v>44064.716712963</v>
      </c>
      <c r="B1541" s="30" t="s">
        <v>953</v>
      </c>
      <c r="C1541" s="30" t="s">
        <v>1195</v>
      </c>
      <c r="D1541" s="30" t="s">
        <v>897</v>
      </c>
      <c r="E1541" s="30" t="s">
        <v>146</v>
      </c>
      <c r="F1541" s="30" t="s">
        <v>27</v>
      </c>
      <c r="G1541" s="31" t="n">
        <v>-11</v>
      </c>
      <c r="H1541" s="32" t="n">
        <v>3110</v>
      </c>
      <c r="I1541" s="32" t="n">
        <v>34210</v>
      </c>
      <c r="J1541" s="32" t="n">
        <v>0</v>
      </c>
      <c r="K1541" s="32" t="n">
        <v>-16.34</v>
      </c>
      <c r="L1541" s="32" t="n">
        <v>0</v>
      </c>
      <c r="M1541" s="32"/>
      <c r="N1541" s="6" t="s">
        <f>=I1541+J1541+K1541+L1541</f>
      </c>
      <c r="O1541" s="32"/>
      <c r="P1541" s="30"/>
    </row>
    <row collapsed="false" customFormat="false" customHeight="false" hidden="false" ht="12.1" outlineLevel="0" r="1542">
      <c r="A1542" s="29" t="n">
        <v>44064.71931713</v>
      </c>
      <c r="B1542" s="30" t="s">
        <v>128</v>
      </c>
      <c r="C1542" s="30" t="s">
        <v>1229</v>
      </c>
      <c r="D1542" s="30" t="s">
        <v>897</v>
      </c>
      <c r="E1542" s="30" t="s">
        <v>18</v>
      </c>
      <c r="F1542" s="30" t="s">
        <v>27</v>
      </c>
      <c r="G1542" s="31" t="n">
        <v>-30000</v>
      </c>
      <c r="H1542" s="32" t="n">
        <v>0.2176</v>
      </c>
      <c r="I1542" s="32" t="n">
        <v>6528</v>
      </c>
      <c r="J1542" s="32" t="n">
        <v>0</v>
      </c>
      <c r="K1542" s="32" t="n">
        <v>-3.12</v>
      </c>
      <c r="L1542" s="32" t="n">
        <v>0</v>
      </c>
      <c r="M1542" s="32"/>
      <c r="N1542" s="6" t="s">
        <f>=I1542+J1542+K1542+L1542</f>
      </c>
      <c r="O1542" s="32"/>
      <c r="P1542" s="30"/>
    </row>
    <row collapsed="false" customFormat="false" customHeight="false" hidden="false" ht="12.1" outlineLevel="0" r="1543">
      <c r="A1543" s="29" t="n">
        <v>44064.719467593</v>
      </c>
      <c r="B1543" s="30" t="s">
        <v>901</v>
      </c>
      <c r="C1543" s="30" t="s">
        <v>1092</v>
      </c>
      <c r="D1543" s="30" t="s">
        <v>897</v>
      </c>
      <c r="E1543" s="30" t="s">
        <v>18</v>
      </c>
      <c r="F1543" s="30" t="s">
        <v>27</v>
      </c>
      <c r="G1543" s="31" t="n">
        <v>-1</v>
      </c>
      <c r="H1543" s="32" t="n">
        <v>768.6</v>
      </c>
      <c r="I1543" s="32" t="n">
        <v>768.6</v>
      </c>
      <c r="J1543" s="32" t="n">
        <v>0</v>
      </c>
      <c r="K1543" s="32" t="n">
        <v>-0.36</v>
      </c>
      <c r="L1543" s="32" t="n">
        <v>0</v>
      </c>
      <c r="M1543" s="32"/>
      <c r="N1543" s="6" t="s">
        <f>=I1543+J1543+K1543+L1543</f>
      </c>
      <c r="O1543" s="32"/>
      <c r="P1543" s="30"/>
    </row>
    <row collapsed="false" customFormat="false" customHeight="false" hidden="false" ht="12.1" outlineLevel="0" r="1544">
      <c r="A1544" s="20" t="n">
        <v>44067.428715278</v>
      </c>
      <c r="B1544" s="2" t="s">
        <v>909</v>
      </c>
      <c r="C1544" s="2" t="s">
        <v>1102</v>
      </c>
      <c r="D1544" s="2" t="s">
        <v>894</v>
      </c>
      <c r="E1544" s="2" t="s">
        <v>18</v>
      </c>
      <c r="F1544" s="2" t="s">
        <v>27</v>
      </c>
      <c r="G1544" s="7" t="n">
        <v>100</v>
      </c>
      <c r="H1544" s="6" t="n">
        <v>232.82</v>
      </c>
      <c r="I1544" s="6" t="n">
        <v>-23282</v>
      </c>
      <c r="J1544" s="6" t="n">
        <v>0</v>
      </c>
      <c r="K1544" s="6" t="n">
        <v>-11.12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44067.429803241</v>
      </c>
      <c r="B1545" s="2" t="s">
        <v>909</v>
      </c>
      <c r="C1545" s="2" t="s">
        <v>1102</v>
      </c>
      <c r="D1545" s="2" t="s">
        <v>894</v>
      </c>
      <c r="E1545" s="2" t="s">
        <v>18</v>
      </c>
      <c r="F1545" s="2" t="s">
        <v>27</v>
      </c>
      <c r="G1545" s="7" t="n">
        <v>100</v>
      </c>
      <c r="H1545" s="6" t="n">
        <v>232.99</v>
      </c>
      <c r="I1545" s="6" t="n">
        <v>-23299</v>
      </c>
      <c r="J1545" s="6" t="n">
        <v>0</v>
      </c>
      <c r="K1545" s="6" t="n">
        <v>-11.13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44067.431782407</v>
      </c>
      <c r="B1546" s="2" t="s">
        <v>909</v>
      </c>
      <c r="C1546" s="2" t="s">
        <v>1102</v>
      </c>
      <c r="D1546" s="2" t="s">
        <v>894</v>
      </c>
      <c r="E1546" s="2" t="s">
        <v>18</v>
      </c>
      <c r="F1546" s="2" t="s">
        <v>27</v>
      </c>
      <c r="G1546" s="7" t="n">
        <v>100</v>
      </c>
      <c r="H1546" s="6" t="n">
        <v>232.97</v>
      </c>
      <c r="I1546" s="6" t="n">
        <v>-23297</v>
      </c>
      <c r="J1546" s="6" t="n">
        <v>0</v>
      </c>
      <c r="K1546" s="6" t="n">
        <v>-11.13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44067.436689815</v>
      </c>
      <c r="B1547" s="2" t="s">
        <v>909</v>
      </c>
      <c r="C1547" s="2" t="s">
        <v>1102</v>
      </c>
      <c r="D1547" s="2" t="s">
        <v>894</v>
      </c>
      <c r="E1547" s="2" t="s">
        <v>18</v>
      </c>
      <c r="F1547" s="2" t="s">
        <v>27</v>
      </c>
      <c r="G1547" s="7" t="n">
        <v>100</v>
      </c>
      <c r="H1547" s="6" t="n">
        <v>232.8</v>
      </c>
      <c r="I1547" s="6" t="n">
        <v>-23280</v>
      </c>
      <c r="J1547" s="6" t="n">
        <v>0</v>
      </c>
      <c r="K1547" s="6" t="n">
        <v>-11.12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44067.613333333</v>
      </c>
      <c r="B1548" s="2" t="s">
        <v>44</v>
      </c>
      <c r="C1548" s="2" t="s">
        <v>1202</v>
      </c>
      <c r="D1548" s="2" t="s">
        <v>894</v>
      </c>
      <c r="E1548" s="2" t="s">
        <v>18</v>
      </c>
      <c r="F1548" s="2" t="s">
        <v>27</v>
      </c>
      <c r="G1548" s="7" t="n">
        <v>3</v>
      </c>
      <c r="H1548" s="6" t="n">
        <v>18028</v>
      </c>
      <c r="I1548" s="6" t="n">
        <v>-54084</v>
      </c>
      <c r="J1548" s="6" t="n">
        <v>0</v>
      </c>
      <c r="K1548" s="6" t="n">
        <v>-25.83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1" t="n">
        <v>44068</v>
      </c>
      <c r="B1549" s="22" t="s">
        <v>1113</v>
      </c>
      <c r="C1549" s="22" t="s">
        <v>1346</v>
      </c>
      <c r="D1549" s="22" t="s">
        <v>1113</v>
      </c>
      <c r="E1549" s="22" t="s">
        <v>1113</v>
      </c>
      <c r="F1549" s="22" t="s">
        <v>20</v>
      </c>
      <c r="G1549" s="23" t="n">
        <v>1</v>
      </c>
      <c r="H1549" s="24" t="n">
        <v>0.74</v>
      </c>
      <c r="I1549" s="24" t="n">
        <v>0.74</v>
      </c>
      <c r="J1549" s="24" t="n">
        <v>0</v>
      </c>
      <c r="K1549" s="24" t="n">
        <v>0</v>
      </c>
      <c r="L1549" s="24" t="n">
        <v>0</v>
      </c>
      <c r="M1549" s="6" t="s">
        <f>=I1549+J1549+K1549+L1549</f>
      </c>
      <c r="N1549" s="24"/>
      <c r="O1549" s="24"/>
      <c r="P1549" s="22"/>
    </row>
    <row collapsed="false" customFormat="false" customHeight="false" hidden="false" ht="12.1" outlineLevel="0" r="1550">
      <c r="A1550" s="29" t="n">
        <v>44069.742604167</v>
      </c>
      <c r="B1550" s="30" t="s">
        <v>44</v>
      </c>
      <c r="C1550" s="30" t="s">
        <v>1202</v>
      </c>
      <c r="D1550" s="30" t="s">
        <v>897</v>
      </c>
      <c r="E1550" s="30" t="s">
        <v>18</v>
      </c>
      <c r="F1550" s="30" t="s">
        <v>27</v>
      </c>
      <c r="G1550" s="31" t="n">
        <v>-3</v>
      </c>
      <c r="H1550" s="32" t="n">
        <v>18227</v>
      </c>
      <c r="I1550" s="32" t="n">
        <v>54681</v>
      </c>
      <c r="J1550" s="32" t="n">
        <v>0</v>
      </c>
      <c r="K1550" s="32" t="n">
        <v>-26.11</v>
      </c>
      <c r="L1550" s="32" t="n">
        <v>0</v>
      </c>
      <c r="M1550" s="32"/>
      <c r="N1550" s="6" t="s">
        <f>=I1550+J1550+K1550+L1550</f>
      </c>
      <c r="O1550" s="32"/>
      <c r="P1550" s="30"/>
    </row>
    <row collapsed="false" customFormat="false" customHeight="false" hidden="false" ht="12.1" outlineLevel="0" r="1551">
      <c r="A1551" s="21" t="n">
        <v>44070</v>
      </c>
      <c r="B1551" s="22" t="s">
        <v>1113</v>
      </c>
      <c r="C1551" s="22" t="s">
        <v>1347</v>
      </c>
      <c r="D1551" s="22" t="s">
        <v>1113</v>
      </c>
      <c r="E1551" s="22" t="s">
        <v>1113</v>
      </c>
      <c r="F1551" s="22" t="s">
        <v>20</v>
      </c>
      <c r="G1551" s="23" t="n">
        <v>1</v>
      </c>
      <c r="H1551" s="24" t="n">
        <v>16.25</v>
      </c>
      <c r="I1551" s="24" t="n">
        <v>16.25</v>
      </c>
      <c r="J1551" s="24" t="n">
        <v>0</v>
      </c>
      <c r="K1551" s="24" t="n">
        <v>0</v>
      </c>
      <c r="L1551" s="24" t="n">
        <v>0</v>
      </c>
      <c r="M1551" s="6" t="s">
        <f>=I1551+J1551+K1551+L1551</f>
      </c>
      <c r="N1551" s="24"/>
      <c r="O1551" s="24"/>
      <c r="P1551" s="22"/>
    </row>
    <row collapsed="false" customFormat="false" customHeight="false" hidden="false" ht="12.1" outlineLevel="0" r="1552">
      <c r="A1552" s="20" t="n">
        <v>44070.712662037</v>
      </c>
      <c r="B1552" s="2" t="s">
        <v>909</v>
      </c>
      <c r="C1552" s="2" t="s">
        <v>1102</v>
      </c>
      <c r="D1552" s="2" t="s">
        <v>894</v>
      </c>
      <c r="E1552" s="2" t="s">
        <v>18</v>
      </c>
      <c r="F1552" s="2" t="s">
        <v>27</v>
      </c>
      <c r="G1552" s="7" t="n">
        <v>50</v>
      </c>
      <c r="H1552" s="6" t="n">
        <v>226.8</v>
      </c>
      <c r="I1552" s="6" t="n">
        <v>-11340</v>
      </c>
      <c r="J1552" s="6" t="n">
        <v>0</v>
      </c>
      <c r="K1552" s="6" t="n">
        <v>-5.41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44070.713159722</v>
      </c>
      <c r="B1553" s="2" t="s">
        <v>909</v>
      </c>
      <c r="C1553" s="2" t="s">
        <v>1102</v>
      </c>
      <c r="D1553" s="2" t="s">
        <v>894</v>
      </c>
      <c r="E1553" s="2" t="s">
        <v>18</v>
      </c>
      <c r="F1553" s="2" t="s">
        <v>27</v>
      </c>
      <c r="G1553" s="7" t="n">
        <v>50</v>
      </c>
      <c r="H1553" s="6" t="n">
        <v>226.6</v>
      </c>
      <c r="I1553" s="6" t="n">
        <v>-11330</v>
      </c>
      <c r="J1553" s="6" t="n">
        <v>0</v>
      </c>
      <c r="K1553" s="6" t="n">
        <v>-5.41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44070.714097222</v>
      </c>
      <c r="B1554" s="2" t="s">
        <v>909</v>
      </c>
      <c r="C1554" s="2" t="s">
        <v>1102</v>
      </c>
      <c r="D1554" s="2" t="s">
        <v>894</v>
      </c>
      <c r="E1554" s="2" t="s">
        <v>18</v>
      </c>
      <c r="F1554" s="2" t="s">
        <v>27</v>
      </c>
      <c r="G1554" s="7" t="n">
        <v>50</v>
      </c>
      <c r="H1554" s="6" t="n">
        <v>226</v>
      </c>
      <c r="I1554" s="6" t="n">
        <v>-11300</v>
      </c>
      <c r="J1554" s="6" t="n">
        <v>0</v>
      </c>
      <c r="K1554" s="6" t="n">
        <v>-5.4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44070.715231481</v>
      </c>
      <c r="B1555" s="2" t="s">
        <v>909</v>
      </c>
      <c r="C1555" s="2" t="s">
        <v>1102</v>
      </c>
      <c r="D1555" s="2" t="s">
        <v>894</v>
      </c>
      <c r="E1555" s="2" t="s">
        <v>18</v>
      </c>
      <c r="F1555" s="2" t="s">
        <v>27</v>
      </c>
      <c r="G1555" s="7" t="n">
        <v>50</v>
      </c>
      <c r="H1555" s="6" t="n">
        <v>225.9</v>
      </c>
      <c r="I1555" s="6" t="n">
        <v>-11295</v>
      </c>
      <c r="J1555" s="6" t="n">
        <v>0</v>
      </c>
      <c r="K1555" s="6" t="n">
        <v>-5.39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44070.735625</v>
      </c>
      <c r="B1556" s="2" t="s">
        <v>126</v>
      </c>
      <c r="C1556" s="2" t="s">
        <v>1317</v>
      </c>
      <c r="D1556" s="2" t="s">
        <v>894</v>
      </c>
      <c r="E1556" s="2" t="s">
        <v>18</v>
      </c>
      <c r="F1556" s="2" t="s">
        <v>27</v>
      </c>
      <c r="G1556" s="7" t="n">
        <v>4</v>
      </c>
      <c r="H1556" s="6" t="n">
        <v>2322.8</v>
      </c>
      <c r="I1556" s="6" t="n">
        <v>-9291.2</v>
      </c>
      <c r="J1556" s="6" t="n">
        <v>0</v>
      </c>
      <c r="K1556" s="6" t="n">
        <v>-4.43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44070.750104167</v>
      </c>
      <c r="B1557" s="2" t="s">
        <v>114</v>
      </c>
      <c r="C1557" s="2" t="s">
        <v>1204</v>
      </c>
      <c r="D1557" s="2" t="s">
        <v>894</v>
      </c>
      <c r="E1557" s="2" t="s">
        <v>18</v>
      </c>
      <c r="F1557" s="2" t="s">
        <v>27</v>
      </c>
      <c r="G1557" s="7" t="n">
        <v>1000</v>
      </c>
      <c r="H1557" s="6" t="n">
        <v>0.7436</v>
      </c>
      <c r="I1557" s="6" t="n">
        <v>-743.6</v>
      </c>
      <c r="J1557" s="6" t="n">
        <v>0</v>
      </c>
      <c r="K1557" s="6" t="n">
        <v>-0.35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21" t="n">
        <v>44071</v>
      </c>
      <c r="B1558" s="22" t="s">
        <v>1088</v>
      </c>
      <c r="C1558" s="22" t="s">
        <v>332</v>
      </c>
      <c r="D1558" s="22" t="s">
        <v>1088</v>
      </c>
      <c r="E1558" s="22" t="s">
        <v>1088</v>
      </c>
      <c r="F1558" s="22" t="s">
        <v>27</v>
      </c>
      <c r="G1558" s="23" t="n">
        <v>1</v>
      </c>
      <c r="H1558" s="24" t="n">
        <v>300</v>
      </c>
      <c r="I1558" s="24" t="n">
        <v>300</v>
      </c>
      <c r="J1558" s="24" t="n">
        <v>0</v>
      </c>
      <c r="K1558" s="24" t="n">
        <v>0</v>
      </c>
      <c r="L1558" s="24" t="n">
        <v>0</v>
      </c>
      <c r="M1558" s="24"/>
      <c r="N1558" s="6" t="s">
        <f>=I1558+J1558+K1558+L1558</f>
      </c>
      <c r="O1558" s="24"/>
      <c r="P1558" s="22"/>
    </row>
    <row collapsed="false" customFormat="false" customHeight="false" hidden="false" ht="12.1" outlineLevel="0" r="1559">
      <c r="A1559" s="21" t="n">
        <v>44071</v>
      </c>
      <c r="B1559" s="22" t="s">
        <v>1088</v>
      </c>
      <c r="C1559" s="22" t="s">
        <v>332</v>
      </c>
      <c r="D1559" s="22" t="s">
        <v>1088</v>
      </c>
      <c r="E1559" s="22" t="s">
        <v>1088</v>
      </c>
      <c r="F1559" s="22" t="s">
        <v>20</v>
      </c>
      <c r="G1559" s="23" t="n">
        <v>1</v>
      </c>
      <c r="H1559" s="24" t="n">
        <v>1825</v>
      </c>
      <c r="I1559" s="24" t="n">
        <v>1825</v>
      </c>
      <c r="J1559" s="24" t="n">
        <v>0</v>
      </c>
      <c r="K1559" s="24" t="n">
        <v>0</v>
      </c>
      <c r="L1559" s="24" t="n">
        <v>0</v>
      </c>
      <c r="M1559" s="6" t="s">
        <f>=I1559+J1559+K1559+L1559</f>
      </c>
      <c r="N1559" s="24"/>
      <c r="O1559" s="24"/>
      <c r="P1559" s="22"/>
    </row>
    <row collapsed="false" customFormat="false" customHeight="false" hidden="false" ht="12.1" outlineLevel="0" r="1560">
      <c r="A1560" s="21" t="n">
        <v>44071</v>
      </c>
      <c r="B1560" s="22" t="s">
        <v>1113</v>
      </c>
      <c r="C1560" s="22" t="s">
        <v>438</v>
      </c>
      <c r="D1560" s="22" t="s">
        <v>1113</v>
      </c>
      <c r="E1560" s="22" t="s">
        <v>1113</v>
      </c>
      <c r="F1560" s="22" t="s">
        <v>27</v>
      </c>
      <c r="G1560" s="23" t="n">
        <v>1</v>
      </c>
      <c r="H1560" s="24" t="n">
        <v>319.9</v>
      </c>
      <c r="I1560" s="24" t="n">
        <v>319.9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9" t="n">
        <v>44071.774791667</v>
      </c>
      <c r="B1561" s="30" t="s">
        <v>41</v>
      </c>
      <c r="C1561" s="30" t="s">
        <v>42</v>
      </c>
      <c r="D1561" s="30" t="s">
        <v>897</v>
      </c>
      <c r="E1561" s="30" t="s">
        <v>18</v>
      </c>
      <c r="F1561" s="30" t="s">
        <v>20</v>
      </c>
      <c r="G1561" s="31" t="n">
        <v>-1</v>
      </c>
      <c r="H1561" s="32" t="n">
        <v>228.9</v>
      </c>
      <c r="I1561" s="32" t="n">
        <v>228.9</v>
      </c>
      <c r="J1561" s="32" t="n">
        <v>0</v>
      </c>
      <c r="K1561" s="32" t="n">
        <v>-0.11</v>
      </c>
      <c r="L1561" s="32" t="n">
        <v>0</v>
      </c>
      <c r="M1561" s="6" t="s">
        <f>=I1561+J1561+K1561+L1561</f>
      </c>
      <c r="N1561" s="32"/>
      <c r="O1561" s="32"/>
      <c r="P1561" s="30"/>
    </row>
    <row collapsed="false" customFormat="false" customHeight="false" hidden="false" ht="12.1" outlineLevel="0" r="1562">
      <c r="A1562" s="29" t="n">
        <v>44071.774791667</v>
      </c>
      <c r="B1562" s="30" t="s">
        <v>41</v>
      </c>
      <c r="C1562" s="30" t="s">
        <v>42</v>
      </c>
      <c r="D1562" s="30" t="s">
        <v>897</v>
      </c>
      <c r="E1562" s="30" t="s">
        <v>18</v>
      </c>
      <c r="F1562" s="30" t="s">
        <v>20</v>
      </c>
      <c r="G1562" s="31" t="n">
        <v>-1</v>
      </c>
      <c r="H1562" s="32" t="n">
        <v>228.9</v>
      </c>
      <c r="I1562" s="32" t="n">
        <v>228.9</v>
      </c>
      <c r="J1562" s="32" t="n">
        <v>0</v>
      </c>
      <c r="K1562" s="32" t="n">
        <v>-0.11</v>
      </c>
      <c r="L1562" s="32" t="n">
        <v>0</v>
      </c>
      <c r="M1562" s="6" t="s">
        <f>=I1562+J1562+K1562+L1562</f>
      </c>
      <c r="N1562" s="32"/>
      <c r="O1562" s="32"/>
      <c r="P1562" s="30"/>
    </row>
    <row collapsed="false" customFormat="false" customHeight="false" hidden="false" ht="12.1" outlineLevel="0" r="1563">
      <c r="A1563" s="20" t="n">
        <v>44074.759560185</v>
      </c>
      <c r="B1563" s="2" t="s">
        <v>924</v>
      </c>
      <c r="C1563" s="2" t="s">
        <v>1127</v>
      </c>
      <c r="D1563" s="2" t="s">
        <v>894</v>
      </c>
      <c r="E1563" s="2" t="s">
        <v>18</v>
      </c>
      <c r="F1563" s="2" t="s">
        <v>20</v>
      </c>
      <c r="G1563" s="7" t="n">
        <v>5</v>
      </c>
      <c r="H1563" s="6" t="n">
        <v>129.83</v>
      </c>
      <c r="I1563" s="6" t="n">
        <v>-649.15</v>
      </c>
      <c r="J1563" s="6" t="n">
        <v>0</v>
      </c>
      <c r="K1563" s="6" t="n">
        <v>-0.31</v>
      </c>
      <c r="L1563" s="6" t="n">
        <v>0</v>
      </c>
      <c r="M1563" s="6" t="s">
        <f>=I1563+J1563+K1563+L1563</f>
      </c>
      <c r="N1563" s="6"/>
      <c r="O1563" s="6"/>
      <c r="P1563" s="2"/>
    </row>
    <row collapsed="false" customFormat="false" customHeight="false" hidden="false" ht="12.1" outlineLevel="0" r="1564">
      <c r="A1564" s="20" t="n">
        <v>44074.760914352</v>
      </c>
      <c r="B1564" s="2" t="s">
        <v>1003</v>
      </c>
      <c r="C1564" s="2" t="s">
        <v>1348</v>
      </c>
      <c r="D1564" s="2" t="s">
        <v>894</v>
      </c>
      <c r="E1564" s="2" t="s">
        <v>18</v>
      </c>
      <c r="F1564" s="2" t="s">
        <v>20</v>
      </c>
      <c r="G1564" s="7" t="n">
        <v>1</v>
      </c>
      <c r="H1564" s="6" t="n">
        <v>484.53</v>
      </c>
      <c r="I1564" s="6" t="n">
        <v>-484.53</v>
      </c>
      <c r="J1564" s="6" t="n">
        <v>0</v>
      </c>
      <c r="K1564" s="6" t="n">
        <v>-0.23</v>
      </c>
      <c r="L1564" s="6" t="n">
        <v>0</v>
      </c>
      <c r="M1564" s="6" t="s">
        <f>=I1564+J1564+K1564+L1564</f>
      </c>
      <c r="N1564" s="6"/>
      <c r="O1564" s="6"/>
      <c r="P1564" s="2"/>
    </row>
    <row collapsed="false" customFormat="false" customHeight="false" hidden="false" ht="12.1" outlineLevel="0" r="1565">
      <c r="A1565" s="29" t="n">
        <v>44074.766145833</v>
      </c>
      <c r="B1565" s="30" t="s">
        <v>924</v>
      </c>
      <c r="C1565" s="30" t="s">
        <v>1127</v>
      </c>
      <c r="D1565" s="30" t="s">
        <v>897</v>
      </c>
      <c r="E1565" s="30" t="s">
        <v>18</v>
      </c>
      <c r="F1565" s="30" t="s">
        <v>20</v>
      </c>
      <c r="G1565" s="31" t="n">
        <v>-2</v>
      </c>
      <c r="H1565" s="32" t="n">
        <v>128.89</v>
      </c>
      <c r="I1565" s="32" t="n">
        <v>257.78</v>
      </c>
      <c r="J1565" s="32" t="n">
        <v>0</v>
      </c>
      <c r="K1565" s="32" t="n">
        <v>-0.13</v>
      </c>
      <c r="L1565" s="32" t="n">
        <v>0</v>
      </c>
      <c r="M1565" s="6" t="s">
        <f>=I1565+J1565+K1565+L1565</f>
      </c>
      <c r="N1565" s="32"/>
      <c r="O1565" s="32"/>
      <c r="P1565" s="30"/>
    </row>
    <row collapsed="false" customFormat="false" customHeight="false" hidden="false" ht="12.1" outlineLevel="0" r="1566">
      <c r="A1566" s="29" t="n">
        <v>44074.766145833</v>
      </c>
      <c r="B1566" s="30" t="s">
        <v>924</v>
      </c>
      <c r="C1566" s="30" t="s">
        <v>1127</v>
      </c>
      <c r="D1566" s="30" t="s">
        <v>897</v>
      </c>
      <c r="E1566" s="30" t="s">
        <v>18</v>
      </c>
      <c r="F1566" s="30" t="s">
        <v>20</v>
      </c>
      <c r="G1566" s="31" t="n">
        <v>-3</v>
      </c>
      <c r="H1566" s="32" t="n">
        <v>128.89</v>
      </c>
      <c r="I1566" s="32" t="n">
        <v>386.67</v>
      </c>
      <c r="J1566" s="32" t="n">
        <v>0</v>
      </c>
      <c r="K1566" s="32" t="n">
        <v>-0.19</v>
      </c>
      <c r="L1566" s="32" t="n">
        <v>0</v>
      </c>
      <c r="M1566" s="6" t="s">
        <f>=I1566+J1566+K1566+L1566</f>
      </c>
      <c r="N1566" s="32"/>
      <c r="O1566" s="32"/>
      <c r="P1566" s="30"/>
    </row>
    <row collapsed="false" customFormat="false" customHeight="false" hidden="false" ht="12.1" outlineLevel="0" r="1567">
      <c r="A1567" s="29" t="n">
        <v>44074.76724537</v>
      </c>
      <c r="B1567" s="30" t="s">
        <v>1003</v>
      </c>
      <c r="C1567" s="30" t="s">
        <v>1348</v>
      </c>
      <c r="D1567" s="30" t="s">
        <v>897</v>
      </c>
      <c r="E1567" s="30" t="s">
        <v>18</v>
      </c>
      <c r="F1567" s="30" t="s">
        <v>20</v>
      </c>
      <c r="G1567" s="31" t="n">
        <v>-1</v>
      </c>
      <c r="H1567" s="32" t="n">
        <v>480.14</v>
      </c>
      <c r="I1567" s="32" t="n">
        <v>480.14</v>
      </c>
      <c r="J1567" s="32" t="n">
        <v>0</v>
      </c>
      <c r="K1567" s="32" t="n">
        <v>-0.23</v>
      </c>
      <c r="L1567" s="32" t="n">
        <v>0</v>
      </c>
      <c r="M1567" s="6" t="s">
        <f>=I1567+J1567+K1567+L1567</f>
      </c>
      <c r="N1567" s="32"/>
      <c r="O1567" s="32"/>
      <c r="P1567" s="30"/>
    </row>
    <row collapsed="false" customFormat="false" customHeight="false" hidden="false" ht="12.1" outlineLevel="0" r="1568">
      <c r="A1568" s="25" t="n">
        <v>44075</v>
      </c>
      <c r="B1568" s="26" t="s">
        <v>1089</v>
      </c>
      <c r="C1568" s="26" t="s">
        <v>1090</v>
      </c>
      <c r="D1568" s="26" t="s">
        <v>1089</v>
      </c>
      <c r="E1568" s="26" t="s">
        <v>1089</v>
      </c>
      <c r="F1568" s="26" t="s">
        <v>27</v>
      </c>
      <c r="G1568" s="27" t="n">
        <v>1</v>
      </c>
      <c r="H1568" s="28" t="n">
        <v>-105</v>
      </c>
      <c r="I1568" s="28" t="n">
        <v>-105</v>
      </c>
      <c r="J1568" s="28" t="n">
        <v>0</v>
      </c>
      <c r="K1568" s="28" t="n">
        <v>0</v>
      </c>
      <c r="L1568" s="28" t="n">
        <v>0</v>
      </c>
      <c r="M1568" s="28"/>
      <c r="N1568" s="6" t="s">
        <f>=I1568+J1568+K1568+L1568</f>
      </c>
      <c r="O1568" s="28"/>
      <c r="P1568" s="26"/>
    </row>
    <row collapsed="false" customFormat="false" customHeight="false" hidden="false" ht="12.1" outlineLevel="0" r="1569">
      <c r="A1569" s="21" t="n">
        <v>44075</v>
      </c>
      <c r="B1569" s="22" t="s">
        <v>1088</v>
      </c>
      <c r="C1569" s="22" t="s">
        <v>332</v>
      </c>
      <c r="D1569" s="22" t="s">
        <v>1088</v>
      </c>
      <c r="E1569" s="22" t="s">
        <v>1088</v>
      </c>
      <c r="F1569" s="22" t="s">
        <v>27</v>
      </c>
      <c r="G1569" s="23" t="n">
        <v>1</v>
      </c>
      <c r="H1569" s="24" t="n">
        <v>50000</v>
      </c>
      <c r="I1569" s="24" t="n">
        <v>50000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1" t="n">
        <v>44075</v>
      </c>
      <c r="B1570" s="22" t="s">
        <v>1113</v>
      </c>
      <c r="C1570" s="22" t="s">
        <v>1349</v>
      </c>
      <c r="D1570" s="22" t="s">
        <v>1113</v>
      </c>
      <c r="E1570" s="22" t="s">
        <v>1113</v>
      </c>
      <c r="F1570" s="22" t="s">
        <v>20</v>
      </c>
      <c r="G1570" s="23" t="n">
        <v>1</v>
      </c>
      <c r="H1570" s="24" t="n">
        <v>8.07</v>
      </c>
      <c r="I1570" s="24" t="n">
        <v>8.07</v>
      </c>
      <c r="J1570" s="24" t="n">
        <v>0</v>
      </c>
      <c r="K1570" s="24" t="n">
        <v>0</v>
      </c>
      <c r="L1570" s="24" t="n">
        <v>0</v>
      </c>
      <c r="M1570" s="6" t="s">
        <f>=I1570+J1570+K1570+L1570</f>
      </c>
      <c r="N1570" s="24"/>
      <c r="O1570" s="24"/>
      <c r="P1570" s="22"/>
    </row>
    <row collapsed="false" customFormat="false" customHeight="false" hidden="false" ht="12.1" outlineLevel="0" r="1571">
      <c r="A1571" s="20" t="n">
        <v>44075.620474537</v>
      </c>
      <c r="B1571" s="2" t="s">
        <v>966</v>
      </c>
      <c r="C1571" s="2" t="s">
        <v>1227</v>
      </c>
      <c r="D1571" s="2" t="s">
        <v>894</v>
      </c>
      <c r="E1571" s="2" t="s">
        <v>18</v>
      </c>
      <c r="F1571" s="2" t="s">
        <v>20</v>
      </c>
      <c r="G1571" s="7" t="n">
        <v>1</v>
      </c>
      <c r="H1571" s="6" t="n">
        <v>10.58</v>
      </c>
      <c r="I1571" s="6" t="n">
        <v>-10.58</v>
      </c>
      <c r="J1571" s="6" t="n">
        <v>0</v>
      </c>
      <c r="K1571" s="6" t="n">
        <v>-0.01</v>
      </c>
      <c r="L1571" s="6" t="n">
        <v>0</v>
      </c>
      <c r="M1571" s="6" t="s">
        <f>=I1571+J1571+K1571+L1571</f>
      </c>
      <c r="N1571" s="6"/>
      <c r="O1571" s="6"/>
      <c r="P1571" s="2"/>
    </row>
    <row collapsed="false" customFormat="false" customHeight="false" hidden="false" ht="12.1" outlineLevel="0" r="1572">
      <c r="A1572" s="20" t="n">
        <v>44075.620717593</v>
      </c>
      <c r="B1572" s="2" t="s">
        <v>966</v>
      </c>
      <c r="C1572" s="2" t="s">
        <v>1227</v>
      </c>
      <c r="D1572" s="2" t="s">
        <v>894</v>
      </c>
      <c r="E1572" s="2" t="s">
        <v>18</v>
      </c>
      <c r="F1572" s="2" t="s">
        <v>20</v>
      </c>
      <c r="G1572" s="7" t="n">
        <v>1</v>
      </c>
      <c r="H1572" s="6" t="n">
        <v>10.58</v>
      </c>
      <c r="I1572" s="6" t="n">
        <v>-10.58</v>
      </c>
      <c r="J1572" s="6" t="n">
        <v>0</v>
      </c>
      <c r="K1572" s="6" t="n">
        <v>-0.01</v>
      </c>
      <c r="L1572" s="6" t="n">
        <v>0</v>
      </c>
      <c r="M1572" s="6" t="s">
        <f>=I1572+J1572+K1572+L1572</f>
      </c>
      <c r="N1572" s="6"/>
      <c r="O1572" s="6"/>
      <c r="P1572" s="2"/>
    </row>
    <row collapsed="false" customFormat="false" customHeight="false" hidden="false" ht="12.1" outlineLevel="0" r="1573">
      <c r="A1573" s="20" t="n">
        <v>44075.647256944</v>
      </c>
      <c r="B1573" s="2" t="s">
        <v>17</v>
      </c>
      <c r="C1573" s="2" t="s">
        <v>19</v>
      </c>
      <c r="D1573" s="2" t="s">
        <v>894</v>
      </c>
      <c r="E1573" s="2" t="s">
        <v>18</v>
      </c>
      <c r="F1573" s="2" t="s">
        <v>20</v>
      </c>
      <c r="G1573" s="7" t="n">
        <v>5</v>
      </c>
      <c r="H1573" s="6" t="n">
        <v>39.98</v>
      </c>
      <c r="I1573" s="6" t="n">
        <v>-199.9</v>
      </c>
      <c r="J1573" s="6" t="n">
        <v>0</v>
      </c>
      <c r="K1573" s="6" t="n">
        <v>-0.1</v>
      </c>
      <c r="L1573" s="6" t="n">
        <v>0</v>
      </c>
      <c r="M1573" s="6" t="s">
        <f>=I1573+J1573+K1573+L1573</f>
      </c>
      <c r="N1573" s="6"/>
      <c r="O1573" s="6"/>
      <c r="P1573" s="2"/>
    </row>
    <row collapsed="false" customFormat="false" customHeight="false" hidden="false" ht="12.1" outlineLevel="0" r="1574">
      <c r="A1574" s="20" t="n">
        <v>44075.650081019</v>
      </c>
      <c r="B1574" s="2" t="s">
        <v>17</v>
      </c>
      <c r="C1574" s="2" t="s">
        <v>19</v>
      </c>
      <c r="D1574" s="2" t="s">
        <v>894</v>
      </c>
      <c r="E1574" s="2" t="s">
        <v>18</v>
      </c>
      <c r="F1574" s="2" t="s">
        <v>20</v>
      </c>
      <c r="G1574" s="7" t="n">
        <v>1</v>
      </c>
      <c r="H1574" s="6" t="n">
        <v>39.97</v>
      </c>
      <c r="I1574" s="6" t="n">
        <v>-39.97</v>
      </c>
      <c r="J1574" s="6" t="n">
        <v>0</v>
      </c>
      <c r="K1574" s="6" t="n">
        <v>-0.03</v>
      </c>
      <c r="L1574" s="6" t="n">
        <v>0</v>
      </c>
      <c r="M1574" s="6" t="s">
        <f>=I1574+J1574+K1574+L1574</f>
      </c>
      <c r="N1574" s="6"/>
      <c r="O1574" s="6"/>
      <c r="P1574" s="2"/>
    </row>
    <row collapsed="false" customFormat="false" customHeight="false" hidden="false" ht="12.1" outlineLevel="0" r="1575">
      <c r="A1575" s="20" t="n">
        <v>44075.661944444</v>
      </c>
      <c r="B1575" s="2" t="s">
        <v>17</v>
      </c>
      <c r="C1575" s="2" t="s">
        <v>19</v>
      </c>
      <c r="D1575" s="2" t="s">
        <v>894</v>
      </c>
      <c r="E1575" s="2" t="s">
        <v>18</v>
      </c>
      <c r="F1575" s="2" t="s">
        <v>20</v>
      </c>
      <c r="G1575" s="7" t="n">
        <v>4</v>
      </c>
      <c r="H1575" s="6" t="n">
        <v>39.97</v>
      </c>
      <c r="I1575" s="6" t="n">
        <v>-159.88</v>
      </c>
      <c r="J1575" s="6" t="n">
        <v>0</v>
      </c>
      <c r="K1575" s="6" t="n">
        <v>-0.08</v>
      </c>
      <c r="L1575" s="6" t="n">
        <v>0</v>
      </c>
      <c r="M1575" s="6" t="s">
        <f>=I1575+J1575+K1575+L1575</f>
      </c>
      <c r="N1575" s="6"/>
      <c r="O1575" s="6"/>
      <c r="P1575" s="2"/>
    </row>
    <row collapsed="false" customFormat="false" customHeight="false" hidden="false" ht="12.1" outlineLevel="0" r="1576">
      <c r="A1576" s="20" t="n">
        <v>44075.674953704</v>
      </c>
      <c r="B1576" s="2" t="s">
        <v>966</v>
      </c>
      <c r="C1576" s="2" t="s">
        <v>1227</v>
      </c>
      <c r="D1576" s="2" t="s">
        <v>894</v>
      </c>
      <c r="E1576" s="2" t="s">
        <v>18</v>
      </c>
      <c r="F1576" s="2" t="s">
        <v>20</v>
      </c>
      <c r="G1576" s="7" t="n">
        <v>3</v>
      </c>
      <c r="H1576" s="6" t="n">
        <v>10.58</v>
      </c>
      <c r="I1576" s="6" t="n">
        <v>-31.74</v>
      </c>
      <c r="J1576" s="6" t="n">
        <v>0</v>
      </c>
      <c r="K1576" s="6" t="n">
        <v>-0.02</v>
      </c>
      <c r="L1576" s="6" t="n">
        <v>0</v>
      </c>
      <c r="M1576" s="6" t="s">
        <f>=I1576+J1576+K1576+L1576</f>
      </c>
      <c r="N1576" s="6"/>
      <c r="O1576" s="6"/>
      <c r="P1576" s="2"/>
    </row>
    <row collapsed="false" customFormat="false" customHeight="false" hidden="false" ht="12.1" outlineLevel="0" r="1577">
      <c r="A1577" s="20" t="n">
        <v>44075.680196759</v>
      </c>
      <c r="B1577" s="2" t="s">
        <v>29</v>
      </c>
      <c r="C1577" s="2" t="s">
        <v>30</v>
      </c>
      <c r="D1577" s="2" t="s">
        <v>894</v>
      </c>
      <c r="E1577" s="2" t="s">
        <v>18</v>
      </c>
      <c r="F1577" s="2" t="s">
        <v>20</v>
      </c>
      <c r="G1577" s="7" t="n">
        <v>4</v>
      </c>
      <c r="H1577" s="6" t="n">
        <v>29.8</v>
      </c>
      <c r="I1577" s="6" t="n">
        <v>-119.2</v>
      </c>
      <c r="J1577" s="6" t="n">
        <v>0</v>
      </c>
      <c r="K1577" s="6" t="n">
        <v>-0.06</v>
      </c>
      <c r="L1577" s="6" t="n">
        <v>0</v>
      </c>
      <c r="M1577" s="6" t="s">
        <f>=I1577+J1577+K1577+L1577</f>
      </c>
      <c r="N1577" s="6"/>
      <c r="O1577" s="6"/>
      <c r="P1577" s="2"/>
    </row>
    <row collapsed="false" customFormat="false" customHeight="false" hidden="false" ht="12.1" outlineLevel="0" r="1578">
      <c r="A1578" s="20" t="n">
        <v>44075.680196759</v>
      </c>
      <c r="B1578" s="2" t="s">
        <v>29</v>
      </c>
      <c r="C1578" s="2" t="s">
        <v>30</v>
      </c>
      <c r="D1578" s="2" t="s">
        <v>894</v>
      </c>
      <c r="E1578" s="2" t="s">
        <v>18</v>
      </c>
      <c r="F1578" s="2" t="s">
        <v>20</v>
      </c>
      <c r="G1578" s="7" t="n">
        <v>1</v>
      </c>
      <c r="H1578" s="6" t="n">
        <v>29.8</v>
      </c>
      <c r="I1578" s="6" t="n">
        <v>-29.8</v>
      </c>
      <c r="J1578" s="6" t="n">
        <v>0</v>
      </c>
      <c r="K1578" s="6" t="n">
        <v>-0.02</v>
      </c>
      <c r="L1578" s="6" t="n">
        <v>0</v>
      </c>
      <c r="M1578" s="6" t="s">
        <f>=I1578+J1578+K1578+L1578</f>
      </c>
      <c r="N1578" s="6"/>
      <c r="O1578" s="6"/>
      <c r="P1578" s="2"/>
    </row>
    <row collapsed="false" customFormat="false" customHeight="false" hidden="false" ht="12.1" outlineLevel="0" r="1579">
      <c r="A1579" s="20" t="n">
        <v>44075.680648148</v>
      </c>
      <c r="B1579" s="2" t="s">
        <v>29</v>
      </c>
      <c r="C1579" s="2" t="s">
        <v>30</v>
      </c>
      <c r="D1579" s="2" t="s">
        <v>894</v>
      </c>
      <c r="E1579" s="2" t="s">
        <v>18</v>
      </c>
      <c r="F1579" s="2" t="s">
        <v>20</v>
      </c>
      <c r="G1579" s="7" t="n">
        <v>1</v>
      </c>
      <c r="H1579" s="6" t="n">
        <v>29.77</v>
      </c>
      <c r="I1579" s="6" t="n">
        <v>-29.77</v>
      </c>
      <c r="J1579" s="6" t="n">
        <v>0</v>
      </c>
      <c r="K1579" s="6" t="n">
        <v>-0.02</v>
      </c>
      <c r="L1579" s="6" t="n">
        <v>0</v>
      </c>
      <c r="M1579" s="6" t="s">
        <f>=I1579+J1579+K1579+L1579</f>
      </c>
      <c r="N1579" s="6"/>
      <c r="O1579" s="6"/>
      <c r="P1579" s="2"/>
    </row>
    <row collapsed="false" customFormat="false" customHeight="false" hidden="false" ht="12.1" outlineLevel="0" r="1580">
      <c r="A1580" s="20" t="n">
        <v>44075.681770833</v>
      </c>
      <c r="B1580" s="2" t="s">
        <v>17</v>
      </c>
      <c r="C1580" s="2" t="s">
        <v>19</v>
      </c>
      <c r="D1580" s="2" t="s">
        <v>894</v>
      </c>
      <c r="E1580" s="2" t="s">
        <v>18</v>
      </c>
      <c r="F1580" s="2" t="s">
        <v>20</v>
      </c>
      <c r="G1580" s="7" t="n">
        <v>2</v>
      </c>
      <c r="H1580" s="6" t="n">
        <v>39.9</v>
      </c>
      <c r="I1580" s="6" t="n">
        <v>-79.8</v>
      </c>
      <c r="J1580" s="6" t="n">
        <v>0</v>
      </c>
      <c r="K1580" s="6" t="n">
        <v>-0.04</v>
      </c>
      <c r="L1580" s="6" t="n">
        <v>0</v>
      </c>
      <c r="M1580" s="6" t="s">
        <f>=I1580+J1580+K1580+L1580</f>
      </c>
      <c r="N1580" s="6"/>
      <c r="O1580" s="6"/>
      <c r="P1580" s="2"/>
    </row>
    <row collapsed="false" customFormat="false" customHeight="false" hidden="false" ht="12.1" outlineLevel="0" r="1581">
      <c r="A1581" s="20" t="n">
        <v>44075.682106481</v>
      </c>
      <c r="B1581" s="2" t="s">
        <v>29</v>
      </c>
      <c r="C1581" s="2" t="s">
        <v>30</v>
      </c>
      <c r="D1581" s="2" t="s">
        <v>894</v>
      </c>
      <c r="E1581" s="2" t="s">
        <v>18</v>
      </c>
      <c r="F1581" s="2" t="s">
        <v>20</v>
      </c>
      <c r="G1581" s="7" t="n">
        <v>4</v>
      </c>
      <c r="H1581" s="6" t="n">
        <v>29.77</v>
      </c>
      <c r="I1581" s="6" t="n">
        <v>-119.08</v>
      </c>
      <c r="J1581" s="6" t="n">
        <v>0</v>
      </c>
      <c r="K1581" s="6" t="n">
        <v>-0.05</v>
      </c>
      <c r="L1581" s="6" t="n">
        <v>0</v>
      </c>
      <c r="M1581" s="6" t="s">
        <f>=I1581+J1581+K1581+L1581</f>
      </c>
      <c r="N1581" s="6"/>
      <c r="O1581" s="6"/>
      <c r="P1581" s="2"/>
    </row>
    <row collapsed="false" customFormat="false" customHeight="false" hidden="false" ht="12.1" outlineLevel="0" r="1582">
      <c r="A1582" s="20" t="n">
        <v>44075.687523148</v>
      </c>
      <c r="B1582" s="2" t="s">
        <v>35</v>
      </c>
      <c r="C1582" s="2" t="s">
        <v>36</v>
      </c>
      <c r="D1582" s="2" t="s">
        <v>894</v>
      </c>
      <c r="E1582" s="2" t="s">
        <v>18</v>
      </c>
      <c r="F1582" s="2" t="s">
        <v>20</v>
      </c>
      <c r="G1582" s="7" t="n">
        <v>5</v>
      </c>
      <c r="H1582" s="6" t="n">
        <v>6.4</v>
      </c>
      <c r="I1582" s="6" t="n">
        <v>-32</v>
      </c>
      <c r="J1582" s="6" t="n">
        <v>0</v>
      </c>
      <c r="K1582" s="6" t="n">
        <v>-0.02</v>
      </c>
      <c r="L1582" s="6" t="n">
        <v>0</v>
      </c>
      <c r="M1582" s="6" t="s">
        <f>=I1582+J1582+K1582+L1582</f>
      </c>
      <c r="N1582" s="6"/>
      <c r="O1582" s="6"/>
      <c r="P1582" s="2"/>
    </row>
    <row collapsed="false" customFormat="false" customHeight="false" hidden="false" ht="12.1" outlineLevel="0" r="1583">
      <c r="A1583" s="20" t="n">
        <v>44075.691643519</v>
      </c>
      <c r="B1583" s="2" t="s">
        <v>17</v>
      </c>
      <c r="C1583" s="2" t="s">
        <v>19</v>
      </c>
      <c r="D1583" s="2" t="s">
        <v>894</v>
      </c>
      <c r="E1583" s="2" t="s">
        <v>18</v>
      </c>
      <c r="F1583" s="2" t="s">
        <v>20</v>
      </c>
      <c r="G1583" s="7" t="n">
        <v>3</v>
      </c>
      <c r="H1583" s="6" t="n">
        <v>39.2</v>
      </c>
      <c r="I1583" s="6" t="n">
        <v>-117.6</v>
      </c>
      <c r="J1583" s="6" t="n">
        <v>0</v>
      </c>
      <c r="K1583" s="6" t="n">
        <v>-0.05</v>
      </c>
      <c r="L1583" s="6" t="n">
        <v>0</v>
      </c>
      <c r="M1583" s="6" t="s">
        <f>=I1583+J1583+K1583+L1583</f>
      </c>
      <c r="N1583" s="6"/>
      <c r="O1583" s="6"/>
      <c r="P1583" s="2"/>
    </row>
    <row collapsed="false" customFormat="false" customHeight="false" hidden="false" ht="12.1" outlineLevel="0" r="1584">
      <c r="A1584" s="20" t="n">
        <v>44075.697175926</v>
      </c>
      <c r="B1584" s="2" t="s">
        <v>35</v>
      </c>
      <c r="C1584" s="2" t="s">
        <v>36</v>
      </c>
      <c r="D1584" s="2" t="s">
        <v>894</v>
      </c>
      <c r="E1584" s="2" t="s">
        <v>18</v>
      </c>
      <c r="F1584" s="2" t="s">
        <v>20</v>
      </c>
      <c r="G1584" s="7" t="n">
        <v>2</v>
      </c>
      <c r="H1584" s="6" t="n">
        <v>6.3</v>
      </c>
      <c r="I1584" s="6" t="n">
        <v>-12.6</v>
      </c>
      <c r="J1584" s="6" t="n">
        <v>0</v>
      </c>
      <c r="K1584" s="6" t="n">
        <v>-0.01</v>
      </c>
      <c r="L1584" s="6" t="n">
        <v>0</v>
      </c>
      <c r="M1584" s="6" t="s">
        <f>=I1584+J1584+K1584+L1584</f>
      </c>
      <c r="N1584" s="6"/>
      <c r="O1584" s="6"/>
      <c r="P1584" s="2"/>
    </row>
    <row collapsed="false" customFormat="false" customHeight="false" hidden="false" ht="12.1" outlineLevel="0" r="1585">
      <c r="A1585" s="20" t="n">
        <v>44075.718333333</v>
      </c>
      <c r="B1585" s="2" t="s">
        <v>124</v>
      </c>
      <c r="C1585" s="2" t="s">
        <v>1203</v>
      </c>
      <c r="D1585" s="2" t="s">
        <v>894</v>
      </c>
      <c r="E1585" s="2" t="s">
        <v>18</v>
      </c>
      <c r="F1585" s="2" t="s">
        <v>27</v>
      </c>
      <c r="G1585" s="7" t="n">
        <v>2000</v>
      </c>
      <c r="H1585" s="6" t="n">
        <v>0.729</v>
      </c>
      <c r="I1585" s="6" t="n">
        <v>-1458</v>
      </c>
      <c r="J1585" s="6" t="n">
        <v>0</v>
      </c>
      <c r="K1585" s="6" t="n">
        <v>-0.69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44075.735034722</v>
      </c>
      <c r="B1586" s="2" t="s">
        <v>994</v>
      </c>
      <c r="C1586" s="2" t="s">
        <v>1340</v>
      </c>
      <c r="D1586" s="2" t="s">
        <v>894</v>
      </c>
      <c r="E1586" s="2" t="s">
        <v>18</v>
      </c>
      <c r="F1586" s="2" t="s">
        <v>20</v>
      </c>
      <c r="G1586" s="7" t="n">
        <v>2</v>
      </c>
      <c r="H1586" s="6" t="n">
        <v>66.96</v>
      </c>
      <c r="I1586" s="6" t="n">
        <v>-133.92</v>
      </c>
      <c r="J1586" s="6" t="n">
        <v>0</v>
      </c>
      <c r="K1586" s="6" t="n">
        <v>-0.06</v>
      </c>
      <c r="L1586" s="6" t="n">
        <v>0</v>
      </c>
      <c r="M1586" s="6" t="s">
        <f>=I1586+J1586+K1586+L1586</f>
      </c>
      <c r="N1586" s="6"/>
      <c r="O1586" s="6"/>
      <c r="P1586" s="2"/>
    </row>
    <row collapsed="false" customFormat="false" customHeight="false" hidden="false" ht="12.1" outlineLevel="0" r="1587">
      <c r="A1587" s="21" t="n">
        <v>44076</v>
      </c>
      <c r="B1587" s="22" t="s">
        <v>1113</v>
      </c>
      <c r="C1587" s="22" t="s">
        <v>1350</v>
      </c>
      <c r="D1587" s="22" t="s">
        <v>1113</v>
      </c>
      <c r="E1587" s="22" t="s">
        <v>1113</v>
      </c>
      <c r="F1587" s="22" t="s">
        <v>27</v>
      </c>
      <c r="G1587" s="23" t="n">
        <v>1</v>
      </c>
      <c r="H1587" s="24" t="n">
        <v>244.8</v>
      </c>
      <c r="I1587" s="24" t="n">
        <v>244.8</v>
      </c>
      <c r="J1587" s="24" t="n">
        <v>0</v>
      </c>
      <c r="K1587" s="24" t="n">
        <v>0</v>
      </c>
      <c r="L1587" s="24" t="n">
        <v>0</v>
      </c>
      <c r="M1587" s="24"/>
      <c r="N1587" s="6" t="s">
        <f>=I1587+J1587+K1587+L1587</f>
      </c>
      <c r="O1587" s="24"/>
      <c r="P1587" s="22"/>
    </row>
    <row collapsed="false" customFormat="false" customHeight="false" hidden="false" ht="12.1" outlineLevel="0" r="1588">
      <c r="A1588" s="20" t="n">
        <v>44077.652893519</v>
      </c>
      <c r="B1588" s="2" t="s">
        <v>32</v>
      </c>
      <c r="C1588" s="2" t="s">
        <v>1185</v>
      </c>
      <c r="D1588" s="2" t="s">
        <v>894</v>
      </c>
      <c r="E1588" s="2" t="s">
        <v>18</v>
      </c>
      <c r="F1588" s="2" t="s">
        <v>27</v>
      </c>
      <c r="G1588" s="7" t="n">
        <v>2</v>
      </c>
      <c r="H1588" s="6" t="n">
        <v>519.5</v>
      </c>
      <c r="I1588" s="6" t="n">
        <v>-1039</v>
      </c>
      <c r="J1588" s="6" t="n">
        <v>0</v>
      </c>
      <c r="K1588" s="6" t="n">
        <v>-0.49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44077.687615741</v>
      </c>
      <c r="B1589" s="2" t="s">
        <v>918</v>
      </c>
      <c r="C1589" s="2" t="s">
        <v>1116</v>
      </c>
      <c r="D1589" s="2" t="s">
        <v>894</v>
      </c>
      <c r="E1589" s="2" t="s">
        <v>18</v>
      </c>
      <c r="F1589" s="2" t="s">
        <v>27</v>
      </c>
      <c r="G1589" s="7" t="n">
        <v>1</v>
      </c>
      <c r="H1589" s="6" t="n">
        <v>4800</v>
      </c>
      <c r="I1589" s="6" t="n">
        <v>-4800</v>
      </c>
      <c r="J1589" s="6" t="n">
        <v>0</v>
      </c>
      <c r="K1589" s="6" t="n">
        <v>-2.29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44077.742418981</v>
      </c>
      <c r="B1590" s="2" t="s">
        <v>32</v>
      </c>
      <c r="C1590" s="2" t="s">
        <v>1185</v>
      </c>
      <c r="D1590" s="2" t="s">
        <v>894</v>
      </c>
      <c r="E1590" s="2" t="s">
        <v>18</v>
      </c>
      <c r="F1590" s="2" t="s">
        <v>27</v>
      </c>
      <c r="G1590" s="7" t="n">
        <v>2</v>
      </c>
      <c r="H1590" s="6" t="n">
        <v>517.2</v>
      </c>
      <c r="I1590" s="6" t="n">
        <v>-1034.4</v>
      </c>
      <c r="J1590" s="6" t="n">
        <v>0</v>
      </c>
      <c r="K1590" s="6" t="n">
        <v>-0.49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9" t="n">
        <v>44078.580150463</v>
      </c>
      <c r="B1591" s="30" t="s">
        <v>930</v>
      </c>
      <c r="C1591" s="30" t="s">
        <v>1351</v>
      </c>
      <c r="D1591" s="30" t="s">
        <v>897</v>
      </c>
      <c r="E1591" s="30" t="s">
        <v>18</v>
      </c>
      <c r="F1591" s="30" t="s">
        <v>20</v>
      </c>
      <c r="G1591" s="31" t="n">
        <v>-4</v>
      </c>
      <c r="H1591" s="32" t="n">
        <v>12.5</v>
      </c>
      <c r="I1591" s="32" t="n">
        <v>50</v>
      </c>
      <c r="J1591" s="32" t="n">
        <v>0</v>
      </c>
      <c r="K1591" s="32" t="n">
        <v>-0.03</v>
      </c>
      <c r="L1591" s="32" t="n">
        <v>0</v>
      </c>
      <c r="M1591" s="6" t="s">
        <f>=I1591+J1591+K1591+L1591</f>
      </c>
      <c r="N1591" s="32"/>
      <c r="O1591" s="32"/>
      <c r="P1591" s="30"/>
    </row>
    <row collapsed="false" customFormat="false" customHeight="false" hidden="false" ht="12.1" outlineLevel="0" r="1592">
      <c r="A1592" s="29" t="n">
        <v>44078.580150463</v>
      </c>
      <c r="B1592" s="30" t="s">
        <v>930</v>
      </c>
      <c r="C1592" s="30" t="s">
        <v>1351</v>
      </c>
      <c r="D1592" s="30" t="s">
        <v>897</v>
      </c>
      <c r="E1592" s="30" t="s">
        <v>18</v>
      </c>
      <c r="F1592" s="30" t="s">
        <v>20</v>
      </c>
      <c r="G1592" s="31" t="n">
        <v>-5</v>
      </c>
      <c r="H1592" s="32" t="n">
        <v>12.5</v>
      </c>
      <c r="I1592" s="32" t="n">
        <v>62.5</v>
      </c>
      <c r="J1592" s="32" t="n">
        <v>0</v>
      </c>
      <c r="K1592" s="32" t="n">
        <v>-0.03</v>
      </c>
      <c r="L1592" s="32" t="n">
        <v>0</v>
      </c>
      <c r="M1592" s="6" t="s">
        <f>=I1592+J1592+K1592+L1592</f>
      </c>
      <c r="N1592" s="32"/>
      <c r="O1592" s="32"/>
      <c r="P1592" s="30"/>
    </row>
    <row collapsed="false" customFormat="false" customHeight="false" hidden="false" ht="12.1" outlineLevel="0" r="1593">
      <c r="A1593" s="20" t="n">
        <v>44078.646006944</v>
      </c>
      <c r="B1593" s="2" t="s">
        <v>126</v>
      </c>
      <c r="C1593" s="2" t="s">
        <v>1317</v>
      </c>
      <c r="D1593" s="2" t="s">
        <v>894</v>
      </c>
      <c r="E1593" s="2" t="s">
        <v>18</v>
      </c>
      <c r="F1593" s="2" t="s">
        <v>27</v>
      </c>
      <c r="G1593" s="7" t="n">
        <v>2</v>
      </c>
      <c r="H1593" s="6" t="n">
        <v>2188</v>
      </c>
      <c r="I1593" s="6" t="n">
        <v>-4376</v>
      </c>
      <c r="J1593" s="6" t="n">
        <v>0</v>
      </c>
      <c r="K1593" s="6" t="n">
        <v>-2.09</v>
      </c>
      <c r="L1593" s="6" t="n">
        <v>0</v>
      </c>
      <c r="M1593" s="6"/>
      <c r="N1593" s="6" t="s">
        <f>=I1593+J1593+K1593+L1593</f>
      </c>
      <c r="O1593" s="6"/>
      <c r="P1593" s="2"/>
    </row>
    <row collapsed="false" customFormat="false" customHeight="false" hidden="false" ht="12.1" outlineLevel="0" r="1594">
      <c r="A1594" s="20" t="n">
        <v>44078.666736111</v>
      </c>
      <c r="B1594" s="2" t="s">
        <v>88</v>
      </c>
      <c r="C1594" s="2" t="s">
        <v>89</v>
      </c>
      <c r="D1594" s="2" t="s">
        <v>894</v>
      </c>
      <c r="E1594" s="2" t="s">
        <v>18</v>
      </c>
      <c r="F1594" s="2" t="s">
        <v>20</v>
      </c>
      <c r="G1594" s="7" t="n">
        <v>1</v>
      </c>
      <c r="H1594" s="6" t="n">
        <v>43.4</v>
      </c>
      <c r="I1594" s="6" t="n">
        <v>-43.4</v>
      </c>
      <c r="J1594" s="6" t="n">
        <v>0</v>
      </c>
      <c r="K1594" s="6" t="n">
        <v>-0.03</v>
      </c>
      <c r="L1594" s="6" t="n">
        <v>0</v>
      </c>
      <c r="M1594" s="6" t="s">
        <f>=I1594+J1594+K1594+L1594</f>
      </c>
      <c r="N1594" s="6"/>
      <c r="O1594" s="6"/>
      <c r="P1594" s="2"/>
    </row>
    <row collapsed="false" customFormat="false" customHeight="false" hidden="false" ht="12.1" outlineLevel="0" r="1595">
      <c r="A1595" s="20" t="n">
        <v>44078.693854167</v>
      </c>
      <c r="B1595" s="2" t="s">
        <v>991</v>
      </c>
      <c r="C1595" s="2" t="s">
        <v>1352</v>
      </c>
      <c r="D1595" s="2" t="s">
        <v>894</v>
      </c>
      <c r="E1595" s="2" t="s">
        <v>18</v>
      </c>
      <c r="F1595" s="2" t="s">
        <v>20</v>
      </c>
      <c r="G1595" s="7" t="n">
        <v>2</v>
      </c>
      <c r="H1595" s="6" t="n">
        <v>92.26</v>
      </c>
      <c r="I1595" s="6" t="n">
        <v>-184.52</v>
      </c>
      <c r="J1595" s="6" t="n">
        <v>0</v>
      </c>
      <c r="K1595" s="6" t="n">
        <v>-0.09</v>
      </c>
      <c r="L1595" s="6" t="n">
        <v>0</v>
      </c>
      <c r="M1595" s="6" t="s">
        <f>=I1595+J1595+K1595+L1595</f>
      </c>
      <c r="N1595" s="6"/>
      <c r="O1595" s="6"/>
      <c r="P1595" s="2"/>
    </row>
    <row collapsed="false" customFormat="false" customHeight="false" hidden="false" ht="12.1" outlineLevel="0" r="1596">
      <c r="A1596" s="20" t="n">
        <v>44078.699409722</v>
      </c>
      <c r="B1596" s="2" t="s">
        <v>58</v>
      </c>
      <c r="C1596" s="2" t="s">
        <v>1133</v>
      </c>
      <c r="D1596" s="2" t="s">
        <v>894</v>
      </c>
      <c r="E1596" s="2" t="s">
        <v>18</v>
      </c>
      <c r="F1596" s="2" t="s">
        <v>27</v>
      </c>
      <c r="G1596" s="7" t="n">
        <v>10</v>
      </c>
      <c r="H1596" s="6" t="n">
        <v>179</v>
      </c>
      <c r="I1596" s="6" t="n">
        <v>-1790</v>
      </c>
      <c r="J1596" s="6" t="n">
        <v>0</v>
      </c>
      <c r="K1596" s="6" t="n">
        <v>-0.86</v>
      </c>
      <c r="L1596" s="6" t="n">
        <v>0</v>
      </c>
      <c r="M1596" s="6"/>
      <c r="N1596" s="6" t="s">
        <f>=I1596+J1596+K1596+L1596</f>
      </c>
      <c r="O1596" s="6"/>
      <c r="P1596" s="2"/>
    </row>
    <row collapsed="false" customFormat="false" customHeight="false" hidden="false" ht="12.1" outlineLevel="0" r="1597">
      <c r="A1597" s="21" t="n">
        <v>44081</v>
      </c>
      <c r="B1597" s="22" t="s">
        <v>1113</v>
      </c>
      <c r="C1597" s="22" t="s">
        <v>1353</v>
      </c>
      <c r="D1597" s="22" t="s">
        <v>1113</v>
      </c>
      <c r="E1597" s="22" t="s">
        <v>1113</v>
      </c>
      <c r="F1597" s="22" t="s">
        <v>20</v>
      </c>
      <c r="G1597" s="23" t="n">
        <v>1</v>
      </c>
      <c r="H1597" s="24" t="n">
        <v>0.27</v>
      </c>
      <c r="I1597" s="24" t="n">
        <v>0.27</v>
      </c>
      <c r="J1597" s="24" t="n">
        <v>0</v>
      </c>
      <c r="K1597" s="24" t="n">
        <v>0</v>
      </c>
      <c r="L1597" s="24" t="n">
        <v>0</v>
      </c>
      <c r="M1597" s="6" t="s">
        <f>=I1597+J1597+K1597+L1597</f>
      </c>
      <c r="N1597" s="24"/>
      <c r="O1597" s="24"/>
      <c r="P1597" s="22"/>
    </row>
    <row collapsed="false" customFormat="false" customHeight="false" hidden="false" ht="12.1" outlineLevel="0" r="1598">
      <c r="A1598" s="21" t="n">
        <v>44081</v>
      </c>
      <c r="B1598" s="22" t="s">
        <v>1113</v>
      </c>
      <c r="C1598" s="22" t="s">
        <v>1354</v>
      </c>
      <c r="D1598" s="22" t="s">
        <v>1113</v>
      </c>
      <c r="E1598" s="22" t="s">
        <v>1113</v>
      </c>
      <c r="F1598" s="22" t="s">
        <v>20</v>
      </c>
      <c r="G1598" s="23" t="n">
        <v>1</v>
      </c>
      <c r="H1598" s="24" t="n">
        <v>0.34</v>
      </c>
      <c r="I1598" s="24" t="n">
        <v>0.34</v>
      </c>
      <c r="J1598" s="24" t="n">
        <v>0</v>
      </c>
      <c r="K1598" s="24" t="n">
        <v>0</v>
      </c>
      <c r="L1598" s="24" t="n">
        <v>0</v>
      </c>
      <c r="M1598" s="6" t="s">
        <f>=I1598+J1598+K1598+L1598</f>
      </c>
      <c r="N1598" s="24"/>
      <c r="O1598" s="24"/>
      <c r="P1598" s="22"/>
    </row>
    <row collapsed="false" customFormat="false" customHeight="false" hidden="false" ht="12.1" outlineLevel="0" r="1599">
      <c r="A1599" s="37" t="n">
        <v>44082</v>
      </c>
      <c r="B1599" s="38" t="s">
        <v>1278</v>
      </c>
      <c r="C1599" s="38" t="s">
        <v>340</v>
      </c>
      <c r="D1599" s="38" t="s">
        <v>1278</v>
      </c>
      <c r="E1599" s="38" t="s">
        <v>1278</v>
      </c>
      <c r="F1599" s="38" t="s">
        <v>27</v>
      </c>
      <c r="G1599" s="39" t="n">
        <v>1</v>
      </c>
      <c r="H1599" s="40" t="n">
        <v>-1750</v>
      </c>
      <c r="I1599" s="40" t="n">
        <v>-1750</v>
      </c>
      <c r="J1599" s="40" t="n">
        <v>0</v>
      </c>
      <c r="K1599" s="40" t="n">
        <v>0</v>
      </c>
      <c r="L1599" s="40" t="n">
        <v>0</v>
      </c>
      <c r="M1599" s="40"/>
      <c r="N1599" s="6" t="s">
        <f>=I1599+J1599+K1599+L1599</f>
      </c>
      <c r="O1599" s="40"/>
      <c r="P1599" s="38"/>
    </row>
    <row collapsed="false" customFormat="false" customHeight="false" hidden="false" ht="12.1" outlineLevel="0" r="1600">
      <c r="A1600" s="37" t="n">
        <v>44082</v>
      </c>
      <c r="B1600" s="38" t="s">
        <v>1278</v>
      </c>
      <c r="C1600" s="38" t="s">
        <v>340</v>
      </c>
      <c r="D1600" s="38" t="s">
        <v>1278</v>
      </c>
      <c r="E1600" s="38" t="s">
        <v>1278</v>
      </c>
      <c r="F1600" s="38" t="s">
        <v>20</v>
      </c>
      <c r="G1600" s="39" t="n">
        <v>1</v>
      </c>
      <c r="H1600" s="40" t="n">
        <v>-41</v>
      </c>
      <c r="I1600" s="40" t="n">
        <v>-41</v>
      </c>
      <c r="J1600" s="40" t="n">
        <v>0</v>
      </c>
      <c r="K1600" s="40" t="n">
        <v>0</v>
      </c>
      <c r="L1600" s="40" t="n">
        <v>0</v>
      </c>
      <c r="M1600" s="6" t="s">
        <f>=I1600+J1600+K1600+L1600</f>
      </c>
      <c r="N1600" s="40"/>
      <c r="O1600" s="40"/>
      <c r="P1600" s="38"/>
    </row>
    <row collapsed="false" customFormat="false" customHeight="false" hidden="false" ht="12.1" outlineLevel="0" r="1601">
      <c r="A1601" s="29" t="n">
        <v>44082.575810185</v>
      </c>
      <c r="B1601" s="30" t="s">
        <v>994</v>
      </c>
      <c r="C1601" s="30" t="s">
        <v>1340</v>
      </c>
      <c r="D1601" s="30" t="s">
        <v>897</v>
      </c>
      <c r="E1601" s="30" t="s">
        <v>18</v>
      </c>
      <c r="F1601" s="30" t="s">
        <v>20</v>
      </c>
      <c r="G1601" s="31" t="n">
        <v>-2</v>
      </c>
      <c r="H1601" s="32" t="n">
        <v>70.32</v>
      </c>
      <c r="I1601" s="32" t="n">
        <v>140.64</v>
      </c>
      <c r="J1601" s="32" t="n">
        <v>0</v>
      </c>
      <c r="K1601" s="32" t="n">
        <v>-0.06</v>
      </c>
      <c r="L1601" s="32" t="n">
        <v>0</v>
      </c>
      <c r="M1601" s="6" t="s">
        <f>=I1601+J1601+K1601+L1601</f>
      </c>
      <c r="N1601" s="32"/>
      <c r="O1601" s="32"/>
      <c r="P1601" s="30"/>
    </row>
    <row collapsed="false" customFormat="false" customHeight="false" hidden="false" ht="12.1" outlineLevel="0" r="1602">
      <c r="A1602" s="29" t="n">
        <v>44082.576261574</v>
      </c>
      <c r="B1602" s="30" t="s">
        <v>78</v>
      </c>
      <c r="C1602" s="30" t="s">
        <v>1188</v>
      </c>
      <c r="D1602" s="30" t="s">
        <v>897</v>
      </c>
      <c r="E1602" s="30" t="s">
        <v>18</v>
      </c>
      <c r="F1602" s="30" t="s">
        <v>27</v>
      </c>
      <c r="G1602" s="31" t="n">
        <v>-60</v>
      </c>
      <c r="H1602" s="32" t="n">
        <v>334.8</v>
      </c>
      <c r="I1602" s="32" t="n">
        <v>20088</v>
      </c>
      <c r="J1602" s="32" t="n">
        <v>0</v>
      </c>
      <c r="K1602" s="32" t="n">
        <v>-9.6</v>
      </c>
      <c r="L1602" s="32" t="n">
        <v>0</v>
      </c>
      <c r="M1602" s="32"/>
      <c r="N1602" s="6" t="s">
        <f>=I1602+J1602+K1602+L1602</f>
      </c>
      <c r="O1602" s="32"/>
      <c r="P1602" s="30"/>
    </row>
    <row collapsed="false" customFormat="false" customHeight="false" hidden="false" ht="12.1" outlineLevel="0" r="1603">
      <c r="A1603" s="29" t="n">
        <v>44082.577025463</v>
      </c>
      <c r="B1603" s="30" t="s">
        <v>995</v>
      </c>
      <c r="C1603" s="30" t="s">
        <v>1316</v>
      </c>
      <c r="D1603" s="30" t="s">
        <v>897</v>
      </c>
      <c r="E1603" s="30" t="s">
        <v>18</v>
      </c>
      <c r="F1603" s="30" t="s">
        <v>27</v>
      </c>
      <c r="G1603" s="31" t="n">
        <v>-1</v>
      </c>
      <c r="H1603" s="32" t="n">
        <v>117.28</v>
      </c>
      <c r="I1603" s="32" t="n">
        <v>117.28</v>
      </c>
      <c r="J1603" s="32" t="n">
        <v>0</v>
      </c>
      <c r="K1603" s="32" t="n">
        <v>-0.06</v>
      </c>
      <c r="L1603" s="32" t="n">
        <v>0</v>
      </c>
      <c r="M1603" s="32"/>
      <c r="N1603" s="6" t="s">
        <f>=I1603+J1603+K1603+L1603</f>
      </c>
      <c r="O1603" s="32"/>
      <c r="P1603" s="30"/>
    </row>
    <row collapsed="false" customFormat="false" customHeight="false" hidden="false" ht="12.1" outlineLevel="0" r="1604">
      <c r="A1604" s="29" t="n">
        <v>44082.577118056</v>
      </c>
      <c r="B1604" s="30" t="s">
        <v>995</v>
      </c>
      <c r="C1604" s="30" t="s">
        <v>1316</v>
      </c>
      <c r="D1604" s="30" t="s">
        <v>897</v>
      </c>
      <c r="E1604" s="30" t="s">
        <v>18</v>
      </c>
      <c r="F1604" s="30" t="s">
        <v>27</v>
      </c>
      <c r="G1604" s="31" t="n">
        <v>-2</v>
      </c>
      <c r="H1604" s="32" t="n">
        <v>117.28</v>
      </c>
      <c r="I1604" s="32" t="n">
        <v>234.56</v>
      </c>
      <c r="J1604" s="32" t="n">
        <v>0</v>
      </c>
      <c r="K1604" s="32" t="n">
        <v>-0.11</v>
      </c>
      <c r="L1604" s="32" t="n">
        <v>0</v>
      </c>
      <c r="M1604" s="32"/>
      <c r="N1604" s="6" t="s">
        <f>=I1604+J1604+K1604+L1604</f>
      </c>
      <c r="O1604" s="32"/>
      <c r="P1604" s="30"/>
    </row>
    <row collapsed="false" customFormat="false" customHeight="false" hidden="false" ht="12.1" outlineLevel="0" r="1605">
      <c r="A1605" s="20" t="n">
        <v>44083.727916667</v>
      </c>
      <c r="B1605" s="2" t="s">
        <v>41</v>
      </c>
      <c r="C1605" s="2" t="s">
        <v>42</v>
      </c>
      <c r="D1605" s="2" t="s">
        <v>894</v>
      </c>
      <c r="E1605" s="2" t="s">
        <v>18</v>
      </c>
      <c r="F1605" s="2" t="s">
        <v>20</v>
      </c>
      <c r="G1605" s="7" t="n">
        <v>1</v>
      </c>
      <c r="H1605" s="6" t="n">
        <v>211.29</v>
      </c>
      <c r="I1605" s="6" t="n">
        <v>-211.29</v>
      </c>
      <c r="J1605" s="6" t="n">
        <v>0</v>
      </c>
      <c r="K1605" s="6" t="n">
        <v>-0.1</v>
      </c>
      <c r="L1605" s="6" t="n">
        <v>0</v>
      </c>
      <c r="M1605" s="6" t="s">
        <f>=I1605+J1605+K1605+L1605</f>
      </c>
      <c r="N1605" s="6"/>
      <c r="O1605" s="6"/>
      <c r="P1605" s="2"/>
    </row>
    <row collapsed="false" customFormat="false" customHeight="false" hidden="false" ht="12.1" outlineLevel="0" r="1606">
      <c r="A1606" s="20" t="n">
        <v>44083.728541667</v>
      </c>
      <c r="B1606" s="2" t="s">
        <v>41</v>
      </c>
      <c r="C1606" s="2" t="s">
        <v>42</v>
      </c>
      <c r="D1606" s="2" t="s">
        <v>894</v>
      </c>
      <c r="E1606" s="2" t="s">
        <v>18</v>
      </c>
      <c r="F1606" s="2" t="s">
        <v>20</v>
      </c>
      <c r="G1606" s="7" t="n">
        <v>1</v>
      </c>
      <c r="H1606" s="6" t="n">
        <v>211.29</v>
      </c>
      <c r="I1606" s="6" t="n">
        <v>-211.29</v>
      </c>
      <c r="J1606" s="6" t="n">
        <v>0</v>
      </c>
      <c r="K1606" s="6" t="n">
        <v>-0.1</v>
      </c>
      <c r="L1606" s="6" t="n">
        <v>0</v>
      </c>
      <c r="M1606" s="6" t="s">
        <f>=I1606+J1606+K1606+L1606</f>
      </c>
      <c r="N1606" s="6"/>
      <c r="O1606" s="6"/>
      <c r="P1606" s="2"/>
    </row>
    <row collapsed="false" customFormat="false" customHeight="false" hidden="false" ht="12.1" outlineLevel="0" r="1607">
      <c r="A1607" s="20" t="n">
        <v>44083.729930556</v>
      </c>
      <c r="B1607" s="2" t="s">
        <v>64</v>
      </c>
      <c r="C1607" s="2" t="s">
        <v>65</v>
      </c>
      <c r="D1607" s="2" t="s">
        <v>894</v>
      </c>
      <c r="E1607" s="2" t="s">
        <v>18</v>
      </c>
      <c r="F1607" s="2" t="s">
        <v>20</v>
      </c>
      <c r="G1607" s="7" t="n">
        <v>1</v>
      </c>
      <c r="H1607" s="6" t="n">
        <v>382.51</v>
      </c>
      <c r="I1607" s="6" t="n">
        <v>-382.51</v>
      </c>
      <c r="J1607" s="6" t="n">
        <v>0</v>
      </c>
      <c r="K1607" s="6" t="n">
        <v>-0.18</v>
      </c>
      <c r="L1607" s="6" t="n">
        <v>0</v>
      </c>
      <c r="M1607" s="6" t="s">
        <f>=I1607+J1607+K1607+L1607</f>
      </c>
      <c r="N1607" s="6"/>
      <c r="O1607" s="6"/>
      <c r="P1607" s="2"/>
    </row>
    <row collapsed="false" customFormat="false" customHeight="false" hidden="false" ht="12.1" outlineLevel="0" r="1608">
      <c r="A1608" s="29" t="n">
        <v>44083.736759259</v>
      </c>
      <c r="B1608" s="30" t="s">
        <v>64</v>
      </c>
      <c r="C1608" s="30" t="s">
        <v>65</v>
      </c>
      <c r="D1608" s="30" t="s">
        <v>897</v>
      </c>
      <c r="E1608" s="30" t="s">
        <v>18</v>
      </c>
      <c r="F1608" s="30" t="s">
        <v>20</v>
      </c>
      <c r="G1608" s="31" t="n">
        <v>-1</v>
      </c>
      <c r="H1608" s="32" t="n">
        <v>388</v>
      </c>
      <c r="I1608" s="32" t="n">
        <v>388</v>
      </c>
      <c r="J1608" s="32" t="n">
        <v>0</v>
      </c>
      <c r="K1608" s="32" t="n">
        <v>-0.19</v>
      </c>
      <c r="L1608" s="32" t="n">
        <v>0</v>
      </c>
      <c r="M1608" s="6" t="s">
        <f>=I1608+J1608+K1608+L1608</f>
      </c>
      <c r="N1608" s="32"/>
      <c r="O1608" s="32"/>
      <c r="P1608" s="30"/>
    </row>
    <row collapsed="false" customFormat="false" customHeight="false" hidden="false" ht="12.1" outlineLevel="0" r="1609">
      <c r="A1609" s="20" t="n">
        <v>44083.748194444</v>
      </c>
      <c r="B1609" s="2" t="s">
        <v>114</v>
      </c>
      <c r="C1609" s="2" t="s">
        <v>1204</v>
      </c>
      <c r="D1609" s="2" t="s">
        <v>894</v>
      </c>
      <c r="E1609" s="2" t="s">
        <v>18</v>
      </c>
      <c r="F1609" s="2" t="s">
        <v>27</v>
      </c>
      <c r="G1609" s="7" t="n">
        <v>1000</v>
      </c>
      <c r="H1609" s="6" t="n">
        <v>0.733</v>
      </c>
      <c r="I1609" s="6" t="n">
        <v>-733</v>
      </c>
      <c r="J1609" s="6" t="n">
        <v>0</v>
      </c>
      <c r="K1609" s="6" t="n">
        <v>-0.35</v>
      </c>
      <c r="L1609" s="6" t="n">
        <v>0</v>
      </c>
      <c r="M1609" s="6"/>
      <c r="N1609" s="6" t="s">
        <f>=I1609+J1609+K1609+L1609</f>
      </c>
      <c r="O1609" s="6"/>
      <c r="P1609" s="2"/>
    </row>
    <row collapsed="false" customFormat="false" customHeight="false" hidden="false" ht="12.1" outlineLevel="0" r="1610">
      <c r="A1610" s="20" t="n">
        <v>44083.748356481</v>
      </c>
      <c r="B1610" s="2" t="s">
        <v>114</v>
      </c>
      <c r="C1610" s="2" t="s">
        <v>1204</v>
      </c>
      <c r="D1610" s="2" t="s">
        <v>894</v>
      </c>
      <c r="E1610" s="2" t="s">
        <v>18</v>
      </c>
      <c r="F1610" s="2" t="s">
        <v>27</v>
      </c>
      <c r="G1610" s="7" t="n">
        <v>1000</v>
      </c>
      <c r="H1610" s="6" t="n">
        <v>0.733</v>
      </c>
      <c r="I1610" s="6" t="n">
        <v>-733</v>
      </c>
      <c r="J1610" s="6" t="n">
        <v>0</v>
      </c>
      <c r="K1610" s="6" t="n">
        <v>-0.35</v>
      </c>
      <c r="L1610" s="6" t="n">
        <v>0</v>
      </c>
      <c r="M1610" s="6"/>
      <c r="N1610" s="6" t="s">
        <f>=I1610+J1610+K1610+L1610</f>
      </c>
      <c r="O1610" s="6"/>
      <c r="P1610" s="2"/>
    </row>
    <row collapsed="false" customFormat="false" customHeight="false" hidden="false" ht="12.1" outlineLevel="0" r="1611">
      <c r="A1611" s="29" t="n">
        <v>44083.847638889</v>
      </c>
      <c r="B1611" s="30" t="s">
        <v>41</v>
      </c>
      <c r="C1611" s="30" t="s">
        <v>42</v>
      </c>
      <c r="D1611" s="30" t="s">
        <v>897</v>
      </c>
      <c r="E1611" s="30" t="s">
        <v>18</v>
      </c>
      <c r="F1611" s="30" t="s">
        <v>20</v>
      </c>
      <c r="G1611" s="31" t="n">
        <v>-1</v>
      </c>
      <c r="H1611" s="32" t="n">
        <v>212.99</v>
      </c>
      <c r="I1611" s="32" t="n">
        <v>212.99</v>
      </c>
      <c r="J1611" s="32" t="n">
        <v>0</v>
      </c>
      <c r="K1611" s="32" t="n">
        <v>-0.1</v>
      </c>
      <c r="L1611" s="32" t="n">
        <v>0</v>
      </c>
      <c r="M1611" s="6" t="s">
        <f>=I1611+J1611+K1611+L1611</f>
      </c>
      <c r="N1611" s="32"/>
      <c r="O1611" s="32"/>
      <c r="P1611" s="30"/>
    </row>
    <row collapsed="false" customFormat="false" customHeight="false" hidden="false" ht="12.1" outlineLevel="0" r="1612">
      <c r="A1612" s="29" t="n">
        <v>44083.847638889</v>
      </c>
      <c r="B1612" s="30" t="s">
        <v>41</v>
      </c>
      <c r="C1612" s="30" t="s">
        <v>42</v>
      </c>
      <c r="D1612" s="30" t="s">
        <v>897</v>
      </c>
      <c r="E1612" s="30" t="s">
        <v>18</v>
      </c>
      <c r="F1612" s="30" t="s">
        <v>20</v>
      </c>
      <c r="G1612" s="31" t="n">
        <v>-1</v>
      </c>
      <c r="H1612" s="32" t="n">
        <v>212.99</v>
      </c>
      <c r="I1612" s="32" t="n">
        <v>212.99</v>
      </c>
      <c r="J1612" s="32" t="n">
        <v>0</v>
      </c>
      <c r="K1612" s="32" t="n">
        <v>-0.1</v>
      </c>
      <c r="L1612" s="32" t="n">
        <v>0</v>
      </c>
      <c r="M1612" s="6" t="s">
        <f>=I1612+J1612+K1612+L1612</f>
      </c>
      <c r="N1612" s="32"/>
      <c r="O1612" s="32"/>
      <c r="P1612" s="30"/>
    </row>
    <row collapsed="false" customFormat="false" customHeight="false" hidden="false" ht="12.1" outlineLevel="0" r="1613">
      <c r="A1613" s="29" t="n">
        <v>44083.848622685</v>
      </c>
      <c r="B1613" s="30" t="s">
        <v>88</v>
      </c>
      <c r="C1613" s="30" t="s">
        <v>89</v>
      </c>
      <c r="D1613" s="30" t="s">
        <v>897</v>
      </c>
      <c r="E1613" s="30" t="s">
        <v>18</v>
      </c>
      <c r="F1613" s="30" t="s">
        <v>20</v>
      </c>
      <c r="G1613" s="31" t="n">
        <v>-1</v>
      </c>
      <c r="H1613" s="32" t="n">
        <v>44</v>
      </c>
      <c r="I1613" s="32" t="n">
        <v>44</v>
      </c>
      <c r="J1613" s="32" t="n">
        <v>0</v>
      </c>
      <c r="K1613" s="32" t="n">
        <v>-0.03</v>
      </c>
      <c r="L1613" s="32" t="n">
        <v>0</v>
      </c>
      <c r="M1613" s="6" t="s">
        <f>=I1613+J1613+K1613+L1613</f>
      </c>
      <c r="N1613" s="32"/>
      <c r="O1613" s="32"/>
      <c r="P1613" s="30"/>
    </row>
    <row collapsed="false" customFormat="false" customHeight="false" hidden="false" ht="12.1" outlineLevel="0" r="1614">
      <c r="A1614" s="20" t="n">
        <v>44084.687928241</v>
      </c>
      <c r="B1614" s="2" t="s">
        <v>17</v>
      </c>
      <c r="C1614" s="2" t="s">
        <v>19</v>
      </c>
      <c r="D1614" s="2" t="s">
        <v>894</v>
      </c>
      <c r="E1614" s="2" t="s">
        <v>18</v>
      </c>
      <c r="F1614" s="2" t="s">
        <v>20</v>
      </c>
      <c r="G1614" s="7" t="n">
        <v>3</v>
      </c>
      <c r="H1614" s="6" t="n">
        <v>38.12</v>
      </c>
      <c r="I1614" s="6" t="n">
        <v>-114.36</v>
      </c>
      <c r="J1614" s="6" t="n">
        <v>0</v>
      </c>
      <c r="K1614" s="6" t="n">
        <v>-0.05</v>
      </c>
      <c r="L1614" s="6" t="n">
        <v>0</v>
      </c>
      <c r="M1614" s="6" t="s">
        <f>=I1614+J1614+K1614+L1614</f>
      </c>
      <c r="N1614" s="6"/>
      <c r="O1614" s="6"/>
      <c r="P1614" s="2"/>
    </row>
    <row collapsed="false" customFormat="false" customHeight="false" hidden="false" ht="12.1" outlineLevel="0" r="1615">
      <c r="A1615" s="20" t="n">
        <v>44084.689456019</v>
      </c>
      <c r="B1615" s="2" t="s">
        <v>942</v>
      </c>
      <c r="C1615" s="2" t="s">
        <v>1355</v>
      </c>
      <c r="D1615" s="2" t="s">
        <v>894</v>
      </c>
      <c r="E1615" s="2" t="s">
        <v>18</v>
      </c>
      <c r="F1615" s="2" t="s">
        <v>20</v>
      </c>
      <c r="G1615" s="7" t="n">
        <v>2</v>
      </c>
      <c r="H1615" s="6" t="n">
        <v>80.21</v>
      </c>
      <c r="I1615" s="6" t="n">
        <v>-160.42</v>
      </c>
      <c r="J1615" s="6" t="n">
        <v>0</v>
      </c>
      <c r="K1615" s="6" t="n">
        <v>-0.08</v>
      </c>
      <c r="L1615" s="6" t="n">
        <v>0</v>
      </c>
      <c r="M1615" s="6" t="s">
        <f>=I1615+J1615+K1615+L1615</f>
      </c>
      <c r="N1615" s="6"/>
      <c r="O1615" s="6"/>
      <c r="P1615" s="2"/>
    </row>
    <row collapsed="false" customFormat="false" customHeight="false" hidden="false" ht="12.1" outlineLevel="0" r="1616">
      <c r="A1616" s="20" t="n">
        <v>44084.69244213</v>
      </c>
      <c r="B1616" s="2" t="s">
        <v>29</v>
      </c>
      <c r="C1616" s="2" t="s">
        <v>30</v>
      </c>
      <c r="D1616" s="2" t="s">
        <v>894</v>
      </c>
      <c r="E1616" s="2" t="s">
        <v>18</v>
      </c>
      <c r="F1616" s="2" t="s">
        <v>20</v>
      </c>
      <c r="G1616" s="7" t="n">
        <v>4</v>
      </c>
      <c r="H1616" s="6" t="n">
        <v>29.1</v>
      </c>
      <c r="I1616" s="6" t="n">
        <v>-116.4</v>
      </c>
      <c r="J1616" s="6" t="n">
        <v>0</v>
      </c>
      <c r="K1616" s="6" t="n">
        <v>-0.05</v>
      </c>
      <c r="L1616" s="6" t="n">
        <v>0</v>
      </c>
      <c r="M1616" s="6" t="s">
        <f>=I1616+J1616+K1616+L1616</f>
      </c>
      <c r="N1616" s="6"/>
      <c r="O1616" s="6"/>
      <c r="P1616" s="2"/>
    </row>
    <row collapsed="false" customFormat="false" customHeight="false" hidden="false" ht="12.1" outlineLevel="0" r="1617">
      <c r="A1617" s="20" t="n">
        <v>44084.69568287</v>
      </c>
      <c r="B1617" s="2" t="s">
        <v>32</v>
      </c>
      <c r="C1617" s="2" t="s">
        <v>1185</v>
      </c>
      <c r="D1617" s="2" t="s">
        <v>894</v>
      </c>
      <c r="E1617" s="2" t="s">
        <v>18</v>
      </c>
      <c r="F1617" s="2" t="s">
        <v>27</v>
      </c>
      <c r="G1617" s="7" t="n">
        <v>2</v>
      </c>
      <c r="H1617" s="6" t="n">
        <v>518.7</v>
      </c>
      <c r="I1617" s="6" t="n">
        <v>-1037.4</v>
      </c>
      <c r="J1617" s="6" t="n">
        <v>0</v>
      </c>
      <c r="K1617" s="6" t="n">
        <v>-0.49</v>
      </c>
      <c r="L1617" s="6" t="n">
        <v>0</v>
      </c>
      <c r="M1617" s="6"/>
      <c r="N1617" s="6" t="s">
        <f>=I1617+J1617+K1617+L1617</f>
      </c>
      <c r="O1617" s="6"/>
      <c r="P1617" s="2"/>
    </row>
    <row collapsed="false" customFormat="false" customHeight="false" hidden="false" ht="12.1" outlineLevel="0" r="1618">
      <c r="A1618" s="20" t="n">
        <v>44084.697361111</v>
      </c>
      <c r="B1618" s="2" t="s">
        <v>918</v>
      </c>
      <c r="C1618" s="2" t="s">
        <v>1116</v>
      </c>
      <c r="D1618" s="2" t="s">
        <v>894</v>
      </c>
      <c r="E1618" s="2" t="s">
        <v>18</v>
      </c>
      <c r="F1618" s="2" t="s">
        <v>27</v>
      </c>
      <c r="G1618" s="7" t="n">
        <v>1</v>
      </c>
      <c r="H1618" s="6" t="n">
        <v>4671</v>
      </c>
      <c r="I1618" s="6" t="n">
        <v>-4671</v>
      </c>
      <c r="J1618" s="6" t="n">
        <v>0</v>
      </c>
      <c r="K1618" s="6" t="n">
        <v>-2.23</v>
      </c>
      <c r="L1618" s="6" t="n">
        <v>0</v>
      </c>
      <c r="M1618" s="6"/>
      <c r="N1618" s="6" t="s">
        <f>=I1618+J1618+K1618+L1618</f>
      </c>
      <c r="O1618" s="6"/>
      <c r="P1618" s="2"/>
    </row>
    <row collapsed="false" customFormat="false" customHeight="false" hidden="false" ht="12.1" outlineLevel="0" r="1619">
      <c r="A1619" s="20" t="n">
        <v>44084.698275463</v>
      </c>
      <c r="B1619" s="2" t="s">
        <v>80</v>
      </c>
      <c r="C1619" s="2" t="s">
        <v>1192</v>
      </c>
      <c r="D1619" s="2" t="s">
        <v>894</v>
      </c>
      <c r="E1619" s="2" t="s">
        <v>18</v>
      </c>
      <c r="F1619" s="2" t="s">
        <v>27</v>
      </c>
      <c r="G1619" s="7" t="n">
        <v>200</v>
      </c>
      <c r="H1619" s="6" t="n">
        <v>8.67</v>
      </c>
      <c r="I1619" s="6" t="n">
        <v>-1734</v>
      </c>
      <c r="J1619" s="6" t="n">
        <v>0</v>
      </c>
      <c r="K1619" s="6" t="n">
        <v>-0.82</v>
      </c>
      <c r="L1619" s="6" t="n">
        <v>0</v>
      </c>
      <c r="M1619" s="6"/>
      <c r="N1619" s="6" t="s">
        <f>=I1619+J1619+K1619+L1619</f>
      </c>
      <c r="O1619" s="6"/>
      <c r="P1619" s="2"/>
    </row>
    <row collapsed="false" customFormat="false" customHeight="false" hidden="false" ht="12.1" outlineLevel="0" r="1620">
      <c r="A1620" s="20" t="n">
        <v>44084.790104167</v>
      </c>
      <c r="B1620" s="2" t="s">
        <v>17</v>
      </c>
      <c r="C1620" s="2" t="s">
        <v>19</v>
      </c>
      <c r="D1620" s="2" t="s">
        <v>894</v>
      </c>
      <c r="E1620" s="2" t="s">
        <v>18</v>
      </c>
      <c r="F1620" s="2" t="s">
        <v>20</v>
      </c>
      <c r="G1620" s="7" t="n">
        <v>2</v>
      </c>
      <c r="H1620" s="6" t="n">
        <v>37.7</v>
      </c>
      <c r="I1620" s="6" t="n">
        <v>-75.4</v>
      </c>
      <c r="J1620" s="6" t="n">
        <v>0</v>
      </c>
      <c r="K1620" s="6" t="n">
        <v>-0.04</v>
      </c>
      <c r="L1620" s="6" t="n">
        <v>0</v>
      </c>
      <c r="M1620" s="6" t="s">
        <f>=I1620+J1620+K1620+L1620</f>
      </c>
      <c r="N1620" s="6"/>
      <c r="O1620" s="6"/>
      <c r="P1620" s="2"/>
    </row>
    <row collapsed="false" customFormat="false" customHeight="false" hidden="false" ht="12.1" outlineLevel="0" r="1621">
      <c r="A1621" s="21" t="n">
        <v>44085</v>
      </c>
      <c r="B1621" s="22" t="s">
        <v>1113</v>
      </c>
      <c r="C1621" s="22" t="s">
        <v>1356</v>
      </c>
      <c r="D1621" s="22" t="s">
        <v>1113</v>
      </c>
      <c r="E1621" s="22" t="s">
        <v>1113</v>
      </c>
      <c r="F1621" s="22" t="s">
        <v>20</v>
      </c>
      <c r="G1621" s="23" t="n">
        <v>1</v>
      </c>
      <c r="H1621" s="24" t="n">
        <v>0.97</v>
      </c>
      <c r="I1621" s="24" t="n">
        <v>0.97</v>
      </c>
      <c r="J1621" s="24" t="n">
        <v>0</v>
      </c>
      <c r="K1621" s="24" t="n">
        <v>0</v>
      </c>
      <c r="L1621" s="24" t="n">
        <v>0</v>
      </c>
      <c r="M1621" s="6" t="s">
        <f>=I1621+J1621+K1621+L1621</f>
      </c>
      <c r="N1621" s="24"/>
      <c r="O1621" s="24"/>
      <c r="P1621" s="22"/>
    </row>
    <row collapsed="false" customFormat="false" customHeight="false" hidden="false" ht="12.1" outlineLevel="0" r="1622">
      <c r="A1622" s="20" t="n">
        <v>44085.574583333</v>
      </c>
      <c r="B1622" s="2" t="s">
        <v>106</v>
      </c>
      <c r="C1622" s="2" t="s">
        <v>1252</v>
      </c>
      <c r="D1622" s="2" t="s">
        <v>894</v>
      </c>
      <c r="E1622" s="2" t="s">
        <v>18</v>
      </c>
      <c r="F1622" s="2" t="s">
        <v>27</v>
      </c>
      <c r="G1622" s="7" t="n">
        <v>2</v>
      </c>
      <c r="H1622" s="6" t="n">
        <v>1910.2</v>
      </c>
      <c r="I1622" s="6" t="n">
        <v>-3820.4</v>
      </c>
      <c r="J1622" s="6" t="n">
        <v>0</v>
      </c>
      <c r="K1622" s="6" t="n">
        <v>-1.82</v>
      </c>
      <c r="L1622" s="6" t="n">
        <v>0</v>
      </c>
      <c r="M1622" s="6"/>
      <c r="N1622" s="6" t="s">
        <f>=I1622+J1622+K1622+L1622</f>
      </c>
      <c r="O1622" s="6"/>
      <c r="P1622" s="2"/>
    </row>
    <row collapsed="false" customFormat="false" customHeight="false" hidden="false" ht="12.1" outlineLevel="0" r="1623">
      <c r="A1623" s="20" t="n">
        <v>44085.866365741</v>
      </c>
      <c r="B1623" s="2" t="s">
        <v>29</v>
      </c>
      <c r="C1623" s="2" t="s">
        <v>30</v>
      </c>
      <c r="D1623" s="2" t="s">
        <v>894</v>
      </c>
      <c r="E1623" s="2" t="s">
        <v>18</v>
      </c>
      <c r="F1623" s="2" t="s">
        <v>20</v>
      </c>
      <c r="G1623" s="7" t="n">
        <v>2</v>
      </c>
      <c r="H1623" s="6" t="n">
        <v>28.9</v>
      </c>
      <c r="I1623" s="6" t="n">
        <v>-57.8</v>
      </c>
      <c r="J1623" s="6" t="n">
        <v>0</v>
      </c>
      <c r="K1623" s="6" t="n">
        <v>-0.03</v>
      </c>
      <c r="L1623" s="6" t="n">
        <v>0</v>
      </c>
      <c r="M1623" s="6" t="s">
        <f>=I1623+J1623+K1623+L1623</f>
      </c>
      <c r="N1623" s="6"/>
      <c r="O1623" s="6"/>
      <c r="P1623" s="2"/>
    </row>
    <row collapsed="false" customFormat="false" customHeight="false" hidden="false" ht="12.1" outlineLevel="0" r="1624">
      <c r="A1624" s="20" t="n">
        <v>44088.498680556</v>
      </c>
      <c r="B1624" s="2" t="s">
        <v>17</v>
      </c>
      <c r="C1624" s="2" t="s">
        <v>19</v>
      </c>
      <c r="D1624" s="2" t="s">
        <v>894</v>
      </c>
      <c r="E1624" s="2" t="s">
        <v>18</v>
      </c>
      <c r="F1624" s="2" t="s">
        <v>20</v>
      </c>
      <c r="G1624" s="7" t="n">
        <v>2</v>
      </c>
      <c r="H1624" s="6" t="n">
        <v>37.1</v>
      </c>
      <c r="I1624" s="6" t="n">
        <v>-74.2</v>
      </c>
      <c r="J1624" s="6" t="n">
        <v>0</v>
      </c>
      <c r="K1624" s="6" t="n">
        <v>-0.04</v>
      </c>
      <c r="L1624" s="6" t="n">
        <v>0</v>
      </c>
      <c r="M1624" s="6" t="s">
        <f>=I1624+J1624+K1624+L1624</f>
      </c>
      <c r="N1624" s="6"/>
      <c r="O1624" s="6"/>
      <c r="P1624" s="2"/>
    </row>
    <row collapsed="false" customFormat="false" customHeight="false" hidden="false" ht="12.1" outlineLevel="0" r="1625">
      <c r="A1625" s="20" t="n">
        <v>44088.501168981</v>
      </c>
      <c r="B1625" s="2" t="s">
        <v>35</v>
      </c>
      <c r="C1625" s="2" t="s">
        <v>36</v>
      </c>
      <c r="D1625" s="2" t="s">
        <v>894</v>
      </c>
      <c r="E1625" s="2" t="s">
        <v>18</v>
      </c>
      <c r="F1625" s="2" t="s">
        <v>20</v>
      </c>
      <c r="G1625" s="7" t="n">
        <v>3</v>
      </c>
      <c r="H1625" s="6" t="n">
        <v>5.92</v>
      </c>
      <c r="I1625" s="6" t="n">
        <v>-17.76</v>
      </c>
      <c r="J1625" s="6" t="n">
        <v>0</v>
      </c>
      <c r="K1625" s="6" t="n">
        <v>-0.02</v>
      </c>
      <c r="L1625" s="6" t="n">
        <v>0</v>
      </c>
      <c r="M1625" s="6" t="s">
        <f>=I1625+J1625+K1625+L1625</f>
      </c>
      <c r="N1625" s="6"/>
      <c r="O1625" s="6"/>
      <c r="P1625" s="2"/>
    </row>
    <row collapsed="false" customFormat="false" customHeight="false" hidden="false" ht="12.1" outlineLevel="0" r="1626">
      <c r="A1626" s="20" t="n">
        <v>44088.508321759</v>
      </c>
      <c r="B1626" s="2" t="s">
        <v>966</v>
      </c>
      <c r="C1626" s="2" t="s">
        <v>1227</v>
      </c>
      <c r="D1626" s="2" t="s">
        <v>894</v>
      </c>
      <c r="E1626" s="2" t="s">
        <v>18</v>
      </c>
      <c r="F1626" s="2" t="s">
        <v>20</v>
      </c>
      <c r="G1626" s="7" t="n">
        <v>2</v>
      </c>
      <c r="H1626" s="6" t="n">
        <v>10.31</v>
      </c>
      <c r="I1626" s="6" t="n">
        <v>-20.62</v>
      </c>
      <c r="J1626" s="6" t="n">
        <v>0</v>
      </c>
      <c r="K1626" s="6" t="n">
        <v>-0.02</v>
      </c>
      <c r="L1626" s="6" t="n">
        <v>0</v>
      </c>
      <c r="M1626" s="6" t="s">
        <f>=I1626+J1626+K1626+L1626</f>
      </c>
      <c r="N1626" s="6"/>
      <c r="O1626" s="6"/>
      <c r="P1626" s="2"/>
    </row>
    <row collapsed="false" customFormat="false" customHeight="false" hidden="false" ht="12.1" outlineLevel="0" r="1627">
      <c r="A1627" s="20" t="n">
        <v>44088.540868056</v>
      </c>
      <c r="B1627" s="2" t="s">
        <v>106</v>
      </c>
      <c r="C1627" s="2" t="s">
        <v>1252</v>
      </c>
      <c r="D1627" s="2" t="s">
        <v>894</v>
      </c>
      <c r="E1627" s="2" t="s">
        <v>18</v>
      </c>
      <c r="F1627" s="2" t="s">
        <v>27</v>
      </c>
      <c r="G1627" s="7" t="n">
        <v>1</v>
      </c>
      <c r="H1627" s="6" t="n">
        <v>1877</v>
      </c>
      <c r="I1627" s="6" t="n">
        <v>-1877</v>
      </c>
      <c r="J1627" s="6" t="n">
        <v>0</v>
      </c>
      <c r="K1627" s="6" t="n">
        <v>-0.9</v>
      </c>
      <c r="L1627" s="6" t="n">
        <v>0</v>
      </c>
      <c r="M1627" s="6"/>
      <c r="N1627" s="6" t="s">
        <f>=I1627+J1627+K1627+L1627</f>
      </c>
      <c r="O1627" s="6"/>
      <c r="P1627" s="2"/>
    </row>
    <row collapsed="false" customFormat="false" customHeight="false" hidden="false" ht="12.1" outlineLevel="0" r="1628">
      <c r="A1628" s="20" t="n">
        <v>44088.555011574</v>
      </c>
      <c r="B1628" s="2" t="s">
        <v>100</v>
      </c>
      <c r="C1628" s="2" t="s">
        <v>1181</v>
      </c>
      <c r="D1628" s="2" t="s">
        <v>894</v>
      </c>
      <c r="E1628" s="2" t="s">
        <v>18</v>
      </c>
      <c r="F1628" s="2" t="s">
        <v>27</v>
      </c>
      <c r="G1628" s="7" t="n">
        <v>1</v>
      </c>
      <c r="H1628" s="6" t="n">
        <v>19490</v>
      </c>
      <c r="I1628" s="6" t="n">
        <v>-19490</v>
      </c>
      <c r="J1628" s="6" t="n">
        <v>0</v>
      </c>
      <c r="K1628" s="6" t="n">
        <v>-9.31</v>
      </c>
      <c r="L1628" s="6" t="n">
        <v>0</v>
      </c>
      <c r="M1628" s="6"/>
      <c r="N1628" s="6" t="s">
        <f>=I1628+J1628+K1628+L1628</f>
      </c>
      <c r="O1628" s="6"/>
      <c r="P1628" s="2"/>
    </row>
    <row collapsed="false" customFormat="false" customHeight="false" hidden="false" ht="12.1" outlineLevel="0" r="1629">
      <c r="A1629" s="20" t="n">
        <v>44088.68412037</v>
      </c>
      <c r="B1629" s="2" t="s">
        <v>17</v>
      </c>
      <c r="C1629" s="2" t="s">
        <v>19</v>
      </c>
      <c r="D1629" s="2" t="s">
        <v>894</v>
      </c>
      <c r="E1629" s="2" t="s">
        <v>18</v>
      </c>
      <c r="F1629" s="2" t="s">
        <v>20</v>
      </c>
      <c r="G1629" s="7" t="n">
        <v>2</v>
      </c>
      <c r="H1629" s="6" t="n">
        <v>37</v>
      </c>
      <c r="I1629" s="6" t="n">
        <v>-74</v>
      </c>
      <c r="J1629" s="6" t="n">
        <v>0</v>
      </c>
      <c r="K1629" s="6" t="n">
        <v>-0.04</v>
      </c>
      <c r="L1629" s="6" t="n">
        <v>0</v>
      </c>
      <c r="M1629" s="6" t="s">
        <f>=I1629+J1629+K1629+L1629</f>
      </c>
      <c r="N1629" s="6"/>
      <c r="O1629" s="6"/>
      <c r="P1629" s="2"/>
    </row>
    <row collapsed="false" customFormat="false" customHeight="false" hidden="false" ht="12.1" outlineLevel="0" r="1630">
      <c r="A1630" s="20" t="n">
        <v>44089.637569444</v>
      </c>
      <c r="B1630" s="2" t="s">
        <v>136</v>
      </c>
      <c r="C1630" s="2" t="s">
        <v>1136</v>
      </c>
      <c r="D1630" s="2" t="s">
        <v>894</v>
      </c>
      <c r="E1630" s="2" t="s">
        <v>18</v>
      </c>
      <c r="F1630" s="2" t="s">
        <v>27</v>
      </c>
      <c r="G1630" s="7" t="n">
        <v>2</v>
      </c>
      <c r="H1630" s="6" t="n">
        <v>994.4</v>
      </c>
      <c r="I1630" s="6" t="n">
        <v>-1988.8</v>
      </c>
      <c r="J1630" s="6" t="n">
        <v>0</v>
      </c>
      <c r="K1630" s="6" t="n">
        <v>-0.94</v>
      </c>
      <c r="L1630" s="6" t="n">
        <v>0</v>
      </c>
      <c r="M1630" s="6"/>
      <c r="N1630" s="6" t="s">
        <f>=I1630+J1630+K1630+L1630</f>
      </c>
      <c r="O1630" s="6"/>
      <c r="P1630" s="2"/>
    </row>
    <row collapsed="false" customFormat="false" customHeight="false" hidden="false" ht="12.1" outlineLevel="0" r="1631">
      <c r="A1631" s="20" t="n">
        <v>44089.638414352</v>
      </c>
      <c r="B1631" s="2" t="s">
        <v>78</v>
      </c>
      <c r="C1631" s="2" t="s">
        <v>1188</v>
      </c>
      <c r="D1631" s="2" t="s">
        <v>894</v>
      </c>
      <c r="E1631" s="2" t="s">
        <v>18</v>
      </c>
      <c r="F1631" s="2" t="s">
        <v>27</v>
      </c>
      <c r="G1631" s="7" t="n">
        <v>10</v>
      </c>
      <c r="H1631" s="6" t="n">
        <v>335.6</v>
      </c>
      <c r="I1631" s="6" t="n">
        <v>-3356</v>
      </c>
      <c r="J1631" s="6" t="n">
        <v>0</v>
      </c>
      <c r="K1631" s="6" t="n">
        <v>-1.6</v>
      </c>
      <c r="L1631" s="6" t="n">
        <v>0</v>
      </c>
      <c r="M1631" s="6"/>
      <c r="N1631" s="6" t="s">
        <f>=I1631+J1631+K1631+L1631</f>
      </c>
      <c r="O1631" s="6"/>
      <c r="P1631" s="2"/>
    </row>
    <row collapsed="false" customFormat="false" customHeight="false" hidden="false" ht="12.1" outlineLevel="0" r="1632">
      <c r="A1632" s="20" t="n">
        <v>44089.638414352</v>
      </c>
      <c r="B1632" s="2" t="s">
        <v>78</v>
      </c>
      <c r="C1632" s="2" t="s">
        <v>1188</v>
      </c>
      <c r="D1632" s="2" t="s">
        <v>894</v>
      </c>
      <c r="E1632" s="2" t="s">
        <v>18</v>
      </c>
      <c r="F1632" s="2" t="s">
        <v>27</v>
      </c>
      <c r="G1632" s="7" t="n">
        <v>10</v>
      </c>
      <c r="H1632" s="6" t="n">
        <v>335.6</v>
      </c>
      <c r="I1632" s="6" t="n">
        <v>-3356</v>
      </c>
      <c r="J1632" s="6" t="n">
        <v>0</v>
      </c>
      <c r="K1632" s="6" t="n">
        <v>-1.6</v>
      </c>
      <c r="L1632" s="6" t="n">
        <v>0</v>
      </c>
      <c r="M1632" s="6"/>
      <c r="N1632" s="6" t="s">
        <f>=I1632+J1632+K1632+L1632</f>
      </c>
      <c r="O1632" s="6"/>
      <c r="P1632" s="2"/>
    </row>
    <row collapsed="false" customFormat="false" customHeight="false" hidden="false" ht="12.1" outlineLevel="0" r="1633">
      <c r="A1633" s="20" t="n">
        <v>44089.649606481</v>
      </c>
      <c r="B1633" s="2" t="s">
        <v>41</v>
      </c>
      <c r="C1633" s="2" t="s">
        <v>42</v>
      </c>
      <c r="D1633" s="2" t="s">
        <v>894</v>
      </c>
      <c r="E1633" s="2" t="s">
        <v>18</v>
      </c>
      <c r="F1633" s="2" t="s">
        <v>20</v>
      </c>
      <c r="G1633" s="7" t="n">
        <v>2</v>
      </c>
      <c r="H1633" s="6" t="n">
        <v>207.9</v>
      </c>
      <c r="I1633" s="6" t="n">
        <v>-415.8</v>
      </c>
      <c r="J1633" s="6" t="n">
        <v>0</v>
      </c>
      <c r="K1633" s="6" t="n">
        <v>-0.2</v>
      </c>
      <c r="L1633" s="6" t="n">
        <v>0</v>
      </c>
      <c r="M1633" s="6" t="s">
        <f>=I1633+J1633+K1633+L1633</f>
      </c>
      <c r="N1633" s="6"/>
      <c r="O1633" s="6"/>
      <c r="P1633" s="2"/>
    </row>
    <row collapsed="false" customFormat="false" customHeight="false" hidden="false" ht="12.1" outlineLevel="0" r="1634">
      <c r="A1634" s="20" t="n">
        <v>44089.6790625</v>
      </c>
      <c r="B1634" s="2" t="s">
        <v>17</v>
      </c>
      <c r="C1634" s="2" t="s">
        <v>19</v>
      </c>
      <c r="D1634" s="2" t="s">
        <v>894</v>
      </c>
      <c r="E1634" s="2" t="s">
        <v>18</v>
      </c>
      <c r="F1634" s="2" t="s">
        <v>20</v>
      </c>
      <c r="G1634" s="7" t="n">
        <v>2</v>
      </c>
      <c r="H1634" s="6" t="n">
        <v>36.9</v>
      </c>
      <c r="I1634" s="6" t="n">
        <v>-73.8</v>
      </c>
      <c r="J1634" s="6" t="n">
        <v>0</v>
      </c>
      <c r="K1634" s="6" t="n">
        <v>-0.04</v>
      </c>
      <c r="L1634" s="6" t="n">
        <v>0</v>
      </c>
      <c r="M1634" s="6" t="s">
        <f>=I1634+J1634+K1634+L1634</f>
      </c>
      <c r="N1634" s="6"/>
      <c r="O1634" s="6"/>
      <c r="P1634" s="2"/>
    </row>
    <row collapsed="false" customFormat="false" customHeight="false" hidden="false" ht="12.1" outlineLevel="0" r="1635">
      <c r="A1635" s="20" t="n">
        <v>44089.679675926</v>
      </c>
      <c r="B1635" s="2" t="s">
        <v>17</v>
      </c>
      <c r="C1635" s="2" t="s">
        <v>19</v>
      </c>
      <c r="D1635" s="2" t="s">
        <v>894</v>
      </c>
      <c r="E1635" s="2" t="s">
        <v>18</v>
      </c>
      <c r="F1635" s="2" t="s">
        <v>20</v>
      </c>
      <c r="G1635" s="7" t="n">
        <v>2</v>
      </c>
      <c r="H1635" s="6" t="n">
        <v>36.9</v>
      </c>
      <c r="I1635" s="6" t="n">
        <v>-73.8</v>
      </c>
      <c r="J1635" s="6" t="n">
        <v>0</v>
      </c>
      <c r="K1635" s="6" t="n">
        <v>-0.04</v>
      </c>
      <c r="L1635" s="6" t="n">
        <v>0</v>
      </c>
      <c r="M1635" s="6" t="s">
        <f>=I1635+J1635+K1635+L1635</f>
      </c>
      <c r="N1635" s="6"/>
      <c r="O1635" s="6"/>
      <c r="P1635" s="2"/>
    </row>
    <row collapsed="false" customFormat="false" customHeight="false" hidden="false" ht="12.1" outlineLevel="0" r="1636">
      <c r="A1636" s="20" t="n">
        <v>44090.672083333</v>
      </c>
      <c r="B1636" s="2" t="s">
        <v>32</v>
      </c>
      <c r="C1636" s="2" t="s">
        <v>1185</v>
      </c>
      <c r="D1636" s="2" t="s">
        <v>894</v>
      </c>
      <c r="E1636" s="2" t="s">
        <v>18</v>
      </c>
      <c r="F1636" s="2" t="s">
        <v>27</v>
      </c>
      <c r="G1636" s="7" t="n">
        <v>2</v>
      </c>
      <c r="H1636" s="6" t="n">
        <v>512.6</v>
      </c>
      <c r="I1636" s="6" t="n">
        <v>-1025.2</v>
      </c>
      <c r="J1636" s="6" t="n">
        <v>0</v>
      </c>
      <c r="K1636" s="6" t="n">
        <v>-0.49</v>
      </c>
      <c r="L1636" s="6" t="n">
        <v>0</v>
      </c>
      <c r="M1636" s="6"/>
      <c r="N1636" s="6" t="s">
        <f>=I1636+J1636+K1636+L1636</f>
      </c>
      <c r="O1636" s="6"/>
      <c r="P1636" s="2"/>
    </row>
    <row collapsed="false" customFormat="false" customHeight="false" hidden="false" ht="12.1" outlineLevel="0" r="1637">
      <c r="A1637" s="21" t="n">
        <v>44091</v>
      </c>
      <c r="B1637" s="22" t="s">
        <v>1113</v>
      </c>
      <c r="C1637" s="22" t="s">
        <v>1288</v>
      </c>
      <c r="D1637" s="22" t="s">
        <v>1113</v>
      </c>
      <c r="E1637" s="22" t="s">
        <v>1113</v>
      </c>
      <c r="F1637" s="22" t="s">
        <v>27</v>
      </c>
      <c r="G1637" s="23" t="n">
        <v>1</v>
      </c>
      <c r="H1637" s="24" t="n">
        <v>905.08</v>
      </c>
      <c r="I1637" s="24" t="n">
        <v>905.08</v>
      </c>
      <c r="J1637" s="24" t="n">
        <v>0</v>
      </c>
      <c r="K1637" s="24" t="n">
        <v>0</v>
      </c>
      <c r="L1637" s="24" t="n">
        <v>0</v>
      </c>
      <c r="M1637" s="24"/>
      <c r="N1637" s="6" t="s">
        <f>=I1637+J1637+K1637+L1637</f>
      </c>
      <c r="O1637" s="24"/>
      <c r="P1637" s="22"/>
    </row>
    <row collapsed="false" customFormat="false" customHeight="false" hidden="false" ht="12.1" outlineLevel="0" r="1638">
      <c r="A1638" s="20" t="n">
        <v>44091.458981481</v>
      </c>
      <c r="B1638" s="2" t="s">
        <v>32</v>
      </c>
      <c r="C1638" s="2" t="s">
        <v>1185</v>
      </c>
      <c r="D1638" s="2" t="s">
        <v>894</v>
      </c>
      <c r="E1638" s="2" t="s">
        <v>18</v>
      </c>
      <c r="F1638" s="2" t="s">
        <v>27</v>
      </c>
      <c r="G1638" s="7" t="n">
        <v>2</v>
      </c>
      <c r="H1638" s="6" t="n">
        <v>510</v>
      </c>
      <c r="I1638" s="6" t="n">
        <v>-1020</v>
      </c>
      <c r="J1638" s="6" t="n">
        <v>0</v>
      </c>
      <c r="K1638" s="6" t="n">
        <v>-0.49</v>
      </c>
      <c r="L1638" s="6" t="n">
        <v>0</v>
      </c>
      <c r="M1638" s="6"/>
      <c r="N1638" s="6" t="s">
        <f>=I1638+J1638+K1638+L1638</f>
      </c>
      <c r="O1638" s="6"/>
      <c r="P1638" s="2"/>
    </row>
    <row collapsed="false" customFormat="false" customHeight="false" hidden="false" ht="12.1" outlineLevel="0" r="1639">
      <c r="A1639" s="20" t="n">
        <v>44091.670115741</v>
      </c>
      <c r="B1639" s="2" t="s">
        <v>32</v>
      </c>
      <c r="C1639" s="2" t="s">
        <v>1185</v>
      </c>
      <c r="D1639" s="2" t="s">
        <v>894</v>
      </c>
      <c r="E1639" s="2" t="s">
        <v>18</v>
      </c>
      <c r="F1639" s="2" t="s">
        <v>27</v>
      </c>
      <c r="G1639" s="7" t="n">
        <v>2</v>
      </c>
      <c r="H1639" s="6" t="n">
        <v>500</v>
      </c>
      <c r="I1639" s="6" t="n">
        <v>-1000</v>
      </c>
      <c r="J1639" s="6" t="n">
        <v>0</v>
      </c>
      <c r="K1639" s="6" t="n">
        <v>-0.48</v>
      </c>
      <c r="L1639" s="6" t="n">
        <v>0</v>
      </c>
      <c r="M1639" s="6"/>
      <c r="N1639" s="6" t="s">
        <f>=I1639+J1639+K1639+L1639</f>
      </c>
      <c r="O1639" s="6"/>
      <c r="P1639" s="2"/>
    </row>
    <row collapsed="false" customFormat="false" customHeight="false" hidden="false" ht="12.1" outlineLevel="0" r="1640">
      <c r="A1640" s="20" t="n">
        <v>44091.694166667</v>
      </c>
      <c r="B1640" s="2" t="s">
        <v>106</v>
      </c>
      <c r="C1640" s="2" t="s">
        <v>1252</v>
      </c>
      <c r="D1640" s="2" t="s">
        <v>894</v>
      </c>
      <c r="E1640" s="2" t="s">
        <v>18</v>
      </c>
      <c r="F1640" s="2" t="s">
        <v>27</v>
      </c>
      <c r="G1640" s="7" t="n">
        <v>2</v>
      </c>
      <c r="H1640" s="6" t="n">
        <v>1820</v>
      </c>
      <c r="I1640" s="6" t="n">
        <v>-3640</v>
      </c>
      <c r="J1640" s="6" t="n">
        <v>0</v>
      </c>
      <c r="K1640" s="6" t="n">
        <v>-1.73</v>
      </c>
      <c r="L1640" s="6" t="n">
        <v>0</v>
      </c>
      <c r="M1640" s="6"/>
      <c r="N1640" s="6" t="s">
        <f>=I1640+J1640+K1640+L1640</f>
      </c>
      <c r="O1640" s="6"/>
      <c r="P1640" s="2"/>
    </row>
    <row collapsed="false" customFormat="false" customHeight="false" hidden="false" ht="12.1" outlineLevel="0" r="1641">
      <c r="A1641" s="20" t="n">
        <v>44091.7034375</v>
      </c>
      <c r="B1641" s="2" t="s">
        <v>106</v>
      </c>
      <c r="C1641" s="2" t="s">
        <v>1252</v>
      </c>
      <c r="D1641" s="2" t="s">
        <v>894</v>
      </c>
      <c r="E1641" s="2" t="s">
        <v>18</v>
      </c>
      <c r="F1641" s="2" t="s">
        <v>27</v>
      </c>
      <c r="G1641" s="7" t="n">
        <v>1</v>
      </c>
      <c r="H1641" s="6" t="n">
        <v>1817</v>
      </c>
      <c r="I1641" s="6" t="n">
        <v>-1817</v>
      </c>
      <c r="J1641" s="6" t="n">
        <v>0</v>
      </c>
      <c r="K1641" s="6" t="n">
        <v>-0.87</v>
      </c>
      <c r="L1641" s="6" t="n">
        <v>0</v>
      </c>
      <c r="M1641" s="6"/>
      <c r="N1641" s="6" t="s">
        <f>=I1641+J1641+K1641+L1641</f>
      </c>
      <c r="O1641" s="6"/>
      <c r="P1641" s="2"/>
    </row>
    <row collapsed="false" customFormat="false" customHeight="false" hidden="false" ht="12.1" outlineLevel="0" r="1642">
      <c r="A1642" s="20" t="n">
        <v>44091.706053241</v>
      </c>
      <c r="B1642" s="2" t="s">
        <v>41</v>
      </c>
      <c r="C1642" s="2" t="s">
        <v>42</v>
      </c>
      <c r="D1642" s="2" t="s">
        <v>894</v>
      </c>
      <c r="E1642" s="2" t="s">
        <v>18</v>
      </c>
      <c r="F1642" s="2" t="s">
        <v>20</v>
      </c>
      <c r="G1642" s="7" t="n">
        <v>1</v>
      </c>
      <c r="H1642" s="6" t="n">
        <v>202.9</v>
      </c>
      <c r="I1642" s="6" t="n">
        <v>-202.9</v>
      </c>
      <c r="J1642" s="6" t="n">
        <v>0</v>
      </c>
      <c r="K1642" s="6" t="n">
        <v>-0.1</v>
      </c>
      <c r="L1642" s="6" t="n">
        <v>0</v>
      </c>
      <c r="M1642" s="6" t="s">
        <f>=I1642+J1642+K1642+L1642</f>
      </c>
      <c r="N1642" s="6"/>
      <c r="O1642" s="6"/>
      <c r="P1642" s="2"/>
    </row>
    <row collapsed="false" customFormat="false" customHeight="false" hidden="false" ht="12.1" outlineLevel="0" r="1643">
      <c r="A1643" s="20" t="n">
        <v>44091.713888889</v>
      </c>
      <c r="B1643" s="2" t="s">
        <v>106</v>
      </c>
      <c r="C1643" s="2" t="s">
        <v>1252</v>
      </c>
      <c r="D1643" s="2" t="s">
        <v>894</v>
      </c>
      <c r="E1643" s="2" t="s">
        <v>18</v>
      </c>
      <c r="F1643" s="2" t="s">
        <v>27</v>
      </c>
      <c r="G1643" s="7" t="n">
        <v>1</v>
      </c>
      <c r="H1643" s="6" t="n">
        <v>1815.5</v>
      </c>
      <c r="I1643" s="6" t="n">
        <v>-1815.5</v>
      </c>
      <c r="J1643" s="6" t="n">
        <v>0</v>
      </c>
      <c r="K1643" s="6" t="n">
        <v>-0.87</v>
      </c>
      <c r="L1643" s="6" t="n">
        <v>0</v>
      </c>
      <c r="M1643" s="6"/>
      <c r="N1643" s="6" t="s">
        <f>=I1643+J1643+K1643+L1643</f>
      </c>
      <c r="O1643" s="6"/>
      <c r="P1643" s="2"/>
    </row>
    <row collapsed="false" customFormat="false" customHeight="false" hidden="false" ht="12.1" outlineLevel="0" r="1644">
      <c r="A1644" s="20" t="n">
        <v>44092.602789352</v>
      </c>
      <c r="B1644" s="2" t="s">
        <v>106</v>
      </c>
      <c r="C1644" s="2" t="s">
        <v>1252</v>
      </c>
      <c r="D1644" s="2" t="s">
        <v>894</v>
      </c>
      <c r="E1644" s="2" t="s">
        <v>18</v>
      </c>
      <c r="F1644" s="2" t="s">
        <v>27</v>
      </c>
      <c r="G1644" s="7" t="n">
        <v>1</v>
      </c>
      <c r="H1644" s="6" t="n">
        <v>1752</v>
      </c>
      <c r="I1644" s="6" t="n">
        <v>-1752</v>
      </c>
      <c r="J1644" s="6" t="n">
        <v>0</v>
      </c>
      <c r="K1644" s="6" t="n">
        <v>-0.83</v>
      </c>
      <c r="L1644" s="6" t="n">
        <v>0</v>
      </c>
      <c r="M1644" s="6"/>
      <c r="N1644" s="6" t="s">
        <f>=I1644+J1644+K1644+L1644</f>
      </c>
      <c r="O1644" s="6"/>
      <c r="P1644" s="2"/>
    </row>
    <row collapsed="false" customFormat="false" customHeight="false" hidden="false" ht="12.1" outlineLevel="0" r="1645">
      <c r="A1645" s="20" t="n">
        <v>44092.765034722</v>
      </c>
      <c r="B1645" s="2" t="s">
        <v>32</v>
      </c>
      <c r="C1645" s="2" t="s">
        <v>1185</v>
      </c>
      <c r="D1645" s="2" t="s">
        <v>894</v>
      </c>
      <c r="E1645" s="2" t="s">
        <v>18</v>
      </c>
      <c r="F1645" s="2" t="s">
        <v>27</v>
      </c>
      <c r="G1645" s="7" t="n">
        <v>1</v>
      </c>
      <c r="H1645" s="6" t="n">
        <v>497</v>
      </c>
      <c r="I1645" s="6" t="n">
        <v>-497</v>
      </c>
      <c r="J1645" s="6" t="n">
        <v>0</v>
      </c>
      <c r="K1645" s="6" t="n">
        <v>-0.24</v>
      </c>
      <c r="L1645" s="6" t="n">
        <v>0</v>
      </c>
      <c r="M1645" s="6"/>
      <c r="N1645" s="6" t="s">
        <f>=I1645+J1645+K1645+L1645</f>
      </c>
      <c r="O1645" s="6"/>
      <c r="P1645" s="2"/>
    </row>
    <row collapsed="false" customFormat="false" customHeight="false" hidden="false" ht="12.1" outlineLevel="0" r="1646">
      <c r="A1646" s="21" t="n">
        <v>44095</v>
      </c>
      <c r="B1646" s="22" t="s">
        <v>1088</v>
      </c>
      <c r="C1646" s="22" t="s">
        <v>332</v>
      </c>
      <c r="D1646" s="22" t="s">
        <v>1088</v>
      </c>
      <c r="E1646" s="22" t="s">
        <v>1088</v>
      </c>
      <c r="F1646" s="22" t="s">
        <v>20</v>
      </c>
      <c r="G1646" s="23" t="n">
        <v>1</v>
      </c>
      <c r="H1646" s="24" t="n">
        <v>1590</v>
      </c>
      <c r="I1646" s="24" t="n">
        <v>1590</v>
      </c>
      <c r="J1646" s="24" t="n">
        <v>0</v>
      </c>
      <c r="K1646" s="24" t="n">
        <v>0</v>
      </c>
      <c r="L1646" s="24" t="n">
        <v>0</v>
      </c>
      <c r="M1646" s="6" t="s">
        <f>=I1646+J1646+K1646+L1646</f>
      </c>
      <c r="N1646" s="24"/>
      <c r="O1646" s="24"/>
      <c r="P1646" s="22"/>
    </row>
    <row collapsed="false" customFormat="false" customHeight="false" hidden="false" ht="12.1" outlineLevel="0" r="1647">
      <c r="A1647" s="29" t="n">
        <v>44095.678958333</v>
      </c>
      <c r="B1647" s="30" t="s">
        <v>976</v>
      </c>
      <c r="C1647" s="30" t="s">
        <v>1254</v>
      </c>
      <c r="D1647" s="30" t="s">
        <v>897</v>
      </c>
      <c r="E1647" s="30" t="s">
        <v>166</v>
      </c>
      <c r="F1647" s="30" t="s">
        <v>20</v>
      </c>
      <c r="G1647" s="31" t="n">
        <v>-2</v>
      </c>
      <c r="H1647" s="32" t="n">
        <v>105</v>
      </c>
      <c r="I1647" s="32" t="n">
        <v>2100</v>
      </c>
      <c r="J1647" s="32" t="n">
        <v>20.3</v>
      </c>
      <c r="K1647" s="32" t="n">
        <v>-1.05</v>
      </c>
      <c r="L1647" s="32" t="n">
        <v>0</v>
      </c>
      <c r="M1647" s="6" t="s">
        <f>=I1647+J1647+K1647+L1647</f>
      </c>
      <c r="N1647" s="32"/>
      <c r="O1647" s="32"/>
      <c r="P1647" s="30"/>
    </row>
    <row collapsed="false" customFormat="false" customHeight="false" hidden="false" ht="12.1" outlineLevel="0" r="1648">
      <c r="A1648" s="29" t="n">
        <v>44096.643356481</v>
      </c>
      <c r="B1648" s="30" t="s">
        <v>906</v>
      </c>
      <c r="C1648" s="30" t="s">
        <v>1097</v>
      </c>
      <c r="D1648" s="30" t="s">
        <v>897</v>
      </c>
      <c r="E1648" s="30" t="s">
        <v>18</v>
      </c>
      <c r="F1648" s="30" t="s">
        <v>27</v>
      </c>
      <c r="G1648" s="31" t="n">
        <v>-20</v>
      </c>
      <c r="H1648" s="32" t="n">
        <v>74.22</v>
      </c>
      <c r="I1648" s="32" t="n">
        <v>1484.4</v>
      </c>
      <c r="J1648" s="32" t="n">
        <v>0</v>
      </c>
      <c r="K1648" s="32" t="n">
        <v>-0.71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44096.643356481</v>
      </c>
      <c r="B1649" s="30" t="s">
        <v>906</v>
      </c>
      <c r="C1649" s="30" t="s">
        <v>1097</v>
      </c>
      <c r="D1649" s="30" t="s">
        <v>897</v>
      </c>
      <c r="E1649" s="30" t="s">
        <v>18</v>
      </c>
      <c r="F1649" s="30" t="s">
        <v>27</v>
      </c>
      <c r="G1649" s="31" t="n">
        <v>-90</v>
      </c>
      <c r="H1649" s="32" t="n">
        <v>74.22</v>
      </c>
      <c r="I1649" s="32" t="n">
        <v>6679.8</v>
      </c>
      <c r="J1649" s="32" t="n">
        <v>0</v>
      </c>
      <c r="K1649" s="32" t="n">
        <v>-3.18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0" t="n">
        <v>44096.64568287</v>
      </c>
      <c r="B1650" s="2" t="s">
        <v>106</v>
      </c>
      <c r="C1650" s="2" t="s">
        <v>1252</v>
      </c>
      <c r="D1650" s="2" t="s">
        <v>894</v>
      </c>
      <c r="E1650" s="2" t="s">
        <v>18</v>
      </c>
      <c r="F1650" s="2" t="s">
        <v>27</v>
      </c>
      <c r="G1650" s="7" t="n">
        <v>1</v>
      </c>
      <c r="H1650" s="6" t="n">
        <v>1639</v>
      </c>
      <c r="I1650" s="6" t="n">
        <v>-1639</v>
      </c>
      <c r="J1650" s="6" t="n">
        <v>0</v>
      </c>
      <c r="K1650" s="6" t="n">
        <v>-0.78</v>
      </c>
      <c r="L1650" s="6" t="n">
        <v>0</v>
      </c>
      <c r="M1650" s="6"/>
      <c r="N1650" s="6" t="s">
        <f>=I1650+J1650+K1650+L1650</f>
      </c>
      <c r="O1650" s="6"/>
      <c r="P1650" s="2"/>
    </row>
    <row collapsed="false" customFormat="false" customHeight="false" hidden="false" ht="12.1" outlineLevel="0" r="1651">
      <c r="A1651" s="20" t="n">
        <v>44096.646782407</v>
      </c>
      <c r="B1651" s="2" t="s">
        <v>136</v>
      </c>
      <c r="C1651" s="2" t="s">
        <v>1136</v>
      </c>
      <c r="D1651" s="2" t="s">
        <v>894</v>
      </c>
      <c r="E1651" s="2" t="s">
        <v>18</v>
      </c>
      <c r="F1651" s="2" t="s">
        <v>27</v>
      </c>
      <c r="G1651" s="7" t="n">
        <v>1</v>
      </c>
      <c r="H1651" s="6" t="n">
        <v>978.4</v>
      </c>
      <c r="I1651" s="6" t="n">
        <v>-978.4</v>
      </c>
      <c r="J1651" s="6" t="n">
        <v>0</v>
      </c>
      <c r="K1651" s="6" t="n">
        <v>-0.47</v>
      </c>
      <c r="L1651" s="6" t="n">
        <v>0</v>
      </c>
      <c r="M1651" s="6"/>
      <c r="N1651" s="6" t="s">
        <f>=I1651+J1651+K1651+L1651</f>
      </c>
      <c r="O1651" s="6"/>
      <c r="P1651" s="2"/>
    </row>
    <row collapsed="false" customFormat="false" customHeight="false" hidden="false" ht="12.1" outlineLevel="0" r="1652">
      <c r="A1652" s="20" t="n">
        <v>44096.654444444</v>
      </c>
      <c r="B1652" s="2" t="s">
        <v>32</v>
      </c>
      <c r="C1652" s="2" t="s">
        <v>1185</v>
      </c>
      <c r="D1652" s="2" t="s">
        <v>894</v>
      </c>
      <c r="E1652" s="2" t="s">
        <v>18</v>
      </c>
      <c r="F1652" s="2" t="s">
        <v>27</v>
      </c>
      <c r="G1652" s="7" t="n">
        <v>2</v>
      </c>
      <c r="H1652" s="6" t="n">
        <v>465.7</v>
      </c>
      <c r="I1652" s="6" t="n">
        <v>-931.4</v>
      </c>
      <c r="J1652" s="6" t="n">
        <v>0</v>
      </c>
      <c r="K1652" s="6" t="n">
        <v>-0.44</v>
      </c>
      <c r="L1652" s="6" t="n">
        <v>0</v>
      </c>
      <c r="M1652" s="6"/>
      <c r="N1652" s="6" t="s">
        <f>=I1652+J1652+K1652+L1652</f>
      </c>
      <c r="O1652" s="6"/>
      <c r="P1652" s="2"/>
    </row>
    <row collapsed="false" customFormat="false" customHeight="false" hidden="false" ht="12.1" outlineLevel="0" r="1653">
      <c r="A1653" s="21" t="n">
        <v>44097</v>
      </c>
      <c r="B1653" s="22" t="s">
        <v>1113</v>
      </c>
      <c r="C1653" s="22" t="s">
        <v>1357</v>
      </c>
      <c r="D1653" s="22" t="s">
        <v>1113</v>
      </c>
      <c r="E1653" s="22" t="s">
        <v>1113</v>
      </c>
      <c r="F1653" s="22" t="s">
        <v>20</v>
      </c>
      <c r="G1653" s="23" t="n">
        <v>1</v>
      </c>
      <c r="H1653" s="24" t="n">
        <v>36.02</v>
      </c>
      <c r="I1653" s="24" t="n">
        <v>36.02</v>
      </c>
      <c r="J1653" s="24" t="n">
        <v>0</v>
      </c>
      <c r="K1653" s="24" t="n">
        <v>0</v>
      </c>
      <c r="L1653" s="24" t="n">
        <v>0</v>
      </c>
      <c r="M1653" s="6" t="s">
        <f>=I1653+J1653+K1653+L1653</f>
      </c>
      <c r="N1653" s="24"/>
      <c r="O1653" s="24"/>
      <c r="P1653" s="22"/>
    </row>
    <row collapsed="false" customFormat="false" customHeight="false" hidden="false" ht="12.1" outlineLevel="0" r="1654">
      <c r="A1654" s="20" t="n">
        <v>44097.662118056</v>
      </c>
      <c r="B1654" s="2" t="s">
        <v>995</v>
      </c>
      <c r="C1654" s="2" t="s">
        <v>1316</v>
      </c>
      <c r="D1654" s="2" t="s">
        <v>894</v>
      </c>
      <c r="E1654" s="2" t="s">
        <v>18</v>
      </c>
      <c r="F1654" s="2" t="s">
        <v>27</v>
      </c>
      <c r="G1654" s="7" t="n">
        <v>10</v>
      </c>
      <c r="H1654" s="6" t="n">
        <v>123.04</v>
      </c>
      <c r="I1654" s="6" t="n">
        <v>-1230.4</v>
      </c>
      <c r="J1654" s="6" t="n">
        <v>0</v>
      </c>
      <c r="K1654" s="6" t="n">
        <v>-0.58</v>
      </c>
      <c r="L1654" s="6" t="n">
        <v>0</v>
      </c>
      <c r="M1654" s="6"/>
      <c r="N1654" s="6" t="s">
        <f>=I1654+J1654+K1654+L1654</f>
      </c>
      <c r="O1654" s="6"/>
      <c r="P1654" s="2"/>
    </row>
    <row collapsed="false" customFormat="false" customHeight="false" hidden="false" ht="12.1" outlineLevel="0" r="1655">
      <c r="A1655" s="20" t="n">
        <v>44097.66212963</v>
      </c>
      <c r="B1655" s="2" t="s">
        <v>995</v>
      </c>
      <c r="C1655" s="2" t="s">
        <v>1316</v>
      </c>
      <c r="D1655" s="2" t="s">
        <v>894</v>
      </c>
      <c r="E1655" s="2" t="s">
        <v>18</v>
      </c>
      <c r="F1655" s="2" t="s">
        <v>27</v>
      </c>
      <c r="G1655" s="7" t="n">
        <v>3</v>
      </c>
      <c r="H1655" s="6" t="n">
        <v>123.02</v>
      </c>
      <c r="I1655" s="6" t="n">
        <v>-369.06</v>
      </c>
      <c r="J1655" s="6" t="n">
        <v>0</v>
      </c>
      <c r="K1655" s="6" t="n">
        <v>-0.18</v>
      </c>
      <c r="L1655" s="6" t="n">
        <v>0</v>
      </c>
      <c r="M1655" s="6"/>
      <c r="N1655" s="6" t="s">
        <f>=I1655+J1655+K1655+L1655</f>
      </c>
      <c r="O1655" s="6"/>
      <c r="P1655" s="2"/>
    </row>
    <row collapsed="false" customFormat="false" customHeight="false" hidden="false" ht="12.1" outlineLevel="0" r="1656">
      <c r="A1656" s="20" t="n">
        <v>44097.665578704</v>
      </c>
      <c r="B1656" s="2" t="s">
        <v>995</v>
      </c>
      <c r="C1656" s="2" t="s">
        <v>1316</v>
      </c>
      <c r="D1656" s="2" t="s">
        <v>894</v>
      </c>
      <c r="E1656" s="2" t="s">
        <v>18</v>
      </c>
      <c r="F1656" s="2" t="s">
        <v>27</v>
      </c>
      <c r="G1656" s="7" t="n">
        <v>20</v>
      </c>
      <c r="H1656" s="6" t="n">
        <v>123</v>
      </c>
      <c r="I1656" s="6" t="n">
        <v>-2460</v>
      </c>
      <c r="J1656" s="6" t="n">
        <v>0</v>
      </c>
      <c r="K1656" s="6" t="n">
        <v>-1.17</v>
      </c>
      <c r="L1656" s="6" t="n">
        <v>0</v>
      </c>
      <c r="M1656" s="6"/>
      <c r="N1656" s="6" t="s">
        <f>=I1656+J1656+K1656+L1656</f>
      </c>
      <c r="O1656" s="6"/>
      <c r="P1656" s="2"/>
    </row>
    <row collapsed="false" customFormat="false" customHeight="false" hidden="false" ht="12.1" outlineLevel="0" r="1657">
      <c r="A1657" s="20" t="n">
        <v>44098.651354167</v>
      </c>
      <c r="B1657" s="2" t="s">
        <v>22</v>
      </c>
      <c r="C1657" s="2" t="s">
        <v>23</v>
      </c>
      <c r="D1657" s="2" t="s">
        <v>894</v>
      </c>
      <c r="E1657" s="2" t="s">
        <v>18</v>
      </c>
      <c r="F1657" s="2" t="s">
        <v>20</v>
      </c>
      <c r="G1657" s="7" t="n">
        <v>2</v>
      </c>
      <c r="H1657" s="6" t="n">
        <v>38.15</v>
      </c>
      <c r="I1657" s="6" t="n">
        <v>-76.3</v>
      </c>
      <c r="J1657" s="6" t="n">
        <v>0</v>
      </c>
      <c r="K1657" s="6" t="n">
        <v>-0.04</v>
      </c>
      <c r="L1657" s="6" t="n">
        <v>0</v>
      </c>
      <c r="M1657" s="6" t="s">
        <f>=I1657+J1657+K1657+L1657</f>
      </c>
      <c r="N1657" s="6"/>
      <c r="O1657" s="6"/>
      <c r="P1657" s="2"/>
    </row>
    <row collapsed="false" customFormat="false" customHeight="false" hidden="false" ht="12.1" outlineLevel="0" r="1658">
      <c r="A1658" s="20" t="n">
        <v>44098.653101852</v>
      </c>
      <c r="B1658" s="2" t="s">
        <v>17</v>
      </c>
      <c r="C1658" s="2" t="s">
        <v>19</v>
      </c>
      <c r="D1658" s="2" t="s">
        <v>894</v>
      </c>
      <c r="E1658" s="2" t="s">
        <v>18</v>
      </c>
      <c r="F1658" s="2" t="s">
        <v>20</v>
      </c>
      <c r="G1658" s="7" t="n">
        <v>10</v>
      </c>
      <c r="H1658" s="6" t="n">
        <v>34.4</v>
      </c>
      <c r="I1658" s="6" t="n">
        <v>-344</v>
      </c>
      <c r="J1658" s="6" t="n">
        <v>0</v>
      </c>
      <c r="K1658" s="6" t="n">
        <v>-0.16</v>
      </c>
      <c r="L1658" s="6" t="n">
        <v>0</v>
      </c>
      <c r="M1658" s="6" t="s">
        <f>=I1658+J1658+K1658+L1658</f>
      </c>
      <c r="N1658" s="6"/>
      <c r="O1658" s="6"/>
      <c r="P1658" s="2"/>
    </row>
    <row collapsed="false" customFormat="false" customHeight="false" hidden="false" ht="12.1" outlineLevel="0" r="1659">
      <c r="A1659" s="20" t="n">
        <v>44098.68900463</v>
      </c>
      <c r="B1659" s="2" t="s">
        <v>966</v>
      </c>
      <c r="C1659" s="2" t="s">
        <v>1227</v>
      </c>
      <c r="D1659" s="2" t="s">
        <v>894</v>
      </c>
      <c r="E1659" s="2" t="s">
        <v>18</v>
      </c>
      <c r="F1659" s="2" t="s">
        <v>20</v>
      </c>
      <c r="G1659" s="7" t="n">
        <v>2</v>
      </c>
      <c r="H1659" s="6" t="n">
        <v>9.9</v>
      </c>
      <c r="I1659" s="6" t="n">
        <v>-19.8</v>
      </c>
      <c r="J1659" s="6" t="n">
        <v>0</v>
      </c>
      <c r="K1659" s="6" t="n">
        <v>-0.02</v>
      </c>
      <c r="L1659" s="6" t="n">
        <v>0</v>
      </c>
      <c r="M1659" s="6" t="s">
        <f>=I1659+J1659+K1659+L1659</f>
      </c>
      <c r="N1659" s="6"/>
      <c r="O1659" s="6"/>
      <c r="P1659" s="2"/>
    </row>
    <row collapsed="false" customFormat="false" customHeight="false" hidden="false" ht="12.1" outlineLevel="0" r="1660">
      <c r="A1660" s="20" t="n">
        <v>44098.689976852</v>
      </c>
      <c r="B1660" s="2" t="s">
        <v>35</v>
      </c>
      <c r="C1660" s="2" t="s">
        <v>36</v>
      </c>
      <c r="D1660" s="2" t="s">
        <v>894</v>
      </c>
      <c r="E1660" s="2" t="s">
        <v>18</v>
      </c>
      <c r="F1660" s="2" t="s">
        <v>20</v>
      </c>
      <c r="G1660" s="7" t="n">
        <v>2</v>
      </c>
      <c r="H1660" s="6" t="n">
        <v>5.5</v>
      </c>
      <c r="I1660" s="6" t="n">
        <v>-11</v>
      </c>
      <c r="J1660" s="6" t="n">
        <v>0</v>
      </c>
      <c r="K1660" s="6" t="n">
        <v>-0.01</v>
      </c>
      <c r="L1660" s="6" t="n">
        <v>0</v>
      </c>
      <c r="M1660" s="6" t="s">
        <f>=I1660+J1660+K1660+L1660</f>
      </c>
      <c r="N1660" s="6"/>
      <c r="O1660" s="6"/>
      <c r="P1660" s="2"/>
    </row>
    <row collapsed="false" customFormat="false" customHeight="false" hidden="false" ht="12.1" outlineLevel="0" r="1661">
      <c r="A1661" s="20" t="n">
        <v>44098.690104167</v>
      </c>
      <c r="B1661" s="2" t="s">
        <v>88</v>
      </c>
      <c r="C1661" s="2" t="s">
        <v>89</v>
      </c>
      <c r="D1661" s="2" t="s">
        <v>894</v>
      </c>
      <c r="E1661" s="2" t="s">
        <v>18</v>
      </c>
      <c r="F1661" s="2" t="s">
        <v>20</v>
      </c>
      <c r="G1661" s="7" t="n">
        <v>1</v>
      </c>
      <c r="H1661" s="6" t="n">
        <v>37.8</v>
      </c>
      <c r="I1661" s="6" t="n">
        <v>-37.8</v>
      </c>
      <c r="J1661" s="6" t="n">
        <v>0</v>
      </c>
      <c r="K1661" s="6" t="n">
        <v>-0.02</v>
      </c>
      <c r="L1661" s="6" t="n">
        <v>0</v>
      </c>
      <c r="M1661" s="6" t="s">
        <f>=I1661+J1661+K1661+L1661</f>
      </c>
      <c r="N1661" s="6"/>
      <c r="O1661" s="6"/>
      <c r="P1661" s="2"/>
    </row>
    <row collapsed="false" customFormat="false" customHeight="false" hidden="false" ht="12.1" outlineLevel="0" r="1662">
      <c r="A1662" s="20" t="n">
        <v>44099.420532407</v>
      </c>
      <c r="B1662" s="2" t="s">
        <v>88</v>
      </c>
      <c r="C1662" s="2" t="s">
        <v>89</v>
      </c>
      <c r="D1662" s="2" t="s">
        <v>894</v>
      </c>
      <c r="E1662" s="2" t="s">
        <v>18</v>
      </c>
      <c r="F1662" s="2" t="s">
        <v>20</v>
      </c>
      <c r="G1662" s="7" t="n">
        <v>1</v>
      </c>
      <c r="H1662" s="6" t="n">
        <v>38.64</v>
      </c>
      <c r="I1662" s="6" t="n">
        <v>-38.64</v>
      </c>
      <c r="J1662" s="6" t="n">
        <v>0</v>
      </c>
      <c r="K1662" s="6" t="n">
        <v>-0.02</v>
      </c>
      <c r="L1662" s="6" t="n">
        <v>0</v>
      </c>
      <c r="M1662" s="6" t="s">
        <f>=I1662+J1662+K1662+L1662</f>
      </c>
      <c r="N1662" s="6"/>
      <c r="O1662" s="6"/>
      <c r="P1662" s="2"/>
    </row>
    <row collapsed="false" customFormat="false" customHeight="false" hidden="false" ht="12.1" outlineLevel="0" r="1663">
      <c r="A1663" s="20" t="n">
        <v>44099.421782407</v>
      </c>
      <c r="B1663" s="2" t="s">
        <v>991</v>
      </c>
      <c r="C1663" s="2" t="s">
        <v>1352</v>
      </c>
      <c r="D1663" s="2" t="s">
        <v>894</v>
      </c>
      <c r="E1663" s="2" t="s">
        <v>18</v>
      </c>
      <c r="F1663" s="2" t="s">
        <v>20</v>
      </c>
      <c r="G1663" s="7" t="n">
        <v>1</v>
      </c>
      <c r="H1663" s="6" t="n">
        <v>86.8</v>
      </c>
      <c r="I1663" s="6" t="n">
        <v>-86.8</v>
      </c>
      <c r="J1663" s="6" t="n">
        <v>0</v>
      </c>
      <c r="K1663" s="6" t="n">
        <v>-0.04</v>
      </c>
      <c r="L1663" s="6" t="n">
        <v>0</v>
      </c>
      <c r="M1663" s="6" t="s">
        <f>=I1663+J1663+K1663+L1663</f>
      </c>
      <c r="N1663" s="6"/>
      <c r="O1663" s="6"/>
      <c r="P1663" s="2"/>
    </row>
    <row collapsed="false" customFormat="false" customHeight="false" hidden="false" ht="12.1" outlineLevel="0" r="1664">
      <c r="A1664" s="20" t="n">
        <v>44099.423009259</v>
      </c>
      <c r="B1664" s="2" t="s">
        <v>88</v>
      </c>
      <c r="C1664" s="2" t="s">
        <v>89</v>
      </c>
      <c r="D1664" s="2" t="s">
        <v>894</v>
      </c>
      <c r="E1664" s="2" t="s">
        <v>18</v>
      </c>
      <c r="F1664" s="2" t="s">
        <v>20</v>
      </c>
      <c r="G1664" s="7" t="n">
        <v>2</v>
      </c>
      <c r="H1664" s="6" t="n">
        <v>38.55</v>
      </c>
      <c r="I1664" s="6" t="n">
        <v>-77.1</v>
      </c>
      <c r="J1664" s="6" t="n">
        <v>0</v>
      </c>
      <c r="K1664" s="6" t="n">
        <v>-0.04</v>
      </c>
      <c r="L1664" s="6" t="n">
        <v>0</v>
      </c>
      <c r="M1664" s="6" t="s">
        <f>=I1664+J1664+K1664+L1664</f>
      </c>
      <c r="N1664" s="6"/>
      <c r="O1664" s="6"/>
      <c r="P1664" s="2"/>
    </row>
    <row collapsed="false" customFormat="false" customHeight="false" hidden="false" ht="12.1" outlineLevel="0" r="1665">
      <c r="A1665" s="20" t="n">
        <v>44099.423622685</v>
      </c>
      <c r="B1665" s="2" t="s">
        <v>942</v>
      </c>
      <c r="C1665" s="2" t="s">
        <v>1355</v>
      </c>
      <c r="D1665" s="2" t="s">
        <v>894</v>
      </c>
      <c r="E1665" s="2" t="s">
        <v>18</v>
      </c>
      <c r="F1665" s="2" t="s">
        <v>20</v>
      </c>
      <c r="G1665" s="7" t="n">
        <v>1</v>
      </c>
      <c r="H1665" s="6" t="n">
        <v>76.54</v>
      </c>
      <c r="I1665" s="6" t="n">
        <v>-76.54</v>
      </c>
      <c r="J1665" s="6" t="n">
        <v>0</v>
      </c>
      <c r="K1665" s="6" t="n">
        <v>-0.04</v>
      </c>
      <c r="L1665" s="6" t="n">
        <v>0</v>
      </c>
      <c r="M1665" s="6" t="s">
        <f>=I1665+J1665+K1665+L1665</f>
      </c>
      <c r="N1665" s="6"/>
      <c r="O1665" s="6"/>
      <c r="P1665" s="2"/>
    </row>
    <row collapsed="false" customFormat="false" customHeight="false" hidden="false" ht="12.1" outlineLevel="0" r="1666">
      <c r="A1666" s="20" t="n">
        <v>44099.426875</v>
      </c>
      <c r="B1666" s="2" t="s">
        <v>1004</v>
      </c>
      <c r="C1666" s="2" t="s">
        <v>1358</v>
      </c>
      <c r="D1666" s="2" t="s">
        <v>894</v>
      </c>
      <c r="E1666" s="2" t="s">
        <v>18</v>
      </c>
      <c r="F1666" s="2" t="s">
        <v>20</v>
      </c>
      <c r="G1666" s="7" t="n">
        <v>2</v>
      </c>
      <c r="H1666" s="6" t="n">
        <v>26.4</v>
      </c>
      <c r="I1666" s="6" t="n">
        <v>-52.8</v>
      </c>
      <c r="J1666" s="6" t="n">
        <v>0</v>
      </c>
      <c r="K1666" s="6" t="n">
        <v>-0.03</v>
      </c>
      <c r="L1666" s="6" t="n">
        <v>0</v>
      </c>
      <c r="M1666" s="6" t="s">
        <f>=I1666+J1666+K1666+L1666</f>
      </c>
      <c r="N1666" s="6"/>
      <c r="O1666" s="6"/>
      <c r="P1666" s="2"/>
    </row>
    <row collapsed="false" customFormat="false" customHeight="false" hidden="false" ht="12.1" outlineLevel="0" r="1667">
      <c r="A1667" s="20" t="n">
        <v>44099.594421296</v>
      </c>
      <c r="B1667" s="2" t="s">
        <v>1004</v>
      </c>
      <c r="C1667" s="2" t="s">
        <v>1358</v>
      </c>
      <c r="D1667" s="2" t="s">
        <v>894</v>
      </c>
      <c r="E1667" s="2" t="s">
        <v>18</v>
      </c>
      <c r="F1667" s="2" t="s">
        <v>20</v>
      </c>
      <c r="G1667" s="7" t="n">
        <v>2</v>
      </c>
      <c r="H1667" s="6" t="n">
        <v>24.36</v>
      </c>
      <c r="I1667" s="6" t="n">
        <v>-48.72</v>
      </c>
      <c r="J1667" s="6" t="n">
        <v>0</v>
      </c>
      <c r="K1667" s="6" t="n">
        <v>-0.03</v>
      </c>
      <c r="L1667" s="6" t="n">
        <v>0</v>
      </c>
      <c r="M1667" s="6" t="s">
        <f>=I1667+J1667+K1667+L1667</f>
      </c>
      <c r="N1667" s="6"/>
      <c r="O1667" s="6"/>
      <c r="P1667" s="2"/>
    </row>
    <row collapsed="false" customFormat="false" customHeight="false" hidden="false" ht="12.1" outlineLevel="0" r="1668">
      <c r="A1668" s="20" t="n">
        <v>44099.881689815</v>
      </c>
      <c r="B1668" s="2" t="s">
        <v>22</v>
      </c>
      <c r="C1668" s="2" t="s">
        <v>23</v>
      </c>
      <c r="D1668" s="2" t="s">
        <v>894</v>
      </c>
      <c r="E1668" s="2" t="s">
        <v>18</v>
      </c>
      <c r="F1668" s="2" t="s">
        <v>20</v>
      </c>
      <c r="G1668" s="7" t="n">
        <v>2</v>
      </c>
      <c r="H1668" s="6" t="n">
        <v>38.2</v>
      </c>
      <c r="I1668" s="6" t="n">
        <v>-76.4</v>
      </c>
      <c r="J1668" s="6" t="n">
        <v>0</v>
      </c>
      <c r="K1668" s="6" t="n">
        <v>-0.04</v>
      </c>
      <c r="L1668" s="6" t="n">
        <v>0</v>
      </c>
      <c r="M1668" s="6" t="s">
        <f>=I1668+J1668+K1668+L1668</f>
      </c>
      <c r="N1668" s="6"/>
      <c r="O1668" s="6"/>
      <c r="P1668" s="2"/>
    </row>
    <row collapsed="false" customFormat="false" customHeight="false" hidden="false" ht="12.1" outlineLevel="0" r="1669">
      <c r="A1669" s="21" t="n">
        <v>44102</v>
      </c>
      <c r="B1669" s="22" t="s">
        <v>1113</v>
      </c>
      <c r="C1669" s="22" t="s">
        <v>438</v>
      </c>
      <c r="D1669" s="22" t="s">
        <v>1113</v>
      </c>
      <c r="E1669" s="22" t="s">
        <v>1113</v>
      </c>
      <c r="F1669" s="22" t="s">
        <v>27</v>
      </c>
      <c r="G1669" s="23" t="n">
        <v>1</v>
      </c>
      <c r="H1669" s="24" t="n">
        <v>319.9</v>
      </c>
      <c r="I1669" s="24" t="n">
        <v>319.9</v>
      </c>
      <c r="J1669" s="24" t="n">
        <v>0</v>
      </c>
      <c r="K1669" s="24" t="n">
        <v>0</v>
      </c>
      <c r="L1669" s="24" t="n">
        <v>0</v>
      </c>
      <c r="M1669" s="24"/>
      <c r="N1669" s="6" t="s">
        <f>=I1669+J1669+K1669+L1669</f>
      </c>
      <c r="O1669" s="24"/>
      <c r="P1669" s="22"/>
    </row>
    <row collapsed="false" customFormat="false" customHeight="false" hidden="false" ht="12.1" outlineLevel="0" r="1670">
      <c r="A1670" s="21" t="n">
        <v>44102</v>
      </c>
      <c r="B1670" s="22" t="s">
        <v>1088</v>
      </c>
      <c r="C1670" s="22" t="s">
        <v>438</v>
      </c>
      <c r="D1670" s="22" t="s">
        <v>1088</v>
      </c>
      <c r="E1670" s="22" t="s">
        <v>1088</v>
      </c>
      <c r="F1670" s="22" t="s">
        <v>27</v>
      </c>
      <c r="G1670" s="23" t="n">
        <v>1</v>
      </c>
      <c r="H1670" s="24" t="n">
        <v>319.9</v>
      </c>
      <c r="I1670" s="24" t="n">
        <v>319.9</v>
      </c>
      <c r="J1670" s="24" t="n">
        <v>0</v>
      </c>
      <c r="K1670" s="24" t="n">
        <v>0</v>
      </c>
      <c r="L1670" s="24" t="n">
        <v>0</v>
      </c>
      <c r="M1670" s="24"/>
      <c r="N1670" s="6" t="s">
        <f>=I1670+J1670+K1670+L1670</f>
      </c>
      <c r="O1670" s="24"/>
      <c r="P1670" s="22"/>
    </row>
    <row collapsed="false" customFormat="false" customHeight="false" hidden="false" ht="12.1" outlineLevel="0" r="1671">
      <c r="A1671" s="21" t="n">
        <v>44102</v>
      </c>
      <c r="B1671" s="22" t="s">
        <v>1088</v>
      </c>
      <c r="C1671" s="22" t="s">
        <v>332</v>
      </c>
      <c r="D1671" s="22" t="s">
        <v>1088</v>
      </c>
      <c r="E1671" s="22" t="s">
        <v>1088</v>
      </c>
      <c r="F1671" s="22" t="s">
        <v>27</v>
      </c>
      <c r="G1671" s="23" t="n">
        <v>1</v>
      </c>
      <c r="H1671" s="24" t="n">
        <v>5000</v>
      </c>
      <c r="I1671" s="24" t="n">
        <v>5000</v>
      </c>
      <c r="J1671" s="24" t="n">
        <v>0</v>
      </c>
      <c r="K1671" s="24" t="n">
        <v>0</v>
      </c>
      <c r="L1671" s="24" t="n">
        <v>0</v>
      </c>
      <c r="M1671" s="24"/>
      <c r="N1671" s="6" t="s">
        <f>=I1671+J1671+K1671+L1671</f>
      </c>
      <c r="O1671" s="24"/>
      <c r="P1671" s="22"/>
    </row>
    <row collapsed="false" customFormat="false" customHeight="false" hidden="false" ht="12.1" outlineLevel="0" r="1672">
      <c r="A1672" s="29" t="n">
        <v>44102.584652778</v>
      </c>
      <c r="B1672" s="30" t="s">
        <v>945</v>
      </c>
      <c r="C1672" s="30" t="s">
        <v>1180</v>
      </c>
      <c r="D1672" s="30" t="s">
        <v>897</v>
      </c>
      <c r="E1672" s="30" t="s">
        <v>166</v>
      </c>
      <c r="F1672" s="30" t="s">
        <v>20</v>
      </c>
      <c r="G1672" s="31" t="n">
        <v>-1</v>
      </c>
      <c r="H1672" s="32" t="n">
        <v>17.16</v>
      </c>
      <c r="I1672" s="32" t="n">
        <v>1716</v>
      </c>
      <c r="J1672" s="32" t="n">
        <v>34</v>
      </c>
      <c r="K1672" s="32" t="n">
        <v>-0.86</v>
      </c>
      <c r="L1672" s="32" t="n">
        <v>0</v>
      </c>
      <c r="M1672" s="6" t="s">
        <f>=I1672+J1672+K1672+L1672</f>
      </c>
      <c r="N1672" s="32"/>
      <c r="O1672" s="32"/>
      <c r="P1672" s="30"/>
    </row>
    <row collapsed="false" customFormat="false" customHeight="false" hidden="false" ht="12.1" outlineLevel="0" r="1673">
      <c r="A1673" s="20" t="n">
        <v>44103.712071759</v>
      </c>
      <c r="B1673" s="2" t="s">
        <v>32</v>
      </c>
      <c r="C1673" s="2" t="s">
        <v>1185</v>
      </c>
      <c r="D1673" s="2" t="s">
        <v>894</v>
      </c>
      <c r="E1673" s="2" t="s">
        <v>18</v>
      </c>
      <c r="F1673" s="2" t="s">
        <v>27</v>
      </c>
      <c r="G1673" s="7" t="n">
        <v>2</v>
      </c>
      <c r="H1673" s="6" t="n">
        <v>444.4</v>
      </c>
      <c r="I1673" s="6" t="n">
        <v>-888.8</v>
      </c>
      <c r="J1673" s="6" t="n">
        <v>0</v>
      </c>
      <c r="K1673" s="6" t="n">
        <v>-0.43</v>
      </c>
      <c r="L1673" s="6" t="n">
        <v>0</v>
      </c>
      <c r="M1673" s="6"/>
      <c r="N1673" s="6" t="s">
        <f>=I1673+J1673+K1673+L1673</f>
      </c>
      <c r="O1673" s="6"/>
      <c r="P1673" s="2"/>
    </row>
    <row collapsed="false" customFormat="false" customHeight="false" hidden="false" ht="12.1" outlineLevel="0" r="1674">
      <c r="A1674" s="20" t="n">
        <v>44103.717916667</v>
      </c>
      <c r="B1674" s="2" t="s">
        <v>80</v>
      </c>
      <c r="C1674" s="2" t="s">
        <v>1192</v>
      </c>
      <c r="D1674" s="2" t="s">
        <v>894</v>
      </c>
      <c r="E1674" s="2" t="s">
        <v>18</v>
      </c>
      <c r="F1674" s="2" t="s">
        <v>27</v>
      </c>
      <c r="G1674" s="7" t="n">
        <v>200</v>
      </c>
      <c r="H1674" s="6" t="n">
        <v>8.575</v>
      </c>
      <c r="I1674" s="6" t="n">
        <v>-1715</v>
      </c>
      <c r="J1674" s="6" t="n">
        <v>0</v>
      </c>
      <c r="K1674" s="6" t="n">
        <v>-0.82</v>
      </c>
      <c r="L1674" s="6" t="n">
        <v>0</v>
      </c>
      <c r="M1674" s="6"/>
      <c r="N1674" s="6" t="s">
        <f>=I1674+J1674+K1674+L1674</f>
      </c>
      <c r="O1674" s="6"/>
      <c r="P1674" s="2"/>
    </row>
    <row collapsed="false" customFormat="false" customHeight="false" hidden="false" ht="12.1" outlineLevel="0" r="1675">
      <c r="A1675" s="29" t="n">
        <v>44104.72099537</v>
      </c>
      <c r="B1675" s="30" t="s">
        <v>909</v>
      </c>
      <c r="C1675" s="30" t="s">
        <v>1102</v>
      </c>
      <c r="D1675" s="30" t="s">
        <v>897</v>
      </c>
      <c r="E1675" s="30" t="s">
        <v>18</v>
      </c>
      <c r="F1675" s="30" t="s">
        <v>27</v>
      </c>
      <c r="G1675" s="31" t="n">
        <v>-200</v>
      </c>
      <c r="H1675" s="32" t="n">
        <v>229</v>
      </c>
      <c r="I1675" s="32" t="n">
        <v>45800</v>
      </c>
      <c r="J1675" s="32" t="n">
        <v>0</v>
      </c>
      <c r="K1675" s="32" t="n">
        <v>-21.87</v>
      </c>
      <c r="L1675" s="32" t="n">
        <v>0</v>
      </c>
      <c r="M1675" s="32"/>
      <c r="N1675" s="6" t="s">
        <f>=I1675+J1675+K1675+L1675</f>
      </c>
      <c r="O1675" s="32"/>
      <c r="P1675" s="30"/>
    </row>
    <row collapsed="false" customFormat="false" customHeight="false" hidden="false" ht="12.1" outlineLevel="0" r="1676">
      <c r="A1676" s="20" t="n">
        <v>44104.787627315</v>
      </c>
      <c r="B1676" s="2" t="s">
        <v>966</v>
      </c>
      <c r="C1676" s="2" t="s">
        <v>1227</v>
      </c>
      <c r="D1676" s="2" t="s">
        <v>894</v>
      </c>
      <c r="E1676" s="2" t="s">
        <v>18</v>
      </c>
      <c r="F1676" s="2" t="s">
        <v>20</v>
      </c>
      <c r="G1676" s="7" t="n">
        <v>3</v>
      </c>
      <c r="H1676" s="6" t="n">
        <v>10.31</v>
      </c>
      <c r="I1676" s="6" t="n">
        <v>-30.93</v>
      </c>
      <c r="J1676" s="6" t="n">
        <v>0</v>
      </c>
      <c r="K1676" s="6" t="n">
        <v>-0.02</v>
      </c>
      <c r="L1676" s="6" t="n">
        <v>0</v>
      </c>
      <c r="M1676" s="6" t="s">
        <f>=I1676+J1676+K1676+L1676</f>
      </c>
      <c r="N1676" s="6"/>
      <c r="O1676" s="6"/>
      <c r="P1676" s="2"/>
    </row>
    <row collapsed="false" customFormat="false" customHeight="false" hidden="false" ht="12.1" outlineLevel="0" r="1677">
      <c r="A1677" s="20" t="n">
        <v>44104.792210648</v>
      </c>
      <c r="B1677" s="2" t="s">
        <v>17</v>
      </c>
      <c r="C1677" s="2" t="s">
        <v>19</v>
      </c>
      <c r="D1677" s="2" t="s">
        <v>894</v>
      </c>
      <c r="E1677" s="2" t="s">
        <v>18</v>
      </c>
      <c r="F1677" s="2" t="s">
        <v>20</v>
      </c>
      <c r="G1677" s="7" t="n">
        <v>10</v>
      </c>
      <c r="H1677" s="6" t="n">
        <v>34.48</v>
      </c>
      <c r="I1677" s="6" t="n">
        <v>-344.8</v>
      </c>
      <c r="J1677" s="6" t="n">
        <v>0</v>
      </c>
      <c r="K1677" s="6" t="n">
        <v>-0.16</v>
      </c>
      <c r="L1677" s="6" t="n">
        <v>0</v>
      </c>
      <c r="M1677" s="6" t="s">
        <f>=I1677+J1677+K1677+L1677</f>
      </c>
      <c r="N1677" s="6"/>
      <c r="O1677" s="6"/>
      <c r="P1677" s="2"/>
    </row>
    <row collapsed="false" customFormat="false" customHeight="false" hidden="false" ht="12.1" outlineLevel="0" r="1678">
      <c r="A1678" s="21" t="n">
        <v>44105</v>
      </c>
      <c r="B1678" s="22" t="s">
        <v>1113</v>
      </c>
      <c r="C1678" s="22" t="s">
        <v>440</v>
      </c>
      <c r="D1678" s="22" t="s">
        <v>1113</v>
      </c>
      <c r="E1678" s="22" t="s">
        <v>1113</v>
      </c>
      <c r="F1678" s="22" t="s">
        <v>20</v>
      </c>
      <c r="G1678" s="23" t="n">
        <v>1</v>
      </c>
      <c r="H1678" s="24" t="n">
        <v>0.92</v>
      </c>
      <c r="I1678" s="24" t="n">
        <v>0.92</v>
      </c>
      <c r="J1678" s="24" t="n">
        <v>0</v>
      </c>
      <c r="K1678" s="24" t="n">
        <v>0</v>
      </c>
      <c r="L1678" s="24" t="n">
        <v>0</v>
      </c>
      <c r="M1678" s="6" t="s">
        <f>=I1678+J1678+K1678+L1678</f>
      </c>
      <c r="N1678" s="24"/>
      <c r="O1678" s="24"/>
      <c r="P1678" s="22"/>
    </row>
    <row collapsed="false" customFormat="false" customHeight="false" hidden="false" ht="12.1" outlineLevel="0" r="1679">
      <c r="A1679" s="21" t="n">
        <v>44105</v>
      </c>
      <c r="B1679" s="22" t="s">
        <v>1088</v>
      </c>
      <c r="C1679" s="22" t="s">
        <v>440</v>
      </c>
      <c r="D1679" s="22" t="s">
        <v>1088</v>
      </c>
      <c r="E1679" s="22" t="s">
        <v>1088</v>
      </c>
      <c r="F1679" s="22" t="s">
        <v>20</v>
      </c>
      <c r="G1679" s="23" t="n">
        <v>1</v>
      </c>
      <c r="H1679" s="24" t="n">
        <v>0.92</v>
      </c>
      <c r="I1679" s="24" t="n">
        <v>0.92</v>
      </c>
      <c r="J1679" s="24" t="n">
        <v>0</v>
      </c>
      <c r="K1679" s="24" t="n">
        <v>0</v>
      </c>
      <c r="L1679" s="24" t="n">
        <v>0</v>
      </c>
      <c r="M1679" s="6" t="s">
        <f>=I1679+J1679+K1679+L1679</f>
      </c>
      <c r="N1679" s="24"/>
      <c r="O1679" s="24"/>
      <c r="P1679" s="22"/>
    </row>
    <row collapsed="false" customFormat="false" customHeight="false" hidden="false" ht="12.1" outlineLevel="0" r="1680">
      <c r="A1680" s="37" t="n">
        <v>44105</v>
      </c>
      <c r="B1680" s="38" t="s">
        <v>1278</v>
      </c>
      <c r="C1680" s="38" t="s">
        <v>439</v>
      </c>
      <c r="D1680" s="38" t="s">
        <v>1278</v>
      </c>
      <c r="E1680" s="38" t="s">
        <v>1278</v>
      </c>
      <c r="F1680" s="38" t="s">
        <v>27</v>
      </c>
      <c r="G1680" s="39" t="n">
        <v>1</v>
      </c>
      <c r="H1680" s="40" t="n">
        <v>-5000</v>
      </c>
      <c r="I1680" s="40" t="n">
        <v>-5000</v>
      </c>
      <c r="J1680" s="40" t="n">
        <v>0</v>
      </c>
      <c r="K1680" s="40" t="n">
        <v>0</v>
      </c>
      <c r="L1680" s="40" t="n">
        <v>0</v>
      </c>
      <c r="M1680" s="40"/>
      <c r="N1680" s="6" t="s">
        <f>=I1680+J1680+K1680+L1680</f>
      </c>
      <c r="O1680" s="40"/>
      <c r="P1680" s="38"/>
    </row>
    <row collapsed="false" customFormat="false" customHeight="false" hidden="false" ht="12.1" outlineLevel="0" r="1681">
      <c r="A1681" s="25" t="n">
        <v>44105</v>
      </c>
      <c r="B1681" s="26" t="s">
        <v>1089</v>
      </c>
      <c r="C1681" s="26" t="s">
        <v>1138</v>
      </c>
      <c r="D1681" s="26" t="s">
        <v>1089</v>
      </c>
      <c r="E1681" s="26" t="s">
        <v>1089</v>
      </c>
      <c r="F1681" s="26" t="s">
        <v>27</v>
      </c>
      <c r="G1681" s="27" t="n">
        <v>1</v>
      </c>
      <c r="H1681" s="28" t="n">
        <v>-0.94</v>
      </c>
      <c r="I1681" s="28" t="n">
        <v>-0.94</v>
      </c>
      <c r="J1681" s="28" t="n">
        <v>0</v>
      </c>
      <c r="K1681" s="28" t="n">
        <v>0</v>
      </c>
      <c r="L1681" s="28" t="n">
        <v>0</v>
      </c>
      <c r="M1681" s="28"/>
      <c r="N1681" s="6" t="s">
        <f>=I1681+J1681+K1681+L1681</f>
      </c>
      <c r="O1681" s="28"/>
      <c r="P1681" s="26"/>
    </row>
    <row collapsed="false" customFormat="false" customHeight="false" hidden="false" ht="12.1" outlineLevel="0" r="1682">
      <c r="A1682" s="25" t="n">
        <v>44105</v>
      </c>
      <c r="B1682" s="26" t="s">
        <v>1089</v>
      </c>
      <c r="C1682" s="26" t="s">
        <v>1090</v>
      </c>
      <c r="D1682" s="26" t="s">
        <v>1089</v>
      </c>
      <c r="E1682" s="26" t="s">
        <v>1089</v>
      </c>
      <c r="F1682" s="26" t="s">
        <v>27</v>
      </c>
      <c r="G1682" s="27" t="n">
        <v>1</v>
      </c>
      <c r="H1682" s="28" t="n">
        <v>-105</v>
      </c>
      <c r="I1682" s="28" t="n">
        <v>-105</v>
      </c>
      <c r="J1682" s="28" t="n">
        <v>0</v>
      </c>
      <c r="K1682" s="28" t="n">
        <v>0</v>
      </c>
      <c r="L1682" s="28" t="n">
        <v>0</v>
      </c>
      <c r="M1682" s="28"/>
      <c r="N1682" s="6" t="s">
        <f>=I1682+J1682+K1682+L1682</f>
      </c>
      <c r="O1682" s="28"/>
      <c r="P1682" s="26"/>
    </row>
    <row collapsed="false" customFormat="false" customHeight="false" hidden="false" ht="12.1" outlineLevel="0" r="1683">
      <c r="A1683" s="25" t="n">
        <v>44105</v>
      </c>
      <c r="B1683" s="26" t="s">
        <v>1089</v>
      </c>
      <c r="C1683" s="26" t="s">
        <v>1139</v>
      </c>
      <c r="D1683" s="26" t="s">
        <v>1089</v>
      </c>
      <c r="E1683" s="26" t="s">
        <v>1089</v>
      </c>
      <c r="F1683" s="26" t="s">
        <v>27</v>
      </c>
      <c r="G1683" s="27" t="n">
        <v>1</v>
      </c>
      <c r="H1683" s="28" t="n">
        <v>-0.36</v>
      </c>
      <c r="I1683" s="28" t="n">
        <v>-0.36</v>
      </c>
      <c r="J1683" s="28" t="n">
        <v>0</v>
      </c>
      <c r="K1683" s="28" t="n">
        <v>0</v>
      </c>
      <c r="L1683" s="28" t="n">
        <v>0</v>
      </c>
      <c r="M1683" s="28"/>
      <c r="N1683" s="6" t="s">
        <f>=I1683+J1683+K1683+L1683</f>
      </c>
      <c r="O1683" s="28"/>
      <c r="P1683" s="26"/>
    </row>
    <row collapsed="false" customFormat="false" customHeight="false" hidden="false" ht="12.1" outlineLevel="0" r="1684">
      <c r="A1684" s="20" t="n">
        <v>44105.620613426</v>
      </c>
      <c r="B1684" s="2" t="s">
        <v>32</v>
      </c>
      <c r="C1684" s="2" t="s">
        <v>1185</v>
      </c>
      <c r="D1684" s="2" t="s">
        <v>894</v>
      </c>
      <c r="E1684" s="2" t="s">
        <v>18</v>
      </c>
      <c r="F1684" s="2" t="s">
        <v>27</v>
      </c>
      <c r="G1684" s="7" t="n">
        <v>4</v>
      </c>
      <c r="H1684" s="6" t="n">
        <v>441.5</v>
      </c>
      <c r="I1684" s="6" t="n">
        <v>-1766</v>
      </c>
      <c r="J1684" s="6" t="n">
        <v>0</v>
      </c>
      <c r="K1684" s="6" t="n">
        <v>-0.85</v>
      </c>
      <c r="L1684" s="6" t="n">
        <v>0</v>
      </c>
      <c r="M1684" s="6"/>
      <c r="N1684" s="6" t="s">
        <f>=I1684+J1684+K1684+L1684</f>
      </c>
      <c r="O1684" s="6"/>
      <c r="P1684" s="2"/>
    </row>
    <row collapsed="false" customFormat="false" customHeight="false" hidden="false" ht="12.1" outlineLevel="0" r="1685">
      <c r="A1685" s="20" t="n">
        <v>44105.6875</v>
      </c>
      <c r="B1685" s="2" t="s">
        <v>924</v>
      </c>
      <c r="C1685" s="2" t="s">
        <v>1127</v>
      </c>
      <c r="D1685" s="2" t="s">
        <v>894</v>
      </c>
      <c r="E1685" s="2" t="s">
        <v>18</v>
      </c>
      <c r="F1685" s="2" t="s">
        <v>20</v>
      </c>
      <c r="G1685" s="7" t="n">
        <v>2</v>
      </c>
      <c r="H1685" s="6" t="n">
        <v>117.66</v>
      </c>
      <c r="I1685" s="6" t="n">
        <v>-235.32</v>
      </c>
      <c r="J1685" s="6" t="n">
        <v>0</v>
      </c>
      <c r="K1685" s="6" t="n">
        <v>-0.11</v>
      </c>
      <c r="L1685" s="6" t="n">
        <v>0</v>
      </c>
      <c r="M1685" s="6" t="s">
        <f>=I1685+J1685+K1685+L1685</f>
      </c>
      <c r="N1685" s="6"/>
      <c r="O1685" s="6"/>
      <c r="P1685" s="2"/>
    </row>
    <row collapsed="false" customFormat="false" customHeight="false" hidden="false" ht="12.1" outlineLevel="0" r="1686">
      <c r="A1686" s="20" t="n">
        <v>44105.687592593</v>
      </c>
      <c r="B1686" s="2" t="s">
        <v>924</v>
      </c>
      <c r="C1686" s="2" t="s">
        <v>1127</v>
      </c>
      <c r="D1686" s="2" t="s">
        <v>894</v>
      </c>
      <c r="E1686" s="2" t="s">
        <v>18</v>
      </c>
      <c r="F1686" s="2" t="s">
        <v>20</v>
      </c>
      <c r="G1686" s="7" t="n">
        <v>2</v>
      </c>
      <c r="H1686" s="6" t="n">
        <v>117.5</v>
      </c>
      <c r="I1686" s="6" t="n">
        <v>-235</v>
      </c>
      <c r="J1686" s="6" t="n">
        <v>0</v>
      </c>
      <c r="K1686" s="6" t="n">
        <v>-0.11</v>
      </c>
      <c r="L1686" s="6" t="n">
        <v>0</v>
      </c>
      <c r="M1686" s="6" t="s">
        <f>=I1686+J1686+K1686+L1686</f>
      </c>
      <c r="N1686" s="6"/>
      <c r="O1686" s="6"/>
      <c r="P1686" s="2"/>
    </row>
    <row collapsed="false" customFormat="false" customHeight="false" hidden="false" ht="12.1" outlineLevel="0" r="1687">
      <c r="A1687" s="20" t="n">
        <v>44105.773958333</v>
      </c>
      <c r="B1687" s="2" t="s">
        <v>94</v>
      </c>
      <c r="C1687" s="2" t="s">
        <v>1225</v>
      </c>
      <c r="D1687" s="2" t="s">
        <v>894</v>
      </c>
      <c r="E1687" s="2" t="s">
        <v>18</v>
      </c>
      <c r="F1687" s="2" t="s">
        <v>27</v>
      </c>
      <c r="G1687" s="7" t="n">
        <v>20</v>
      </c>
      <c r="H1687" s="6" t="n">
        <v>76.6</v>
      </c>
      <c r="I1687" s="6" t="n">
        <v>-1532</v>
      </c>
      <c r="J1687" s="6" t="n">
        <v>0</v>
      </c>
      <c r="K1687" s="6" t="n">
        <v>-0.74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44105.883668981</v>
      </c>
      <c r="B1688" s="2" t="s">
        <v>17</v>
      </c>
      <c r="C1688" s="2" t="s">
        <v>19</v>
      </c>
      <c r="D1688" s="2" t="s">
        <v>894</v>
      </c>
      <c r="E1688" s="2" t="s">
        <v>18</v>
      </c>
      <c r="F1688" s="2" t="s">
        <v>20</v>
      </c>
      <c r="G1688" s="7" t="n">
        <v>3</v>
      </c>
      <c r="H1688" s="6" t="n">
        <v>33</v>
      </c>
      <c r="I1688" s="6" t="n">
        <v>-99</v>
      </c>
      <c r="J1688" s="6" t="n">
        <v>0</v>
      </c>
      <c r="K1688" s="6" t="n">
        <v>-0.05</v>
      </c>
      <c r="L1688" s="6" t="n">
        <v>0</v>
      </c>
      <c r="M1688" s="6" t="s">
        <f>=I1688+J1688+K1688+L1688</f>
      </c>
      <c r="N1688" s="6"/>
      <c r="O1688" s="6"/>
      <c r="P1688" s="2"/>
    </row>
    <row collapsed="false" customFormat="false" customHeight="false" hidden="false" ht="12.1" outlineLevel="0" r="1689">
      <c r="A1689" s="21" t="n">
        <v>44106</v>
      </c>
      <c r="B1689" s="22" t="s">
        <v>1113</v>
      </c>
      <c r="C1689" s="22" t="s">
        <v>443</v>
      </c>
      <c r="D1689" s="22" t="s">
        <v>1113</v>
      </c>
      <c r="E1689" s="22" t="s">
        <v>1113</v>
      </c>
      <c r="F1689" s="22" t="s">
        <v>27</v>
      </c>
      <c r="G1689" s="23" t="n">
        <v>1</v>
      </c>
      <c r="H1689" s="24" t="n">
        <v>720.46</v>
      </c>
      <c r="I1689" s="24" t="n">
        <v>720.46</v>
      </c>
      <c r="J1689" s="24" t="n">
        <v>0</v>
      </c>
      <c r="K1689" s="24" t="n">
        <v>0</v>
      </c>
      <c r="L1689" s="24" t="n">
        <v>0</v>
      </c>
      <c r="M1689" s="24"/>
      <c r="N1689" s="6" t="s">
        <f>=I1689+J1689+K1689+L1689</f>
      </c>
      <c r="O1689" s="24"/>
      <c r="P1689" s="22"/>
    </row>
    <row collapsed="false" customFormat="false" customHeight="false" hidden="false" ht="12.1" outlineLevel="0" r="1690">
      <c r="A1690" s="21" t="n">
        <v>44106</v>
      </c>
      <c r="B1690" s="22" t="s">
        <v>1088</v>
      </c>
      <c r="C1690" s="22" t="s">
        <v>443</v>
      </c>
      <c r="D1690" s="22" t="s">
        <v>1088</v>
      </c>
      <c r="E1690" s="22" t="s">
        <v>1088</v>
      </c>
      <c r="F1690" s="22" t="s">
        <v>27</v>
      </c>
      <c r="G1690" s="23" t="n">
        <v>1</v>
      </c>
      <c r="H1690" s="24" t="n">
        <v>720.46</v>
      </c>
      <c r="I1690" s="24" t="n">
        <v>720.46</v>
      </c>
      <c r="J1690" s="24" t="n">
        <v>0</v>
      </c>
      <c r="K1690" s="24" t="n">
        <v>0</v>
      </c>
      <c r="L1690" s="24" t="n">
        <v>0</v>
      </c>
      <c r="M1690" s="24"/>
      <c r="N1690" s="6" t="s">
        <f>=I1690+J1690+K1690+L1690</f>
      </c>
      <c r="O1690" s="24"/>
      <c r="P1690" s="22"/>
    </row>
    <row collapsed="false" customFormat="false" customHeight="false" hidden="false" ht="12.1" outlineLevel="0" r="1691">
      <c r="A1691" s="20" t="n">
        <v>44106.420868056</v>
      </c>
      <c r="B1691" s="2" t="s">
        <v>106</v>
      </c>
      <c r="C1691" s="2" t="s">
        <v>1252</v>
      </c>
      <c r="D1691" s="2" t="s">
        <v>894</v>
      </c>
      <c r="E1691" s="2" t="s">
        <v>18</v>
      </c>
      <c r="F1691" s="2" t="s">
        <v>27</v>
      </c>
      <c r="G1691" s="7" t="n">
        <v>1</v>
      </c>
      <c r="H1691" s="6" t="n">
        <v>1701.7</v>
      </c>
      <c r="I1691" s="6" t="n">
        <v>-1701.7</v>
      </c>
      <c r="J1691" s="6" t="n">
        <v>0</v>
      </c>
      <c r="K1691" s="6" t="n">
        <v>-0.81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44106.441006944</v>
      </c>
      <c r="B1692" s="2" t="s">
        <v>61</v>
      </c>
      <c r="C1692" s="2" t="s">
        <v>1224</v>
      </c>
      <c r="D1692" s="2" t="s">
        <v>894</v>
      </c>
      <c r="E1692" s="2" t="s">
        <v>18</v>
      </c>
      <c r="F1692" s="2" t="s">
        <v>27</v>
      </c>
      <c r="G1692" s="7" t="n">
        <v>20</v>
      </c>
      <c r="H1692" s="6" t="n">
        <v>80.8</v>
      </c>
      <c r="I1692" s="6" t="n">
        <v>-1616</v>
      </c>
      <c r="J1692" s="6" t="n">
        <v>0</v>
      </c>
      <c r="K1692" s="6" t="n">
        <v>-0.77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44106.449814815</v>
      </c>
      <c r="B1693" s="2" t="s">
        <v>25</v>
      </c>
      <c r="C1693" s="2" t="s">
        <v>1186</v>
      </c>
      <c r="D1693" s="2" t="s">
        <v>894</v>
      </c>
      <c r="E1693" s="2" t="s">
        <v>18</v>
      </c>
      <c r="F1693" s="2" t="s">
        <v>27</v>
      </c>
      <c r="G1693" s="7" t="n">
        <v>10</v>
      </c>
      <c r="H1693" s="6" t="n">
        <v>290</v>
      </c>
      <c r="I1693" s="6" t="n">
        <v>-2900</v>
      </c>
      <c r="J1693" s="6" t="n">
        <v>0</v>
      </c>
      <c r="K1693" s="6" t="n">
        <v>-1.39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44106.483969907</v>
      </c>
      <c r="B1694" s="2" t="s">
        <v>76</v>
      </c>
      <c r="C1694" s="2" t="s">
        <v>1240</v>
      </c>
      <c r="D1694" s="2" t="s">
        <v>894</v>
      </c>
      <c r="E1694" s="2" t="s">
        <v>18</v>
      </c>
      <c r="F1694" s="2" t="s">
        <v>27</v>
      </c>
      <c r="G1694" s="7" t="n">
        <v>2000</v>
      </c>
      <c r="H1694" s="6" t="n">
        <v>0.9265</v>
      </c>
      <c r="I1694" s="6" t="n">
        <v>-1853</v>
      </c>
      <c r="J1694" s="6" t="n">
        <v>0</v>
      </c>
      <c r="K1694" s="6" t="n">
        <v>-0.89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44106.49880787</v>
      </c>
      <c r="B1695" s="2" t="s">
        <v>909</v>
      </c>
      <c r="C1695" s="2" t="s">
        <v>1102</v>
      </c>
      <c r="D1695" s="2" t="s">
        <v>894</v>
      </c>
      <c r="E1695" s="2" t="s">
        <v>18</v>
      </c>
      <c r="F1695" s="2" t="s">
        <v>27</v>
      </c>
      <c r="G1695" s="7" t="n">
        <v>10</v>
      </c>
      <c r="H1695" s="6" t="n">
        <v>206.65</v>
      </c>
      <c r="I1695" s="6" t="n">
        <v>-2066.5</v>
      </c>
      <c r="J1695" s="6" t="n">
        <v>0</v>
      </c>
      <c r="K1695" s="6" t="n">
        <v>-0.99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44106.601701389</v>
      </c>
      <c r="B1696" s="2" t="s">
        <v>128</v>
      </c>
      <c r="C1696" s="2" t="s">
        <v>1229</v>
      </c>
      <c r="D1696" s="2" t="s">
        <v>894</v>
      </c>
      <c r="E1696" s="2" t="s">
        <v>18</v>
      </c>
      <c r="F1696" s="2" t="s">
        <v>27</v>
      </c>
      <c r="G1696" s="7" t="n">
        <v>10000</v>
      </c>
      <c r="H1696" s="6" t="n">
        <v>0.2159</v>
      </c>
      <c r="I1696" s="6" t="n">
        <v>-2159</v>
      </c>
      <c r="J1696" s="6" t="n">
        <v>0</v>
      </c>
      <c r="K1696" s="6" t="n">
        <v>-1.03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44106.602361111</v>
      </c>
      <c r="B1697" s="2" t="s">
        <v>35</v>
      </c>
      <c r="C1697" s="2" t="s">
        <v>36</v>
      </c>
      <c r="D1697" s="2" t="s">
        <v>894</v>
      </c>
      <c r="E1697" s="2" t="s">
        <v>18</v>
      </c>
      <c r="F1697" s="2" t="s">
        <v>20</v>
      </c>
      <c r="G1697" s="7" t="n">
        <v>1</v>
      </c>
      <c r="H1697" s="6" t="n">
        <v>5.3</v>
      </c>
      <c r="I1697" s="6" t="n">
        <v>-5.3</v>
      </c>
      <c r="J1697" s="6" t="n">
        <v>0</v>
      </c>
      <c r="K1697" s="6" t="n">
        <v>-0.01</v>
      </c>
      <c r="L1697" s="6" t="n">
        <v>0</v>
      </c>
      <c r="M1697" s="6" t="s">
        <f>=I1697+J1697+K1697+L1697</f>
      </c>
      <c r="N1697" s="6"/>
      <c r="O1697" s="6"/>
      <c r="P1697" s="2"/>
    </row>
    <row collapsed="false" customFormat="false" customHeight="false" hidden="false" ht="12.1" outlineLevel="0" r="1698">
      <c r="A1698" s="20" t="n">
        <v>44106.616851852</v>
      </c>
      <c r="B1698" s="2" t="s">
        <v>35</v>
      </c>
      <c r="C1698" s="2" t="s">
        <v>36</v>
      </c>
      <c r="D1698" s="2" t="s">
        <v>894</v>
      </c>
      <c r="E1698" s="2" t="s">
        <v>18</v>
      </c>
      <c r="F1698" s="2" t="s">
        <v>20</v>
      </c>
      <c r="G1698" s="7" t="n">
        <v>1</v>
      </c>
      <c r="H1698" s="6" t="n">
        <v>5.3</v>
      </c>
      <c r="I1698" s="6" t="n">
        <v>-5.3</v>
      </c>
      <c r="J1698" s="6" t="n">
        <v>0</v>
      </c>
      <c r="K1698" s="6" t="n">
        <v>-0.01</v>
      </c>
      <c r="L1698" s="6" t="n">
        <v>0</v>
      </c>
      <c r="M1698" s="6" t="s">
        <f>=I1698+J1698+K1698+L1698</f>
      </c>
      <c r="N1698" s="6"/>
      <c r="O1698" s="6"/>
      <c r="P1698" s="2"/>
    </row>
    <row collapsed="false" customFormat="false" customHeight="false" hidden="false" ht="12.1" outlineLevel="0" r="1699">
      <c r="A1699" s="20" t="n">
        <v>44106.643738426</v>
      </c>
      <c r="B1699" s="2" t="s">
        <v>942</v>
      </c>
      <c r="C1699" s="2" t="s">
        <v>1355</v>
      </c>
      <c r="D1699" s="2" t="s">
        <v>894</v>
      </c>
      <c r="E1699" s="2" t="s">
        <v>18</v>
      </c>
      <c r="F1699" s="2" t="s">
        <v>20</v>
      </c>
      <c r="G1699" s="7" t="n">
        <v>1</v>
      </c>
      <c r="H1699" s="6" t="n">
        <v>73.21</v>
      </c>
      <c r="I1699" s="6" t="n">
        <v>-73.21</v>
      </c>
      <c r="J1699" s="6" t="n">
        <v>0</v>
      </c>
      <c r="K1699" s="6" t="n">
        <v>-0.04</v>
      </c>
      <c r="L1699" s="6" t="n">
        <v>0</v>
      </c>
      <c r="M1699" s="6" t="s">
        <f>=I1699+J1699+K1699+L1699</f>
      </c>
      <c r="N1699" s="6"/>
      <c r="O1699" s="6"/>
      <c r="P1699" s="2"/>
    </row>
    <row collapsed="false" customFormat="false" customHeight="false" hidden="false" ht="12.1" outlineLevel="0" r="1700">
      <c r="A1700" s="20" t="n">
        <v>44109.54599537</v>
      </c>
      <c r="B1700" s="2" t="s">
        <v>918</v>
      </c>
      <c r="C1700" s="2" t="s">
        <v>1116</v>
      </c>
      <c r="D1700" s="2" t="s">
        <v>894</v>
      </c>
      <c r="E1700" s="2" t="s">
        <v>18</v>
      </c>
      <c r="F1700" s="2" t="s">
        <v>27</v>
      </c>
      <c r="G1700" s="7" t="n">
        <v>1</v>
      </c>
      <c r="H1700" s="6" t="n">
        <v>4405</v>
      </c>
      <c r="I1700" s="6" t="n">
        <v>-4405</v>
      </c>
      <c r="J1700" s="6" t="n">
        <v>0</v>
      </c>
      <c r="K1700" s="6" t="n">
        <v>-2.1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0" t="n">
        <v>44109.549664352</v>
      </c>
      <c r="B1701" s="2" t="s">
        <v>32</v>
      </c>
      <c r="C1701" s="2" t="s">
        <v>1185</v>
      </c>
      <c r="D1701" s="2" t="s">
        <v>894</v>
      </c>
      <c r="E1701" s="2" t="s">
        <v>18</v>
      </c>
      <c r="F1701" s="2" t="s">
        <v>27</v>
      </c>
      <c r="G1701" s="7" t="n">
        <v>2</v>
      </c>
      <c r="H1701" s="6" t="n">
        <v>441.5</v>
      </c>
      <c r="I1701" s="6" t="n">
        <v>-883</v>
      </c>
      <c r="J1701" s="6" t="n">
        <v>0</v>
      </c>
      <c r="K1701" s="6" t="n">
        <v>-0.42</v>
      </c>
      <c r="L1701" s="6" t="n">
        <v>0</v>
      </c>
      <c r="M1701" s="6"/>
      <c r="N1701" s="6" t="s">
        <f>=I1701+J1701+K1701+L1701</f>
      </c>
      <c r="O1701" s="6"/>
      <c r="P1701" s="2"/>
    </row>
    <row collapsed="false" customFormat="false" customHeight="false" hidden="false" ht="12.1" outlineLevel="0" r="1702">
      <c r="A1702" s="20" t="n">
        <v>44109.561840278</v>
      </c>
      <c r="B1702" s="2" t="s">
        <v>61</v>
      </c>
      <c r="C1702" s="2" t="s">
        <v>1224</v>
      </c>
      <c r="D1702" s="2" t="s">
        <v>894</v>
      </c>
      <c r="E1702" s="2" t="s">
        <v>18</v>
      </c>
      <c r="F1702" s="2" t="s">
        <v>27</v>
      </c>
      <c r="G1702" s="7" t="n">
        <v>20</v>
      </c>
      <c r="H1702" s="6" t="n">
        <v>80.3</v>
      </c>
      <c r="I1702" s="6" t="n">
        <v>-1606</v>
      </c>
      <c r="J1702" s="6" t="n">
        <v>0</v>
      </c>
      <c r="K1702" s="6" t="n">
        <v>-0.77</v>
      </c>
      <c r="L1702" s="6" t="n">
        <v>0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0" t="n">
        <v>44109.600810185</v>
      </c>
      <c r="B1703" s="2" t="s">
        <v>80</v>
      </c>
      <c r="C1703" s="2" t="s">
        <v>1192</v>
      </c>
      <c r="D1703" s="2" t="s">
        <v>894</v>
      </c>
      <c r="E1703" s="2" t="s">
        <v>18</v>
      </c>
      <c r="F1703" s="2" t="s">
        <v>27</v>
      </c>
      <c r="G1703" s="7" t="n">
        <v>200</v>
      </c>
      <c r="H1703" s="6" t="n">
        <v>8.455</v>
      </c>
      <c r="I1703" s="6" t="n">
        <v>-1691</v>
      </c>
      <c r="J1703" s="6" t="n">
        <v>0</v>
      </c>
      <c r="K1703" s="6" t="n">
        <v>-0.81</v>
      </c>
      <c r="L1703" s="6" t="n">
        <v>0</v>
      </c>
      <c r="M1703" s="6"/>
      <c r="N1703" s="6" t="s">
        <f>=I1703+J1703+K1703+L1703</f>
      </c>
      <c r="O1703" s="6"/>
      <c r="P1703" s="2"/>
    </row>
    <row collapsed="false" customFormat="false" customHeight="false" hidden="false" ht="12.1" outlineLevel="0" r="1704">
      <c r="A1704" s="20" t="n">
        <v>44109.712615741</v>
      </c>
      <c r="B1704" s="2" t="s">
        <v>106</v>
      </c>
      <c r="C1704" s="2" t="s">
        <v>1252</v>
      </c>
      <c r="D1704" s="2" t="s">
        <v>894</v>
      </c>
      <c r="E1704" s="2" t="s">
        <v>18</v>
      </c>
      <c r="F1704" s="2" t="s">
        <v>27</v>
      </c>
      <c r="G1704" s="7" t="n">
        <v>2</v>
      </c>
      <c r="H1704" s="6" t="n">
        <v>1717.2</v>
      </c>
      <c r="I1704" s="6" t="n">
        <v>-3434.4</v>
      </c>
      <c r="J1704" s="6" t="n">
        <v>0</v>
      </c>
      <c r="K1704" s="6" t="n">
        <v>-1.65</v>
      </c>
      <c r="L1704" s="6" t="n">
        <v>0</v>
      </c>
      <c r="M1704" s="6"/>
      <c r="N1704" s="6" t="s">
        <f>=I1704+J1704+K1704+L1704</f>
      </c>
      <c r="O1704" s="6"/>
      <c r="P1704" s="2"/>
    </row>
    <row collapsed="false" customFormat="false" customHeight="false" hidden="false" ht="12.1" outlineLevel="0" r="1705">
      <c r="A1705" s="20" t="n">
        <v>44109.712708333</v>
      </c>
      <c r="B1705" s="2" t="s">
        <v>106</v>
      </c>
      <c r="C1705" s="2" t="s">
        <v>1252</v>
      </c>
      <c r="D1705" s="2" t="s">
        <v>894</v>
      </c>
      <c r="E1705" s="2" t="s">
        <v>18</v>
      </c>
      <c r="F1705" s="2" t="s">
        <v>27</v>
      </c>
      <c r="G1705" s="7" t="n">
        <v>2</v>
      </c>
      <c r="H1705" s="6" t="n">
        <v>1717</v>
      </c>
      <c r="I1705" s="6" t="n">
        <v>-3434</v>
      </c>
      <c r="J1705" s="6" t="n">
        <v>0</v>
      </c>
      <c r="K1705" s="6" t="n">
        <v>-1.65</v>
      </c>
      <c r="L1705" s="6" t="n">
        <v>0</v>
      </c>
      <c r="M1705" s="6"/>
      <c r="N1705" s="6" t="s">
        <f>=I1705+J1705+K1705+L1705</f>
      </c>
      <c r="O1705" s="6"/>
      <c r="P1705" s="2"/>
    </row>
    <row collapsed="false" customFormat="false" customHeight="false" hidden="false" ht="12.1" outlineLevel="0" r="1706">
      <c r="A1706" s="20" t="n">
        <v>44109.72119213</v>
      </c>
      <c r="B1706" s="2" t="s">
        <v>106</v>
      </c>
      <c r="C1706" s="2" t="s">
        <v>1252</v>
      </c>
      <c r="D1706" s="2" t="s">
        <v>894</v>
      </c>
      <c r="E1706" s="2" t="s">
        <v>18</v>
      </c>
      <c r="F1706" s="2" t="s">
        <v>27</v>
      </c>
      <c r="G1706" s="7" t="n">
        <v>2</v>
      </c>
      <c r="H1706" s="6" t="n">
        <v>1716.4</v>
      </c>
      <c r="I1706" s="6" t="n">
        <v>-3432.8</v>
      </c>
      <c r="J1706" s="6" t="n">
        <v>0</v>
      </c>
      <c r="K1706" s="6" t="n">
        <v>-1.65</v>
      </c>
      <c r="L1706" s="6" t="n">
        <v>0</v>
      </c>
      <c r="M1706" s="6"/>
      <c r="N1706" s="6" t="s">
        <f>=I1706+J1706+K1706+L1706</f>
      </c>
      <c r="O1706" s="6"/>
      <c r="P1706" s="2"/>
    </row>
    <row collapsed="false" customFormat="false" customHeight="false" hidden="false" ht="12.1" outlineLevel="0" r="1707">
      <c r="A1707" s="20" t="n">
        <v>44110.590428241</v>
      </c>
      <c r="B1707" s="2" t="s">
        <v>106</v>
      </c>
      <c r="C1707" s="2" t="s">
        <v>1252</v>
      </c>
      <c r="D1707" s="2" t="s">
        <v>894</v>
      </c>
      <c r="E1707" s="2" t="s">
        <v>18</v>
      </c>
      <c r="F1707" s="2" t="s">
        <v>27</v>
      </c>
      <c r="G1707" s="7" t="n">
        <v>1</v>
      </c>
      <c r="H1707" s="6" t="n">
        <v>1690</v>
      </c>
      <c r="I1707" s="6" t="n">
        <v>-1690</v>
      </c>
      <c r="J1707" s="6" t="n">
        <v>0</v>
      </c>
      <c r="K1707" s="6" t="n">
        <v>-0.81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44110.63650463</v>
      </c>
      <c r="B1708" s="2" t="s">
        <v>106</v>
      </c>
      <c r="C1708" s="2" t="s">
        <v>1252</v>
      </c>
      <c r="D1708" s="2" t="s">
        <v>894</v>
      </c>
      <c r="E1708" s="2" t="s">
        <v>18</v>
      </c>
      <c r="F1708" s="2" t="s">
        <v>27</v>
      </c>
      <c r="G1708" s="7" t="n">
        <v>2</v>
      </c>
      <c r="H1708" s="6" t="n">
        <v>1683.1</v>
      </c>
      <c r="I1708" s="6" t="n">
        <v>-3366.2</v>
      </c>
      <c r="J1708" s="6" t="n">
        <v>0</v>
      </c>
      <c r="K1708" s="6" t="n">
        <v>-1.6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9" t="n">
        <v>44110.680011574</v>
      </c>
      <c r="B1709" s="30" t="s">
        <v>980</v>
      </c>
      <c r="C1709" s="30" t="s">
        <v>1267</v>
      </c>
      <c r="D1709" s="30" t="s">
        <v>897</v>
      </c>
      <c r="E1709" s="30" t="s">
        <v>166</v>
      </c>
      <c r="F1709" s="30" t="s">
        <v>27</v>
      </c>
      <c r="G1709" s="31" t="n">
        <v>-1</v>
      </c>
      <c r="H1709" s="32" t="n">
        <v>105.14</v>
      </c>
      <c r="I1709" s="32" t="n">
        <v>1051.4</v>
      </c>
      <c r="J1709" s="32" t="n">
        <v>29.84</v>
      </c>
      <c r="K1709" s="32" t="n">
        <v>-0.5</v>
      </c>
      <c r="L1709" s="32" t="n">
        <v>0</v>
      </c>
      <c r="M1709" s="32"/>
      <c r="N1709" s="6" t="s">
        <f>=I1709+J1709+K1709+L1709</f>
      </c>
      <c r="O1709" s="32"/>
      <c r="P1709" s="30"/>
    </row>
    <row collapsed="false" customFormat="false" customHeight="false" hidden="false" ht="12.1" outlineLevel="0" r="1710">
      <c r="A1710" s="29" t="n">
        <v>44110.680925926</v>
      </c>
      <c r="B1710" s="30" t="s">
        <v>980</v>
      </c>
      <c r="C1710" s="30" t="s">
        <v>1267</v>
      </c>
      <c r="D1710" s="30" t="s">
        <v>897</v>
      </c>
      <c r="E1710" s="30" t="s">
        <v>166</v>
      </c>
      <c r="F1710" s="30" t="s">
        <v>27</v>
      </c>
      <c r="G1710" s="31" t="n">
        <v>-3</v>
      </c>
      <c r="H1710" s="32" t="n">
        <v>105.14</v>
      </c>
      <c r="I1710" s="32" t="n">
        <v>3154.2</v>
      </c>
      <c r="J1710" s="32" t="n">
        <v>89.52</v>
      </c>
      <c r="K1710" s="32" t="n">
        <v>-1.5</v>
      </c>
      <c r="L1710" s="32" t="n">
        <v>0</v>
      </c>
      <c r="M1710" s="32"/>
      <c r="N1710" s="6" t="s">
        <f>=I1710+J1710+K1710+L1710</f>
      </c>
      <c r="O1710" s="32"/>
      <c r="P1710" s="30"/>
    </row>
    <row collapsed="false" customFormat="false" customHeight="false" hidden="false" ht="12.1" outlineLevel="0" r="1711">
      <c r="A1711" s="37" t="n">
        <v>44111</v>
      </c>
      <c r="B1711" s="38" t="s">
        <v>1278</v>
      </c>
      <c r="C1711" s="38" t="s">
        <v>446</v>
      </c>
      <c r="D1711" s="38" t="s">
        <v>1278</v>
      </c>
      <c r="E1711" s="38" t="s">
        <v>1278</v>
      </c>
      <c r="F1711" s="38" t="s">
        <v>27</v>
      </c>
      <c r="G1711" s="39" t="n">
        <v>1</v>
      </c>
      <c r="H1711" s="40" t="n">
        <v>-1</v>
      </c>
      <c r="I1711" s="40" t="n">
        <v>-1</v>
      </c>
      <c r="J1711" s="40" t="n">
        <v>0</v>
      </c>
      <c r="K1711" s="40" t="n">
        <v>0</v>
      </c>
      <c r="L1711" s="40" t="n">
        <v>0</v>
      </c>
      <c r="M1711" s="40"/>
      <c r="N1711" s="6" t="s">
        <f>=I1711+J1711+K1711+L1711</f>
      </c>
      <c r="O1711" s="40"/>
      <c r="P1711" s="38"/>
    </row>
    <row collapsed="false" customFormat="false" customHeight="false" hidden="false" ht="12.1" outlineLevel="0" r="1712">
      <c r="A1712" s="20" t="n">
        <v>44111.493356481</v>
      </c>
      <c r="B1712" s="2" t="s">
        <v>120</v>
      </c>
      <c r="C1712" s="2" t="s">
        <v>1359</v>
      </c>
      <c r="D1712" s="2" t="s">
        <v>894</v>
      </c>
      <c r="E1712" s="2" t="s">
        <v>18</v>
      </c>
      <c r="F1712" s="2" t="s">
        <v>27</v>
      </c>
      <c r="G1712" s="7" t="n">
        <v>50</v>
      </c>
      <c r="H1712" s="6" t="n">
        <v>105</v>
      </c>
      <c r="I1712" s="6" t="n">
        <v>-5250</v>
      </c>
      <c r="J1712" s="6" t="n">
        <v>0</v>
      </c>
      <c r="K1712" s="6" t="n">
        <v>0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1" t="n">
        <v>44113</v>
      </c>
      <c r="B1713" s="22" t="s">
        <v>1088</v>
      </c>
      <c r="C1713" s="22" t="s">
        <v>332</v>
      </c>
      <c r="D1713" s="22" t="s">
        <v>1088</v>
      </c>
      <c r="E1713" s="22" t="s">
        <v>1088</v>
      </c>
      <c r="F1713" s="22" t="s">
        <v>27</v>
      </c>
      <c r="G1713" s="23" t="n">
        <v>1</v>
      </c>
      <c r="H1713" s="24" t="n">
        <v>4000</v>
      </c>
      <c r="I1713" s="24" t="n">
        <v>4000</v>
      </c>
      <c r="J1713" s="24" t="n">
        <v>0</v>
      </c>
      <c r="K1713" s="24" t="n">
        <v>0</v>
      </c>
      <c r="L1713" s="24" t="n">
        <v>0</v>
      </c>
      <c r="M1713" s="24"/>
      <c r="N1713" s="6" t="s">
        <f>=I1713+J1713+K1713+L1713</f>
      </c>
      <c r="O1713" s="24"/>
      <c r="P1713" s="22"/>
    </row>
    <row collapsed="false" customFormat="false" customHeight="false" hidden="false" ht="12.1" outlineLevel="0" r="1714">
      <c r="A1714" s="20" t="n">
        <v>44116.672476852</v>
      </c>
      <c r="B1714" s="2" t="s">
        <v>70</v>
      </c>
      <c r="C1714" s="2" t="s">
        <v>1101</v>
      </c>
      <c r="D1714" s="2" t="s">
        <v>894</v>
      </c>
      <c r="E1714" s="2" t="s">
        <v>18</v>
      </c>
      <c r="F1714" s="2" t="s">
        <v>27</v>
      </c>
      <c r="G1714" s="7" t="n">
        <v>30000</v>
      </c>
      <c r="H1714" s="6" t="n">
        <v>0.0332</v>
      </c>
      <c r="I1714" s="6" t="n">
        <v>-996</v>
      </c>
      <c r="J1714" s="6" t="n">
        <v>0</v>
      </c>
      <c r="K1714" s="6" t="n">
        <v>-0.48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1" t="n">
        <v>44117</v>
      </c>
      <c r="B1715" s="22" t="s">
        <v>1113</v>
      </c>
      <c r="C1715" s="22" t="s">
        <v>1360</v>
      </c>
      <c r="D1715" s="22" t="s">
        <v>1113</v>
      </c>
      <c r="E1715" s="22" t="s">
        <v>1113</v>
      </c>
      <c r="F1715" s="22" t="s">
        <v>27</v>
      </c>
      <c r="G1715" s="23" t="n">
        <v>1</v>
      </c>
      <c r="H1715" s="24" t="n">
        <v>123.72</v>
      </c>
      <c r="I1715" s="24" t="n">
        <v>123.72</v>
      </c>
      <c r="J1715" s="24" t="n">
        <v>0</v>
      </c>
      <c r="K1715" s="24" t="n">
        <v>0</v>
      </c>
      <c r="L1715" s="24" t="n">
        <v>0</v>
      </c>
      <c r="M1715" s="24"/>
      <c r="N1715" s="6" t="s">
        <f>=I1715+J1715+K1715+L1715</f>
      </c>
      <c r="O1715" s="24"/>
      <c r="P1715" s="22"/>
    </row>
    <row collapsed="false" customFormat="false" customHeight="false" hidden="false" ht="12.1" outlineLevel="0" r="1716">
      <c r="A1716" s="20" t="n">
        <v>44117.6621875</v>
      </c>
      <c r="B1716" s="2" t="s">
        <v>61</v>
      </c>
      <c r="C1716" s="2" t="s">
        <v>1224</v>
      </c>
      <c r="D1716" s="2" t="s">
        <v>894</v>
      </c>
      <c r="E1716" s="2" t="s">
        <v>18</v>
      </c>
      <c r="F1716" s="2" t="s">
        <v>27</v>
      </c>
      <c r="G1716" s="7" t="n">
        <v>10</v>
      </c>
      <c r="H1716" s="6" t="n">
        <v>78</v>
      </c>
      <c r="I1716" s="6" t="n">
        <v>-780</v>
      </c>
      <c r="J1716" s="6" t="n">
        <v>0</v>
      </c>
      <c r="K1716" s="6" t="n">
        <v>-0.36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44118.528425926</v>
      </c>
      <c r="B1717" s="2" t="s">
        <v>78</v>
      </c>
      <c r="C1717" s="2" t="s">
        <v>1188</v>
      </c>
      <c r="D1717" s="2" t="s">
        <v>894</v>
      </c>
      <c r="E1717" s="2" t="s">
        <v>18</v>
      </c>
      <c r="F1717" s="2" t="s">
        <v>27</v>
      </c>
      <c r="G1717" s="7" t="n">
        <v>10</v>
      </c>
      <c r="H1717" s="6" t="n">
        <v>329.9</v>
      </c>
      <c r="I1717" s="6" t="n">
        <v>-3299</v>
      </c>
      <c r="J1717" s="6" t="n">
        <v>0</v>
      </c>
      <c r="K1717" s="6" t="n">
        <v>-1.58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0" t="n">
        <v>44118.617731481</v>
      </c>
      <c r="B1718" s="2" t="s">
        <v>80</v>
      </c>
      <c r="C1718" s="2" t="s">
        <v>1192</v>
      </c>
      <c r="D1718" s="2" t="s">
        <v>894</v>
      </c>
      <c r="E1718" s="2" t="s">
        <v>18</v>
      </c>
      <c r="F1718" s="2" t="s">
        <v>27</v>
      </c>
      <c r="G1718" s="7" t="n">
        <v>100</v>
      </c>
      <c r="H1718" s="6" t="n">
        <v>8.19</v>
      </c>
      <c r="I1718" s="6" t="n">
        <v>-819</v>
      </c>
      <c r="J1718" s="6" t="n">
        <v>0</v>
      </c>
      <c r="K1718" s="6" t="n">
        <v>-0.39</v>
      </c>
      <c r="L1718" s="6" t="n">
        <v>0</v>
      </c>
      <c r="M1718" s="6"/>
      <c r="N1718" s="6" t="s">
        <f>=I1718+J1718+K1718+L1718</f>
      </c>
      <c r="O1718" s="6"/>
      <c r="P1718" s="2"/>
    </row>
    <row collapsed="false" customFormat="false" customHeight="false" hidden="false" ht="12.1" outlineLevel="0" r="1719">
      <c r="A1719" s="20" t="n">
        <v>44119.453553241</v>
      </c>
      <c r="B1719" s="2" t="s">
        <v>29</v>
      </c>
      <c r="C1719" s="2" t="s">
        <v>30</v>
      </c>
      <c r="D1719" s="2" t="s">
        <v>894</v>
      </c>
      <c r="E1719" s="2" t="s">
        <v>18</v>
      </c>
      <c r="F1719" s="2" t="s">
        <v>20</v>
      </c>
      <c r="G1719" s="7" t="n">
        <v>2</v>
      </c>
      <c r="H1719" s="6" t="n">
        <v>27.5</v>
      </c>
      <c r="I1719" s="6" t="n">
        <v>-55</v>
      </c>
      <c r="J1719" s="6" t="n">
        <v>0</v>
      </c>
      <c r="K1719" s="6" t="n">
        <v>-0.03</v>
      </c>
      <c r="L1719" s="6" t="n">
        <v>0</v>
      </c>
      <c r="M1719" s="6" t="s">
        <f>=I1719+J1719+K1719+L1719</f>
      </c>
      <c r="N1719" s="6"/>
      <c r="O1719" s="6"/>
      <c r="P1719" s="2"/>
    </row>
    <row collapsed="false" customFormat="false" customHeight="false" hidden="false" ht="12.1" outlineLevel="0" r="1720">
      <c r="A1720" s="21" t="n">
        <v>44120</v>
      </c>
      <c r="B1720" s="22" t="s">
        <v>1113</v>
      </c>
      <c r="C1720" s="22" t="s">
        <v>1361</v>
      </c>
      <c r="D1720" s="22" t="s">
        <v>1113</v>
      </c>
      <c r="E1720" s="22" t="s">
        <v>1113</v>
      </c>
      <c r="F1720" s="22" t="s">
        <v>27</v>
      </c>
      <c r="G1720" s="23" t="n">
        <v>1</v>
      </c>
      <c r="H1720" s="24" t="n">
        <v>675.78</v>
      </c>
      <c r="I1720" s="24" t="n">
        <v>675.78</v>
      </c>
      <c r="J1720" s="24" t="n">
        <v>0</v>
      </c>
      <c r="K1720" s="24" t="n">
        <v>0</v>
      </c>
      <c r="L1720" s="24" t="n">
        <v>0</v>
      </c>
      <c r="M1720" s="24"/>
      <c r="N1720" s="6" t="s">
        <f>=I1720+J1720+K1720+L1720</f>
      </c>
      <c r="O1720" s="24"/>
      <c r="P1720" s="22"/>
    </row>
    <row collapsed="false" customFormat="false" customHeight="false" hidden="false" ht="12.1" outlineLevel="0" r="1721">
      <c r="A1721" s="21" t="n">
        <v>44120</v>
      </c>
      <c r="B1721" s="22" t="s">
        <v>1113</v>
      </c>
      <c r="C1721" s="22" t="s">
        <v>1362</v>
      </c>
      <c r="D1721" s="22" t="s">
        <v>1113</v>
      </c>
      <c r="E1721" s="22" t="s">
        <v>1113</v>
      </c>
      <c r="F1721" s="22" t="s">
        <v>27</v>
      </c>
      <c r="G1721" s="23" t="n">
        <v>1</v>
      </c>
      <c r="H1721" s="24" t="n">
        <v>464.07</v>
      </c>
      <c r="I1721" s="24" t="n">
        <v>464.07</v>
      </c>
      <c r="J1721" s="24" t="n">
        <v>0</v>
      </c>
      <c r="K1721" s="24" t="n">
        <v>0</v>
      </c>
      <c r="L1721" s="24" t="n">
        <v>0</v>
      </c>
      <c r="M1721" s="24"/>
      <c r="N1721" s="6" t="s">
        <f>=I1721+J1721+K1721+L1721</f>
      </c>
      <c r="O1721" s="24"/>
      <c r="P1721" s="22"/>
    </row>
    <row collapsed="false" customFormat="false" customHeight="false" hidden="false" ht="12.1" outlineLevel="0" r="1722">
      <c r="A1722" s="20" t="n">
        <v>44120.420856481</v>
      </c>
      <c r="B1722" s="2" t="s">
        <v>17</v>
      </c>
      <c r="C1722" s="2" t="s">
        <v>19</v>
      </c>
      <c r="D1722" s="2" t="s">
        <v>894</v>
      </c>
      <c r="E1722" s="2" t="s">
        <v>18</v>
      </c>
      <c r="F1722" s="2" t="s">
        <v>20</v>
      </c>
      <c r="G1722" s="7" t="n">
        <v>3</v>
      </c>
      <c r="H1722" s="6" t="n">
        <v>34.2</v>
      </c>
      <c r="I1722" s="6" t="n">
        <v>-102.6</v>
      </c>
      <c r="J1722" s="6" t="n">
        <v>0</v>
      </c>
      <c r="K1722" s="6" t="n">
        <v>-0.05</v>
      </c>
      <c r="L1722" s="6" t="n">
        <v>0</v>
      </c>
      <c r="M1722" s="6" t="s">
        <f>=I1722+J1722+K1722+L1722</f>
      </c>
      <c r="N1722" s="6"/>
      <c r="O1722" s="6"/>
      <c r="P1722" s="2"/>
    </row>
    <row collapsed="false" customFormat="false" customHeight="false" hidden="false" ht="12.1" outlineLevel="0" r="1723">
      <c r="A1723" s="20" t="n">
        <v>44120.420856481</v>
      </c>
      <c r="B1723" s="2" t="s">
        <v>17</v>
      </c>
      <c r="C1723" s="2" t="s">
        <v>19</v>
      </c>
      <c r="D1723" s="2" t="s">
        <v>894</v>
      </c>
      <c r="E1723" s="2" t="s">
        <v>18</v>
      </c>
      <c r="F1723" s="2" t="s">
        <v>20</v>
      </c>
      <c r="G1723" s="7" t="n">
        <v>2</v>
      </c>
      <c r="H1723" s="6" t="n">
        <v>34.15</v>
      </c>
      <c r="I1723" s="6" t="n">
        <v>-68.3</v>
      </c>
      <c r="J1723" s="6" t="n">
        <v>0</v>
      </c>
      <c r="K1723" s="6" t="n">
        <v>-0.04</v>
      </c>
      <c r="L1723" s="6" t="n">
        <v>0</v>
      </c>
      <c r="M1723" s="6" t="s">
        <f>=I1723+J1723+K1723+L1723</f>
      </c>
      <c r="N1723" s="6"/>
      <c r="O1723" s="6"/>
      <c r="P1723" s="2"/>
    </row>
    <row collapsed="false" customFormat="false" customHeight="false" hidden="false" ht="12.1" outlineLevel="0" r="1724">
      <c r="A1724" s="20" t="n">
        <v>44120.431655093</v>
      </c>
      <c r="B1724" s="2" t="s">
        <v>78</v>
      </c>
      <c r="C1724" s="2" t="s">
        <v>1188</v>
      </c>
      <c r="D1724" s="2" t="s">
        <v>894</v>
      </c>
      <c r="E1724" s="2" t="s">
        <v>18</v>
      </c>
      <c r="F1724" s="2" t="s">
        <v>27</v>
      </c>
      <c r="G1724" s="7" t="n">
        <v>10</v>
      </c>
      <c r="H1724" s="6" t="n">
        <v>319.2</v>
      </c>
      <c r="I1724" s="6" t="n">
        <v>-3192</v>
      </c>
      <c r="J1724" s="6" t="n">
        <v>0</v>
      </c>
      <c r="K1724" s="6" t="n">
        <v>-1.53</v>
      </c>
      <c r="L1724" s="6" t="n">
        <v>0</v>
      </c>
      <c r="M1724" s="6"/>
      <c r="N1724" s="6" t="s">
        <f>=I1724+J1724+K1724+L1724</f>
      </c>
      <c r="O1724" s="6"/>
      <c r="P1724" s="2"/>
    </row>
    <row collapsed="false" customFormat="false" customHeight="false" hidden="false" ht="12.1" outlineLevel="0" r="1725">
      <c r="A1725" s="20" t="n">
        <v>44120.513009259</v>
      </c>
      <c r="B1725" s="2" t="s">
        <v>29</v>
      </c>
      <c r="C1725" s="2" t="s">
        <v>30</v>
      </c>
      <c r="D1725" s="2" t="s">
        <v>894</v>
      </c>
      <c r="E1725" s="2" t="s">
        <v>18</v>
      </c>
      <c r="F1725" s="2" t="s">
        <v>20</v>
      </c>
      <c r="G1725" s="7" t="n">
        <v>2</v>
      </c>
      <c r="H1725" s="6" t="n">
        <v>27.43</v>
      </c>
      <c r="I1725" s="6" t="n">
        <v>-54.86</v>
      </c>
      <c r="J1725" s="6" t="n">
        <v>0</v>
      </c>
      <c r="K1725" s="6" t="n">
        <v>-0.03</v>
      </c>
      <c r="L1725" s="6" t="n">
        <v>0</v>
      </c>
      <c r="M1725" s="6" t="s">
        <f>=I1725+J1725+K1725+L1725</f>
      </c>
      <c r="N1725" s="6"/>
      <c r="O1725" s="6"/>
      <c r="P1725" s="2"/>
    </row>
    <row collapsed="false" customFormat="false" customHeight="false" hidden="false" ht="12.1" outlineLevel="0" r="1726">
      <c r="A1726" s="20" t="n">
        <v>44120.747199074</v>
      </c>
      <c r="B1726" s="2" t="s">
        <v>991</v>
      </c>
      <c r="C1726" s="2" t="s">
        <v>1352</v>
      </c>
      <c r="D1726" s="2" t="s">
        <v>894</v>
      </c>
      <c r="E1726" s="2" t="s">
        <v>18</v>
      </c>
      <c r="F1726" s="2" t="s">
        <v>20</v>
      </c>
      <c r="G1726" s="7" t="n">
        <v>1</v>
      </c>
      <c r="H1726" s="6" t="n">
        <v>86.8</v>
      </c>
      <c r="I1726" s="6" t="n">
        <v>-86.8</v>
      </c>
      <c r="J1726" s="6" t="n">
        <v>0</v>
      </c>
      <c r="K1726" s="6" t="n">
        <v>-0.04</v>
      </c>
      <c r="L1726" s="6" t="n">
        <v>0</v>
      </c>
      <c r="M1726" s="6" t="s">
        <f>=I1726+J1726+K1726+L1726</f>
      </c>
      <c r="N1726" s="6"/>
      <c r="O1726" s="6"/>
      <c r="P1726" s="2"/>
    </row>
    <row collapsed="false" customFormat="false" customHeight="false" hidden="false" ht="12.1" outlineLevel="0" r="1727">
      <c r="A1727" s="21" t="n">
        <v>44123</v>
      </c>
      <c r="B1727" s="22" t="s">
        <v>1088</v>
      </c>
      <c r="C1727" s="22" t="s">
        <v>332</v>
      </c>
      <c r="D1727" s="22" t="s">
        <v>1088</v>
      </c>
      <c r="E1727" s="22" t="s">
        <v>1088</v>
      </c>
      <c r="F1727" s="22" t="s">
        <v>27</v>
      </c>
      <c r="G1727" s="23" t="n">
        <v>1</v>
      </c>
      <c r="H1727" s="24" t="n">
        <v>14000</v>
      </c>
      <c r="I1727" s="24" t="n">
        <v>14000</v>
      </c>
      <c r="J1727" s="24" t="n">
        <v>0</v>
      </c>
      <c r="K1727" s="24" t="n">
        <v>0</v>
      </c>
      <c r="L1727" s="24" t="n">
        <v>0</v>
      </c>
      <c r="M1727" s="24"/>
      <c r="N1727" s="6" t="s">
        <f>=I1727+J1727+K1727+L1727</f>
      </c>
      <c r="O1727" s="24"/>
      <c r="P1727" s="22"/>
    </row>
    <row collapsed="false" customFormat="false" customHeight="false" hidden="false" ht="12.1" outlineLevel="0" r="1728">
      <c r="A1728" s="21" t="n">
        <v>44123</v>
      </c>
      <c r="B1728" s="22" t="s">
        <v>1088</v>
      </c>
      <c r="C1728" s="22" t="s">
        <v>332</v>
      </c>
      <c r="D1728" s="22" t="s">
        <v>1088</v>
      </c>
      <c r="E1728" s="22" t="s">
        <v>1088</v>
      </c>
      <c r="F1728" s="22" t="s">
        <v>27</v>
      </c>
      <c r="G1728" s="23" t="n">
        <v>1</v>
      </c>
      <c r="H1728" s="24" t="n">
        <v>8000</v>
      </c>
      <c r="I1728" s="24" t="n">
        <v>8000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44123.663020833</v>
      </c>
      <c r="B1729" s="2" t="s">
        <v>32</v>
      </c>
      <c r="C1729" s="2" t="s">
        <v>1185</v>
      </c>
      <c r="D1729" s="2" t="s">
        <v>894</v>
      </c>
      <c r="E1729" s="2" t="s">
        <v>18</v>
      </c>
      <c r="F1729" s="2" t="s">
        <v>27</v>
      </c>
      <c r="G1729" s="7" t="n">
        <v>3</v>
      </c>
      <c r="H1729" s="6" t="n">
        <v>406</v>
      </c>
      <c r="I1729" s="6" t="n">
        <v>-1218</v>
      </c>
      <c r="J1729" s="6" t="n">
        <v>0</v>
      </c>
      <c r="K1729" s="6" t="n">
        <v>-0.58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44123.667673611</v>
      </c>
      <c r="B1730" s="2" t="s">
        <v>61</v>
      </c>
      <c r="C1730" s="2" t="s">
        <v>1224</v>
      </c>
      <c r="D1730" s="2" t="s">
        <v>894</v>
      </c>
      <c r="E1730" s="2" t="s">
        <v>18</v>
      </c>
      <c r="F1730" s="2" t="s">
        <v>27</v>
      </c>
      <c r="G1730" s="7" t="n">
        <v>10</v>
      </c>
      <c r="H1730" s="6" t="n">
        <v>76.8</v>
      </c>
      <c r="I1730" s="6" t="n">
        <v>-768</v>
      </c>
      <c r="J1730" s="6" t="n">
        <v>0</v>
      </c>
      <c r="K1730" s="6" t="n">
        <v>-0.36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44123.669155093</v>
      </c>
      <c r="B1731" s="2" t="s">
        <v>78</v>
      </c>
      <c r="C1731" s="2" t="s">
        <v>1188</v>
      </c>
      <c r="D1731" s="2" t="s">
        <v>894</v>
      </c>
      <c r="E1731" s="2" t="s">
        <v>18</v>
      </c>
      <c r="F1731" s="2" t="s">
        <v>27</v>
      </c>
      <c r="G1731" s="7" t="n">
        <v>10</v>
      </c>
      <c r="H1731" s="6" t="n">
        <v>317.8</v>
      </c>
      <c r="I1731" s="6" t="n">
        <v>-3178</v>
      </c>
      <c r="J1731" s="6" t="n">
        <v>0</v>
      </c>
      <c r="K1731" s="6" t="n">
        <v>-1.52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44123.669166667</v>
      </c>
      <c r="B1732" s="2" t="s">
        <v>918</v>
      </c>
      <c r="C1732" s="2" t="s">
        <v>1116</v>
      </c>
      <c r="D1732" s="2" t="s">
        <v>894</v>
      </c>
      <c r="E1732" s="2" t="s">
        <v>18</v>
      </c>
      <c r="F1732" s="2" t="s">
        <v>27</v>
      </c>
      <c r="G1732" s="7" t="n">
        <v>1</v>
      </c>
      <c r="H1732" s="6" t="n">
        <v>4208</v>
      </c>
      <c r="I1732" s="6" t="n">
        <v>-4208</v>
      </c>
      <c r="J1732" s="6" t="n">
        <v>0</v>
      </c>
      <c r="K1732" s="6" t="n">
        <v>-2.01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0" t="n">
        <v>44123.672291667</v>
      </c>
      <c r="B1733" s="2" t="s">
        <v>162</v>
      </c>
      <c r="C1733" s="2" t="s">
        <v>1363</v>
      </c>
      <c r="D1733" s="2" t="s">
        <v>894</v>
      </c>
      <c r="E1733" s="2" t="s">
        <v>146</v>
      </c>
      <c r="F1733" s="2" t="s">
        <v>27</v>
      </c>
      <c r="G1733" s="7" t="n">
        <v>1</v>
      </c>
      <c r="H1733" s="6" t="n">
        <v>1945.9</v>
      </c>
      <c r="I1733" s="6" t="n">
        <v>-1945.9</v>
      </c>
      <c r="J1733" s="6" t="n">
        <v>0</v>
      </c>
      <c r="K1733" s="6" t="n">
        <v>-0.92</v>
      </c>
      <c r="L1733" s="6" t="n">
        <v>0</v>
      </c>
      <c r="M1733" s="6"/>
      <c r="N1733" s="6" t="s">
        <f>=I1733+J1733+K1733+L1733</f>
      </c>
      <c r="O1733" s="6"/>
      <c r="P1733" s="2"/>
    </row>
    <row collapsed="false" customFormat="false" customHeight="false" hidden="false" ht="12.1" outlineLevel="0" r="1734">
      <c r="A1734" s="20" t="n">
        <v>44123.68525463</v>
      </c>
      <c r="B1734" s="2" t="s">
        <v>58</v>
      </c>
      <c r="C1734" s="2" t="s">
        <v>1133</v>
      </c>
      <c r="D1734" s="2" t="s">
        <v>894</v>
      </c>
      <c r="E1734" s="2" t="s">
        <v>18</v>
      </c>
      <c r="F1734" s="2" t="s">
        <v>27</v>
      </c>
      <c r="G1734" s="7" t="n">
        <v>10</v>
      </c>
      <c r="H1734" s="6" t="n">
        <v>163.8</v>
      </c>
      <c r="I1734" s="6" t="n">
        <v>-1638</v>
      </c>
      <c r="J1734" s="6" t="n">
        <v>0</v>
      </c>
      <c r="K1734" s="6" t="n">
        <v>-0.78</v>
      </c>
      <c r="L1734" s="6" t="n">
        <v>0</v>
      </c>
      <c r="M1734" s="6"/>
      <c r="N1734" s="6" t="s">
        <f>=I1734+J1734+K1734+L1734</f>
      </c>
      <c r="O1734" s="6"/>
      <c r="P1734" s="2"/>
    </row>
    <row collapsed="false" customFormat="false" customHeight="false" hidden="false" ht="12.1" outlineLevel="0" r="1735">
      <c r="A1735" s="29" t="n">
        <v>44123.69119213</v>
      </c>
      <c r="B1735" s="30" t="s">
        <v>100</v>
      </c>
      <c r="C1735" s="30" t="s">
        <v>1181</v>
      </c>
      <c r="D1735" s="30" t="s">
        <v>897</v>
      </c>
      <c r="E1735" s="30" t="s">
        <v>18</v>
      </c>
      <c r="F1735" s="30" t="s">
        <v>27</v>
      </c>
      <c r="G1735" s="31" t="n">
        <v>-1</v>
      </c>
      <c r="H1735" s="32" t="n">
        <v>19896</v>
      </c>
      <c r="I1735" s="32" t="n">
        <v>19896</v>
      </c>
      <c r="J1735" s="32" t="n">
        <v>0</v>
      </c>
      <c r="K1735" s="32" t="n">
        <v>-9.5</v>
      </c>
      <c r="L1735" s="32" t="n">
        <v>0</v>
      </c>
      <c r="M1735" s="32"/>
      <c r="N1735" s="6" t="s">
        <f>=I1735+J1735+K1735+L1735</f>
      </c>
      <c r="O1735" s="32"/>
      <c r="P1735" s="30"/>
    </row>
    <row collapsed="false" customFormat="false" customHeight="false" hidden="false" ht="12.1" outlineLevel="0" r="1736">
      <c r="A1736" s="20" t="n">
        <v>44123.715127315</v>
      </c>
      <c r="B1736" s="2" t="s">
        <v>70</v>
      </c>
      <c r="C1736" s="2" t="s">
        <v>1101</v>
      </c>
      <c r="D1736" s="2" t="s">
        <v>894</v>
      </c>
      <c r="E1736" s="2" t="s">
        <v>18</v>
      </c>
      <c r="F1736" s="2" t="s">
        <v>27</v>
      </c>
      <c r="G1736" s="7" t="n">
        <v>20000</v>
      </c>
      <c r="H1736" s="6" t="n">
        <v>0.03175</v>
      </c>
      <c r="I1736" s="6" t="n">
        <v>-635</v>
      </c>
      <c r="J1736" s="6" t="n">
        <v>0</v>
      </c>
      <c r="K1736" s="6" t="n">
        <v>-0.31</v>
      </c>
      <c r="L1736" s="6" t="n">
        <v>0</v>
      </c>
      <c r="M1736" s="6"/>
      <c r="N1736" s="6" t="s">
        <f>=I1736+J1736+K1736+L1736</f>
      </c>
      <c r="O1736" s="6"/>
      <c r="P1736" s="2"/>
    </row>
    <row collapsed="false" customFormat="false" customHeight="false" hidden="false" ht="12.1" outlineLevel="0" r="1737">
      <c r="A1737" s="20" t="n">
        <v>44124.649189815</v>
      </c>
      <c r="B1737" s="2" t="s">
        <v>1004</v>
      </c>
      <c r="C1737" s="2" t="s">
        <v>1358</v>
      </c>
      <c r="D1737" s="2" t="s">
        <v>894</v>
      </c>
      <c r="E1737" s="2" t="s">
        <v>18</v>
      </c>
      <c r="F1737" s="2" t="s">
        <v>20</v>
      </c>
      <c r="G1737" s="7" t="n">
        <v>2</v>
      </c>
      <c r="H1737" s="6" t="n">
        <v>22.89</v>
      </c>
      <c r="I1737" s="6" t="n">
        <v>-45.78</v>
      </c>
      <c r="J1737" s="6" t="n">
        <v>0</v>
      </c>
      <c r="K1737" s="6" t="n">
        <v>-0.03</v>
      </c>
      <c r="L1737" s="6" t="n">
        <v>0</v>
      </c>
      <c r="M1737" s="6" t="s">
        <f>=I1737+J1737+K1737+L1737</f>
      </c>
      <c r="N1737" s="6"/>
      <c r="O1737" s="6"/>
      <c r="P1737" s="2"/>
    </row>
    <row collapsed="false" customFormat="false" customHeight="false" hidden="false" ht="12.1" outlineLevel="0" r="1738">
      <c r="A1738" s="20" t="n">
        <v>44124.666793981</v>
      </c>
      <c r="B1738" s="2" t="s">
        <v>162</v>
      </c>
      <c r="C1738" s="2" t="s">
        <v>1363</v>
      </c>
      <c r="D1738" s="2" t="s">
        <v>894</v>
      </c>
      <c r="E1738" s="2" t="s">
        <v>146</v>
      </c>
      <c r="F1738" s="2" t="s">
        <v>27</v>
      </c>
      <c r="G1738" s="7" t="n">
        <v>1</v>
      </c>
      <c r="H1738" s="6" t="n">
        <v>1931.9</v>
      </c>
      <c r="I1738" s="6" t="n">
        <v>-1931.9</v>
      </c>
      <c r="J1738" s="6" t="n">
        <v>0</v>
      </c>
      <c r="K1738" s="6" t="n">
        <v>-0.92</v>
      </c>
      <c r="L1738" s="6" t="n">
        <v>0</v>
      </c>
      <c r="M1738" s="6"/>
      <c r="N1738" s="6" t="s">
        <f>=I1738+J1738+K1738+L1738</f>
      </c>
      <c r="O1738" s="6"/>
      <c r="P1738" s="2"/>
    </row>
    <row collapsed="false" customFormat="false" customHeight="false" hidden="false" ht="12.1" outlineLevel="0" r="1739">
      <c r="A1739" s="20" t="n">
        <v>44124.692476852</v>
      </c>
      <c r="B1739" s="2" t="s">
        <v>140</v>
      </c>
      <c r="C1739" s="2" t="s">
        <v>141</v>
      </c>
      <c r="D1739" s="2" t="s">
        <v>894</v>
      </c>
      <c r="E1739" s="2" t="s">
        <v>18</v>
      </c>
      <c r="F1739" s="2" t="s">
        <v>20</v>
      </c>
      <c r="G1739" s="7" t="n">
        <v>1</v>
      </c>
      <c r="H1739" s="6" t="n">
        <v>4.26</v>
      </c>
      <c r="I1739" s="6" t="n">
        <v>-4.26</v>
      </c>
      <c r="J1739" s="6" t="n">
        <v>0</v>
      </c>
      <c r="K1739" s="6" t="n">
        <v>-0.01</v>
      </c>
      <c r="L1739" s="6" t="n">
        <v>0</v>
      </c>
      <c r="M1739" s="6" t="s">
        <f>=I1739+J1739+K1739+L1739</f>
      </c>
      <c r="N1739" s="6"/>
      <c r="O1739" s="6"/>
      <c r="P1739" s="2"/>
    </row>
    <row collapsed="false" customFormat="false" customHeight="false" hidden="false" ht="12.1" outlineLevel="0" r="1740">
      <c r="A1740" s="20" t="n">
        <v>44124.699548611</v>
      </c>
      <c r="B1740" s="2" t="s">
        <v>70</v>
      </c>
      <c r="C1740" s="2" t="s">
        <v>1101</v>
      </c>
      <c r="D1740" s="2" t="s">
        <v>894</v>
      </c>
      <c r="E1740" s="2" t="s">
        <v>18</v>
      </c>
      <c r="F1740" s="2" t="s">
        <v>27</v>
      </c>
      <c r="G1740" s="7" t="n">
        <v>30000</v>
      </c>
      <c r="H1740" s="6" t="n">
        <v>0.0333</v>
      </c>
      <c r="I1740" s="6" t="n">
        <v>-999</v>
      </c>
      <c r="J1740" s="6" t="n">
        <v>0</v>
      </c>
      <c r="K1740" s="6" t="n">
        <v>-0.48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44124.706284722</v>
      </c>
      <c r="B1741" s="2" t="s">
        <v>29</v>
      </c>
      <c r="C1741" s="2" t="s">
        <v>30</v>
      </c>
      <c r="D1741" s="2" t="s">
        <v>894</v>
      </c>
      <c r="E1741" s="2" t="s">
        <v>18</v>
      </c>
      <c r="F1741" s="2" t="s">
        <v>20</v>
      </c>
      <c r="G1741" s="7" t="n">
        <v>2</v>
      </c>
      <c r="H1741" s="6" t="n">
        <v>26.9</v>
      </c>
      <c r="I1741" s="6" t="n">
        <v>-53.8</v>
      </c>
      <c r="J1741" s="6" t="n">
        <v>0</v>
      </c>
      <c r="K1741" s="6" t="n">
        <v>-0.03</v>
      </c>
      <c r="L1741" s="6" t="n">
        <v>0</v>
      </c>
      <c r="M1741" s="6" t="s">
        <f>=I1741+J1741+K1741+L1741</f>
      </c>
      <c r="N1741" s="6"/>
      <c r="O1741" s="6"/>
      <c r="P1741" s="2"/>
    </row>
    <row collapsed="false" customFormat="false" customHeight="false" hidden="false" ht="12.1" outlineLevel="0" r="1742">
      <c r="A1742" s="20" t="n">
        <v>44124.737222222</v>
      </c>
      <c r="B1742" s="2" t="s">
        <v>165</v>
      </c>
      <c r="C1742" s="2" t="s">
        <v>1364</v>
      </c>
      <c r="D1742" s="2" t="s">
        <v>894</v>
      </c>
      <c r="E1742" s="2" t="s">
        <v>166</v>
      </c>
      <c r="F1742" s="2" t="s">
        <v>20</v>
      </c>
      <c r="G1742" s="7" t="n">
        <v>1</v>
      </c>
      <c r="H1742" s="6" t="n">
        <v>103.3</v>
      </c>
      <c r="I1742" s="6" t="n">
        <v>-1033</v>
      </c>
      <c r="J1742" s="6" t="n">
        <v>-3.33</v>
      </c>
      <c r="K1742" s="6" t="n">
        <v>-0.51</v>
      </c>
      <c r="L1742" s="6" t="n">
        <v>0</v>
      </c>
      <c r="M1742" s="6" t="s">
        <f>=I1742+J1742+K1742+L1742</f>
      </c>
      <c r="N1742" s="6"/>
      <c r="O1742" s="6"/>
      <c r="P1742" s="2"/>
    </row>
    <row collapsed="false" customFormat="false" customHeight="false" hidden="false" ht="12.1" outlineLevel="0" r="1743">
      <c r="A1743" s="21" t="n">
        <v>44125</v>
      </c>
      <c r="B1743" s="22" t="s">
        <v>1113</v>
      </c>
      <c r="C1743" s="22" t="s">
        <v>456</v>
      </c>
      <c r="D1743" s="22" t="s">
        <v>1113</v>
      </c>
      <c r="E1743" s="22" t="s">
        <v>1113</v>
      </c>
      <c r="F1743" s="22" t="s">
        <v>27</v>
      </c>
      <c r="G1743" s="23" t="n">
        <v>1</v>
      </c>
      <c r="H1743" s="24" t="n">
        <v>7981</v>
      </c>
      <c r="I1743" s="24" t="n">
        <v>7981</v>
      </c>
      <c r="J1743" s="24" t="n">
        <v>0</v>
      </c>
      <c r="K1743" s="24" t="n">
        <v>0</v>
      </c>
      <c r="L1743" s="24" t="n">
        <v>0</v>
      </c>
      <c r="M1743" s="24"/>
      <c r="N1743" s="6" t="s">
        <f>=I1743+J1743+K1743+L1743</f>
      </c>
      <c r="O1743" s="24"/>
      <c r="P1743" s="22"/>
    </row>
    <row collapsed="false" customFormat="false" customHeight="false" hidden="false" ht="12.1" outlineLevel="0" r="1744">
      <c r="A1744" s="37" t="n">
        <v>44125</v>
      </c>
      <c r="B1744" s="38" t="s">
        <v>1278</v>
      </c>
      <c r="C1744" s="38" t="s">
        <v>456</v>
      </c>
      <c r="D1744" s="38" t="s">
        <v>1278</v>
      </c>
      <c r="E1744" s="38" t="s">
        <v>1278</v>
      </c>
      <c r="F1744" s="38" t="s">
        <v>27</v>
      </c>
      <c r="G1744" s="39" t="n">
        <v>1</v>
      </c>
      <c r="H1744" s="40" t="n">
        <v>-162.88</v>
      </c>
      <c r="I1744" s="40" t="n">
        <v>-162.88</v>
      </c>
      <c r="J1744" s="40" t="n">
        <v>0</v>
      </c>
      <c r="K1744" s="40" t="n">
        <v>0</v>
      </c>
      <c r="L1744" s="40" t="n">
        <v>0</v>
      </c>
      <c r="M1744" s="40"/>
      <c r="N1744" s="6" t="s">
        <f>=I1744+J1744+K1744+L1744</f>
      </c>
      <c r="O1744" s="40"/>
      <c r="P1744" s="38"/>
    </row>
    <row collapsed="false" customFormat="false" customHeight="false" hidden="false" ht="12.1" outlineLevel="0" r="1745">
      <c r="A1745" s="21" t="n">
        <v>44125</v>
      </c>
      <c r="B1745" s="22" t="s">
        <v>1113</v>
      </c>
      <c r="C1745" s="22" t="s">
        <v>1365</v>
      </c>
      <c r="D1745" s="22" t="s">
        <v>1113</v>
      </c>
      <c r="E1745" s="22" t="s">
        <v>1113</v>
      </c>
      <c r="F1745" s="22" t="s">
        <v>27</v>
      </c>
      <c r="G1745" s="23" t="n">
        <v>1</v>
      </c>
      <c r="H1745" s="24" t="n">
        <v>156.6</v>
      </c>
      <c r="I1745" s="24" t="n">
        <v>156.6</v>
      </c>
      <c r="J1745" s="24" t="n">
        <v>0</v>
      </c>
      <c r="K1745" s="24" t="n">
        <v>0</v>
      </c>
      <c r="L1745" s="24" t="n">
        <v>0</v>
      </c>
      <c r="M1745" s="24"/>
      <c r="N1745" s="6" t="s">
        <f>=I1745+J1745+K1745+L1745</f>
      </c>
      <c r="O1745" s="24"/>
      <c r="P1745" s="22"/>
    </row>
    <row collapsed="false" customFormat="false" customHeight="false" hidden="false" ht="12.1" outlineLevel="0" r="1746">
      <c r="A1746" s="20" t="n">
        <v>44126.613344907</v>
      </c>
      <c r="B1746" s="2" t="s">
        <v>124</v>
      </c>
      <c r="C1746" s="2" t="s">
        <v>1203</v>
      </c>
      <c r="D1746" s="2" t="s">
        <v>894</v>
      </c>
      <c r="E1746" s="2" t="s">
        <v>18</v>
      </c>
      <c r="F1746" s="2" t="s">
        <v>27</v>
      </c>
      <c r="G1746" s="7" t="n">
        <v>2000</v>
      </c>
      <c r="H1746" s="6" t="n">
        <v>0.7353</v>
      </c>
      <c r="I1746" s="6" t="n">
        <v>-1470.6</v>
      </c>
      <c r="J1746" s="6" t="n">
        <v>0</v>
      </c>
      <c r="K1746" s="6" t="n">
        <v>-0.7</v>
      </c>
      <c r="L1746" s="6" t="n">
        <v>0</v>
      </c>
      <c r="M1746" s="6"/>
      <c r="N1746" s="6" t="s">
        <f>=I1746+J1746+K1746+L1746</f>
      </c>
      <c r="O1746" s="6"/>
      <c r="P1746" s="2"/>
    </row>
    <row collapsed="false" customFormat="false" customHeight="false" hidden="false" ht="12.1" outlineLevel="0" r="1747">
      <c r="A1747" s="20" t="n">
        <v>44126.615601852</v>
      </c>
      <c r="B1747" s="2" t="s">
        <v>76</v>
      </c>
      <c r="C1747" s="2" t="s">
        <v>1240</v>
      </c>
      <c r="D1747" s="2" t="s">
        <v>894</v>
      </c>
      <c r="E1747" s="2" t="s">
        <v>18</v>
      </c>
      <c r="F1747" s="2" t="s">
        <v>27</v>
      </c>
      <c r="G1747" s="7" t="n">
        <v>1000</v>
      </c>
      <c r="H1747" s="6" t="n">
        <v>0.914</v>
      </c>
      <c r="I1747" s="6" t="n">
        <v>-914</v>
      </c>
      <c r="J1747" s="6" t="n">
        <v>0</v>
      </c>
      <c r="K1747" s="6" t="n">
        <v>-0.44</v>
      </c>
      <c r="L1747" s="6" t="n">
        <v>0</v>
      </c>
      <c r="M1747" s="6"/>
      <c r="N1747" s="6" t="s">
        <f>=I1747+J1747+K1747+L1747</f>
      </c>
      <c r="O1747" s="6"/>
      <c r="P1747" s="2"/>
    </row>
    <row collapsed="false" customFormat="false" customHeight="false" hidden="false" ht="12.1" outlineLevel="0" r="1748">
      <c r="A1748" s="20" t="n">
        <v>44126.616215278</v>
      </c>
      <c r="B1748" s="2" t="s">
        <v>76</v>
      </c>
      <c r="C1748" s="2" t="s">
        <v>1240</v>
      </c>
      <c r="D1748" s="2" t="s">
        <v>894</v>
      </c>
      <c r="E1748" s="2" t="s">
        <v>18</v>
      </c>
      <c r="F1748" s="2" t="s">
        <v>27</v>
      </c>
      <c r="G1748" s="7" t="n">
        <v>1000</v>
      </c>
      <c r="H1748" s="6" t="n">
        <v>0.914</v>
      </c>
      <c r="I1748" s="6" t="n">
        <v>-914</v>
      </c>
      <c r="J1748" s="6" t="n">
        <v>0</v>
      </c>
      <c r="K1748" s="6" t="n">
        <v>-0.44</v>
      </c>
      <c r="L1748" s="6" t="n">
        <v>0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44126.622939815</v>
      </c>
      <c r="B1749" s="2" t="s">
        <v>124</v>
      </c>
      <c r="C1749" s="2" t="s">
        <v>1203</v>
      </c>
      <c r="D1749" s="2" t="s">
        <v>894</v>
      </c>
      <c r="E1749" s="2" t="s">
        <v>18</v>
      </c>
      <c r="F1749" s="2" t="s">
        <v>27</v>
      </c>
      <c r="G1749" s="7" t="n">
        <v>2000</v>
      </c>
      <c r="H1749" s="6" t="n">
        <v>0.735</v>
      </c>
      <c r="I1749" s="6" t="n">
        <v>-1470</v>
      </c>
      <c r="J1749" s="6" t="n">
        <v>0</v>
      </c>
      <c r="K1749" s="6" t="n">
        <v>-0.7</v>
      </c>
      <c r="L1749" s="6" t="n">
        <v>0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44126.648900463</v>
      </c>
      <c r="B1750" s="2" t="s">
        <v>66</v>
      </c>
      <c r="C1750" s="2" t="s">
        <v>1206</v>
      </c>
      <c r="D1750" s="2" t="s">
        <v>894</v>
      </c>
      <c r="E1750" s="2" t="s">
        <v>18</v>
      </c>
      <c r="F1750" s="2" t="s">
        <v>27</v>
      </c>
      <c r="G1750" s="7" t="n">
        <v>1</v>
      </c>
      <c r="H1750" s="6" t="n">
        <v>14940</v>
      </c>
      <c r="I1750" s="6" t="n">
        <v>-14940</v>
      </c>
      <c r="J1750" s="6" t="n">
        <v>0</v>
      </c>
      <c r="K1750" s="6" t="n">
        <v>-7.13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44126.65599537</v>
      </c>
      <c r="B1751" s="2" t="s">
        <v>1005</v>
      </c>
      <c r="C1751" s="2" t="s">
        <v>1366</v>
      </c>
      <c r="D1751" s="2" t="s">
        <v>894</v>
      </c>
      <c r="E1751" s="2" t="s">
        <v>18</v>
      </c>
      <c r="F1751" s="2" t="s">
        <v>27</v>
      </c>
      <c r="G1751" s="7" t="n">
        <v>30</v>
      </c>
      <c r="H1751" s="6" t="n">
        <v>44.22</v>
      </c>
      <c r="I1751" s="6" t="n">
        <v>-1326.6</v>
      </c>
      <c r="J1751" s="6" t="n">
        <v>0</v>
      </c>
      <c r="K1751" s="6" t="n">
        <v>-0.64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44126.65869213</v>
      </c>
      <c r="B1752" s="2" t="s">
        <v>1005</v>
      </c>
      <c r="C1752" s="2" t="s">
        <v>1366</v>
      </c>
      <c r="D1752" s="2" t="s">
        <v>894</v>
      </c>
      <c r="E1752" s="2" t="s">
        <v>18</v>
      </c>
      <c r="F1752" s="2" t="s">
        <v>27</v>
      </c>
      <c r="G1752" s="7" t="n">
        <v>30</v>
      </c>
      <c r="H1752" s="6" t="n">
        <v>44.3</v>
      </c>
      <c r="I1752" s="6" t="n">
        <v>-1329</v>
      </c>
      <c r="J1752" s="6" t="n">
        <v>0</v>
      </c>
      <c r="K1752" s="6" t="n">
        <v>-0.64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44126.65869213</v>
      </c>
      <c r="B1753" s="2" t="s">
        <v>1005</v>
      </c>
      <c r="C1753" s="2" t="s">
        <v>1366</v>
      </c>
      <c r="D1753" s="2" t="s">
        <v>894</v>
      </c>
      <c r="E1753" s="2" t="s">
        <v>18</v>
      </c>
      <c r="F1753" s="2" t="s">
        <v>27</v>
      </c>
      <c r="G1753" s="7" t="n">
        <v>50</v>
      </c>
      <c r="H1753" s="6" t="n">
        <v>44.24</v>
      </c>
      <c r="I1753" s="6" t="n">
        <v>-2212</v>
      </c>
      <c r="J1753" s="6" t="n">
        <v>0</v>
      </c>
      <c r="K1753" s="6" t="n">
        <v>-1.06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44126.659282407</v>
      </c>
      <c r="B1754" s="2" t="s">
        <v>1005</v>
      </c>
      <c r="C1754" s="2" t="s">
        <v>1366</v>
      </c>
      <c r="D1754" s="2" t="s">
        <v>894</v>
      </c>
      <c r="E1754" s="2" t="s">
        <v>18</v>
      </c>
      <c r="F1754" s="2" t="s">
        <v>27</v>
      </c>
      <c r="G1754" s="7" t="n">
        <v>50</v>
      </c>
      <c r="H1754" s="6" t="n">
        <v>44.26</v>
      </c>
      <c r="I1754" s="6" t="n">
        <v>-2213</v>
      </c>
      <c r="J1754" s="6" t="n">
        <v>0</v>
      </c>
      <c r="K1754" s="6" t="n">
        <v>-1.06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20" t="n">
        <v>44126.660266204</v>
      </c>
      <c r="B1755" s="2" t="s">
        <v>1005</v>
      </c>
      <c r="C1755" s="2" t="s">
        <v>1366</v>
      </c>
      <c r="D1755" s="2" t="s">
        <v>894</v>
      </c>
      <c r="E1755" s="2" t="s">
        <v>18</v>
      </c>
      <c r="F1755" s="2" t="s">
        <v>27</v>
      </c>
      <c r="G1755" s="7" t="n">
        <v>20</v>
      </c>
      <c r="H1755" s="6" t="n">
        <v>44.24</v>
      </c>
      <c r="I1755" s="6" t="n">
        <v>-884.8</v>
      </c>
      <c r="J1755" s="6" t="n">
        <v>0</v>
      </c>
      <c r="K1755" s="6" t="n">
        <v>-0.42</v>
      </c>
      <c r="L1755" s="6" t="n">
        <v>0</v>
      </c>
      <c r="M1755" s="6"/>
      <c r="N1755" s="6" t="s">
        <f>=I1755+J1755+K1755+L1755</f>
      </c>
      <c r="O1755" s="6"/>
      <c r="P1755" s="2"/>
    </row>
    <row collapsed="false" customFormat="false" customHeight="false" hidden="false" ht="12.1" outlineLevel="0" r="1756">
      <c r="A1756" s="20" t="n">
        <v>44126.660474537</v>
      </c>
      <c r="B1756" s="2" t="s">
        <v>1005</v>
      </c>
      <c r="C1756" s="2" t="s">
        <v>1366</v>
      </c>
      <c r="D1756" s="2" t="s">
        <v>894</v>
      </c>
      <c r="E1756" s="2" t="s">
        <v>18</v>
      </c>
      <c r="F1756" s="2" t="s">
        <v>27</v>
      </c>
      <c r="G1756" s="7" t="n">
        <v>50</v>
      </c>
      <c r="H1756" s="6" t="n">
        <v>44.21</v>
      </c>
      <c r="I1756" s="6" t="n">
        <v>-2210.5</v>
      </c>
      <c r="J1756" s="6" t="n">
        <v>0</v>
      </c>
      <c r="K1756" s="6" t="n">
        <v>-1.05</v>
      </c>
      <c r="L1756" s="6" t="n">
        <v>0</v>
      </c>
      <c r="M1756" s="6"/>
      <c r="N1756" s="6" t="s">
        <f>=I1756+J1756+K1756+L1756</f>
      </c>
      <c r="O1756" s="6"/>
      <c r="P1756" s="2"/>
    </row>
    <row collapsed="false" customFormat="false" customHeight="false" hidden="false" ht="12.1" outlineLevel="0" r="1757">
      <c r="A1757" s="20" t="n">
        <v>44126.719143519</v>
      </c>
      <c r="B1757" s="2" t="s">
        <v>76</v>
      </c>
      <c r="C1757" s="2" t="s">
        <v>1240</v>
      </c>
      <c r="D1757" s="2" t="s">
        <v>894</v>
      </c>
      <c r="E1757" s="2" t="s">
        <v>18</v>
      </c>
      <c r="F1757" s="2" t="s">
        <v>27</v>
      </c>
      <c r="G1757" s="7" t="n">
        <v>2000</v>
      </c>
      <c r="H1757" s="6" t="n">
        <v>0.912</v>
      </c>
      <c r="I1757" s="6" t="n">
        <v>-1824</v>
      </c>
      <c r="J1757" s="6" t="n">
        <v>0</v>
      </c>
      <c r="K1757" s="6" t="n">
        <v>-0.87</v>
      </c>
      <c r="L1757" s="6" t="n">
        <v>0</v>
      </c>
      <c r="M1757" s="6"/>
      <c r="N1757" s="6" t="s">
        <f>=I1757+J1757+K1757+L1757</f>
      </c>
      <c r="O1757" s="6"/>
      <c r="P1757" s="2"/>
    </row>
    <row collapsed="false" customFormat="false" customHeight="false" hidden="false" ht="12.1" outlineLevel="0" r="1758">
      <c r="A1758" s="21" t="n">
        <v>44127</v>
      </c>
      <c r="B1758" s="22" t="s">
        <v>1113</v>
      </c>
      <c r="C1758" s="22" t="s">
        <v>1367</v>
      </c>
      <c r="D1758" s="22" t="s">
        <v>1113</v>
      </c>
      <c r="E1758" s="22" t="s">
        <v>1113</v>
      </c>
      <c r="F1758" s="22" t="s">
        <v>20</v>
      </c>
      <c r="G1758" s="23" t="n">
        <v>1</v>
      </c>
      <c r="H1758" s="24" t="n">
        <v>0.06</v>
      </c>
      <c r="I1758" s="24" t="n">
        <v>0.06</v>
      </c>
      <c r="J1758" s="24" t="n">
        <v>0</v>
      </c>
      <c r="K1758" s="24" t="n">
        <v>0</v>
      </c>
      <c r="L1758" s="24" t="n">
        <v>0</v>
      </c>
      <c r="M1758" s="6" t="s">
        <f>=I1758+J1758+K1758+L1758</f>
      </c>
      <c r="N1758" s="24"/>
      <c r="O1758" s="24"/>
      <c r="P1758" s="22"/>
    </row>
    <row collapsed="false" customFormat="false" customHeight="false" hidden="false" ht="12.1" outlineLevel="0" r="1759">
      <c r="A1759" s="21" t="n">
        <v>44127</v>
      </c>
      <c r="B1759" s="22" t="s">
        <v>1113</v>
      </c>
      <c r="C1759" s="22" t="s">
        <v>1368</v>
      </c>
      <c r="D1759" s="22" t="s">
        <v>1113</v>
      </c>
      <c r="E1759" s="22" t="s">
        <v>1113</v>
      </c>
      <c r="F1759" s="22" t="s">
        <v>20</v>
      </c>
      <c r="G1759" s="23" t="n">
        <v>1</v>
      </c>
      <c r="H1759" s="24" t="n">
        <v>2.33</v>
      </c>
      <c r="I1759" s="24" t="n">
        <v>2.33</v>
      </c>
      <c r="J1759" s="24" t="n">
        <v>0</v>
      </c>
      <c r="K1759" s="24" t="n">
        <v>0</v>
      </c>
      <c r="L1759" s="24" t="n">
        <v>0</v>
      </c>
      <c r="M1759" s="6" t="s">
        <f>=I1759+J1759+K1759+L1759</f>
      </c>
      <c r="N1759" s="24"/>
      <c r="O1759" s="24"/>
      <c r="P1759" s="22"/>
    </row>
    <row collapsed="false" customFormat="false" customHeight="false" hidden="false" ht="12.1" outlineLevel="0" r="1760">
      <c r="A1760" s="20" t="n">
        <v>44127.753101852</v>
      </c>
      <c r="B1760" s="2" t="s">
        <v>942</v>
      </c>
      <c r="C1760" s="2" t="s">
        <v>1355</v>
      </c>
      <c r="D1760" s="2" t="s">
        <v>894</v>
      </c>
      <c r="E1760" s="2" t="s">
        <v>18</v>
      </c>
      <c r="F1760" s="2" t="s">
        <v>20</v>
      </c>
      <c r="G1760" s="7" t="n">
        <v>1</v>
      </c>
      <c r="H1760" s="6" t="n">
        <v>74.86</v>
      </c>
      <c r="I1760" s="6" t="n">
        <v>-74.86</v>
      </c>
      <c r="J1760" s="6" t="n">
        <v>0</v>
      </c>
      <c r="K1760" s="6" t="n">
        <v>-0.04</v>
      </c>
      <c r="L1760" s="6" t="n">
        <v>0</v>
      </c>
      <c r="M1760" s="6" t="s">
        <f>=I1760+J1760+K1760+L1760</f>
      </c>
      <c r="N1760" s="6"/>
      <c r="O1760" s="6"/>
      <c r="P1760" s="2"/>
    </row>
    <row collapsed="false" customFormat="false" customHeight="false" hidden="false" ht="12.1" outlineLevel="0" r="1761">
      <c r="A1761" s="21" t="n">
        <v>44130</v>
      </c>
      <c r="B1761" s="22" t="s">
        <v>1113</v>
      </c>
      <c r="C1761" s="22" t="s">
        <v>1369</v>
      </c>
      <c r="D1761" s="22" t="s">
        <v>1113</v>
      </c>
      <c r="E1761" s="22" t="s">
        <v>1113</v>
      </c>
      <c r="F1761" s="22" t="s">
        <v>27</v>
      </c>
      <c r="G1761" s="23" t="n">
        <v>1</v>
      </c>
      <c r="H1761" s="24" t="n">
        <v>258.03</v>
      </c>
      <c r="I1761" s="24" t="n">
        <v>258.03</v>
      </c>
      <c r="J1761" s="24" t="n">
        <v>0</v>
      </c>
      <c r="K1761" s="24" t="n">
        <v>0</v>
      </c>
      <c r="L1761" s="24" t="n">
        <v>0</v>
      </c>
      <c r="M1761" s="24"/>
      <c r="N1761" s="6" t="s">
        <f>=I1761+J1761+K1761+L1761</f>
      </c>
      <c r="O1761" s="24"/>
      <c r="P1761" s="22"/>
    </row>
    <row collapsed="false" customFormat="false" customHeight="false" hidden="false" ht="12.1" outlineLevel="0" r="1762">
      <c r="A1762" s="29" t="n">
        <v>44130.606539352</v>
      </c>
      <c r="B1762" s="30" t="s">
        <v>995</v>
      </c>
      <c r="C1762" s="30" t="s">
        <v>1316</v>
      </c>
      <c r="D1762" s="30" t="s">
        <v>897</v>
      </c>
      <c r="E1762" s="30" t="s">
        <v>18</v>
      </c>
      <c r="F1762" s="30" t="s">
        <v>27</v>
      </c>
      <c r="G1762" s="31" t="n">
        <v>-3</v>
      </c>
      <c r="H1762" s="32" t="n">
        <v>131.6</v>
      </c>
      <c r="I1762" s="32" t="n">
        <v>394.8</v>
      </c>
      <c r="J1762" s="32" t="n">
        <v>0</v>
      </c>
      <c r="K1762" s="32" t="n">
        <v>-0.19</v>
      </c>
      <c r="L1762" s="32" t="n">
        <v>0</v>
      </c>
      <c r="M1762" s="32"/>
      <c r="N1762" s="6" t="s">
        <f>=I1762+J1762+K1762+L1762</f>
      </c>
      <c r="O1762" s="32"/>
      <c r="P1762" s="30"/>
    </row>
    <row collapsed="false" customFormat="false" customHeight="false" hidden="false" ht="12.1" outlineLevel="0" r="1763">
      <c r="A1763" s="29" t="n">
        <v>44130.606631944</v>
      </c>
      <c r="B1763" s="30" t="s">
        <v>995</v>
      </c>
      <c r="C1763" s="30" t="s">
        <v>1316</v>
      </c>
      <c r="D1763" s="30" t="s">
        <v>897</v>
      </c>
      <c r="E1763" s="30" t="s">
        <v>18</v>
      </c>
      <c r="F1763" s="30" t="s">
        <v>27</v>
      </c>
      <c r="G1763" s="31" t="n">
        <v>-1</v>
      </c>
      <c r="H1763" s="32" t="n">
        <v>131.6</v>
      </c>
      <c r="I1763" s="32" t="n">
        <v>131.6</v>
      </c>
      <c r="J1763" s="32" t="n">
        <v>0</v>
      </c>
      <c r="K1763" s="32" t="n">
        <v>-0.07</v>
      </c>
      <c r="L1763" s="32" t="n">
        <v>0</v>
      </c>
      <c r="M1763" s="32"/>
      <c r="N1763" s="6" t="s">
        <f>=I1763+J1763+K1763+L1763</f>
      </c>
      <c r="O1763" s="32"/>
      <c r="P1763" s="30"/>
    </row>
    <row collapsed="false" customFormat="false" customHeight="false" hidden="false" ht="12.1" outlineLevel="0" r="1764">
      <c r="A1764" s="29" t="n">
        <v>44130.606643519</v>
      </c>
      <c r="B1764" s="30" t="s">
        <v>995</v>
      </c>
      <c r="C1764" s="30" t="s">
        <v>1316</v>
      </c>
      <c r="D1764" s="30" t="s">
        <v>897</v>
      </c>
      <c r="E1764" s="30" t="s">
        <v>18</v>
      </c>
      <c r="F1764" s="30" t="s">
        <v>27</v>
      </c>
      <c r="G1764" s="31" t="n">
        <v>-1</v>
      </c>
      <c r="H1764" s="32" t="n">
        <v>131.6</v>
      </c>
      <c r="I1764" s="32" t="n">
        <v>131.6</v>
      </c>
      <c r="J1764" s="32" t="n">
        <v>0</v>
      </c>
      <c r="K1764" s="32" t="n">
        <v>-0.07</v>
      </c>
      <c r="L1764" s="32" t="n">
        <v>0</v>
      </c>
      <c r="M1764" s="32"/>
      <c r="N1764" s="6" t="s">
        <f>=I1764+J1764+K1764+L1764</f>
      </c>
      <c r="O1764" s="32"/>
      <c r="P1764" s="30"/>
    </row>
    <row collapsed="false" customFormat="false" customHeight="false" hidden="false" ht="12.1" outlineLevel="0" r="1765">
      <c r="A1765" s="29" t="n">
        <v>44130.606643519</v>
      </c>
      <c r="B1765" s="30" t="s">
        <v>995</v>
      </c>
      <c r="C1765" s="30" t="s">
        <v>1316</v>
      </c>
      <c r="D1765" s="30" t="s">
        <v>897</v>
      </c>
      <c r="E1765" s="30" t="s">
        <v>18</v>
      </c>
      <c r="F1765" s="30" t="s">
        <v>27</v>
      </c>
      <c r="G1765" s="31" t="n">
        <v>-1</v>
      </c>
      <c r="H1765" s="32" t="n">
        <v>131.6</v>
      </c>
      <c r="I1765" s="32" t="n">
        <v>131.6</v>
      </c>
      <c r="J1765" s="32" t="n">
        <v>0</v>
      </c>
      <c r="K1765" s="32" t="n">
        <v>-0.07</v>
      </c>
      <c r="L1765" s="32" t="n">
        <v>0</v>
      </c>
      <c r="M1765" s="32"/>
      <c r="N1765" s="6" t="s">
        <f>=I1765+J1765+K1765+L1765</f>
      </c>
      <c r="O1765" s="32"/>
      <c r="P1765" s="30"/>
    </row>
    <row collapsed="false" customFormat="false" customHeight="false" hidden="false" ht="12.1" outlineLevel="0" r="1766">
      <c r="A1766" s="29" t="n">
        <v>44130.606689815</v>
      </c>
      <c r="B1766" s="30" t="s">
        <v>995</v>
      </c>
      <c r="C1766" s="30" t="s">
        <v>1316</v>
      </c>
      <c r="D1766" s="30" t="s">
        <v>897</v>
      </c>
      <c r="E1766" s="30" t="s">
        <v>18</v>
      </c>
      <c r="F1766" s="30" t="s">
        <v>27</v>
      </c>
      <c r="G1766" s="31" t="n">
        <v>-10</v>
      </c>
      <c r="H1766" s="32" t="n">
        <v>131.6</v>
      </c>
      <c r="I1766" s="32" t="n">
        <v>1316</v>
      </c>
      <c r="J1766" s="32" t="n">
        <v>0</v>
      </c>
      <c r="K1766" s="32" t="n">
        <v>-0.64</v>
      </c>
      <c r="L1766" s="32" t="n">
        <v>0</v>
      </c>
      <c r="M1766" s="32"/>
      <c r="N1766" s="6" t="s">
        <f>=I1766+J1766+K1766+L1766</f>
      </c>
      <c r="O1766" s="32"/>
      <c r="P1766" s="30"/>
    </row>
    <row collapsed="false" customFormat="false" customHeight="false" hidden="false" ht="12.1" outlineLevel="0" r="1767">
      <c r="A1767" s="29" t="n">
        <v>44130.606759259</v>
      </c>
      <c r="B1767" s="30" t="s">
        <v>995</v>
      </c>
      <c r="C1767" s="30" t="s">
        <v>1316</v>
      </c>
      <c r="D1767" s="30" t="s">
        <v>897</v>
      </c>
      <c r="E1767" s="30" t="s">
        <v>18</v>
      </c>
      <c r="F1767" s="30" t="s">
        <v>27</v>
      </c>
      <c r="G1767" s="31" t="n">
        <v>-2</v>
      </c>
      <c r="H1767" s="32" t="n">
        <v>131.6</v>
      </c>
      <c r="I1767" s="32" t="n">
        <v>263.2</v>
      </c>
      <c r="J1767" s="32" t="n">
        <v>0</v>
      </c>
      <c r="K1767" s="32" t="n">
        <v>-0.13</v>
      </c>
      <c r="L1767" s="32" t="n">
        <v>0</v>
      </c>
      <c r="M1767" s="32"/>
      <c r="N1767" s="6" t="s">
        <f>=I1767+J1767+K1767+L1767</f>
      </c>
      <c r="O1767" s="32"/>
      <c r="P1767" s="30"/>
    </row>
    <row collapsed="false" customFormat="false" customHeight="false" hidden="false" ht="12.1" outlineLevel="0" r="1768">
      <c r="A1768" s="29" t="n">
        <v>44130.606828704</v>
      </c>
      <c r="B1768" s="30" t="s">
        <v>995</v>
      </c>
      <c r="C1768" s="30" t="s">
        <v>1316</v>
      </c>
      <c r="D1768" s="30" t="s">
        <v>897</v>
      </c>
      <c r="E1768" s="30" t="s">
        <v>18</v>
      </c>
      <c r="F1768" s="30" t="s">
        <v>27</v>
      </c>
      <c r="G1768" s="31" t="n">
        <v>-17</v>
      </c>
      <c r="H1768" s="32" t="n">
        <v>131.6</v>
      </c>
      <c r="I1768" s="32" t="n">
        <v>2237.2</v>
      </c>
      <c r="J1768" s="32" t="n">
        <v>0</v>
      </c>
      <c r="K1768" s="32" t="n">
        <v>-1.07</v>
      </c>
      <c r="L1768" s="32" t="n">
        <v>0</v>
      </c>
      <c r="M1768" s="32"/>
      <c r="N1768" s="6" t="s">
        <f>=I1768+J1768+K1768+L1768</f>
      </c>
      <c r="O1768" s="32"/>
      <c r="P1768" s="30"/>
    </row>
    <row collapsed="false" customFormat="false" customHeight="false" hidden="false" ht="12.1" outlineLevel="0" r="1769">
      <c r="A1769" s="20" t="n">
        <v>44130.685949074</v>
      </c>
      <c r="B1769" s="2" t="s">
        <v>58</v>
      </c>
      <c r="C1769" s="2" t="s">
        <v>1133</v>
      </c>
      <c r="D1769" s="2" t="s">
        <v>894</v>
      </c>
      <c r="E1769" s="2" t="s">
        <v>18</v>
      </c>
      <c r="F1769" s="2" t="s">
        <v>27</v>
      </c>
      <c r="G1769" s="7" t="n">
        <v>20</v>
      </c>
      <c r="H1769" s="6" t="n">
        <v>162.5</v>
      </c>
      <c r="I1769" s="6" t="n">
        <v>-3250</v>
      </c>
      <c r="J1769" s="6" t="n">
        <v>0</v>
      </c>
      <c r="K1769" s="6" t="n">
        <v>-1.56</v>
      </c>
      <c r="L1769" s="6" t="n">
        <v>0</v>
      </c>
      <c r="M1769" s="6"/>
      <c r="N1769" s="6" t="s">
        <f>=I1769+J1769+K1769+L1769</f>
      </c>
      <c r="O1769" s="6"/>
      <c r="P1769" s="2"/>
    </row>
    <row collapsed="false" customFormat="false" customHeight="false" hidden="false" ht="12.1" outlineLevel="0" r="1770">
      <c r="A1770" s="21" t="n">
        <v>44131</v>
      </c>
      <c r="B1770" s="22" t="s">
        <v>1113</v>
      </c>
      <c r="C1770" s="22" t="s">
        <v>438</v>
      </c>
      <c r="D1770" s="22" t="s">
        <v>1113</v>
      </c>
      <c r="E1770" s="22" t="s">
        <v>1113</v>
      </c>
      <c r="F1770" s="22" t="s">
        <v>27</v>
      </c>
      <c r="G1770" s="23" t="n">
        <v>1</v>
      </c>
      <c r="H1770" s="24" t="n">
        <v>319.9</v>
      </c>
      <c r="I1770" s="24" t="n">
        <v>319.9</v>
      </c>
      <c r="J1770" s="24" t="n">
        <v>0</v>
      </c>
      <c r="K1770" s="24" t="n">
        <v>0</v>
      </c>
      <c r="L1770" s="24" t="n">
        <v>0</v>
      </c>
      <c r="M1770" s="24"/>
      <c r="N1770" s="6" t="s">
        <f>=I1770+J1770+K1770+L1770</f>
      </c>
      <c r="O1770" s="24"/>
      <c r="P1770" s="22"/>
    </row>
    <row collapsed="false" customFormat="false" customHeight="false" hidden="false" ht="12.1" outlineLevel="0" r="1771">
      <c r="A1771" s="21" t="n">
        <v>44132</v>
      </c>
      <c r="B1771" s="22" t="s">
        <v>1113</v>
      </c>
      <c r="C1771" s="22" t="s">
        <v>463</v>
      </c>
      <c r="D1771" s="22" t="s">
        <v>1113</v>
      </c>
      <c r="E1771" s="22" t="s">
        <v>1113</v>
      </c>
      <c r="F1771" s="22" t="s">
        <v>20</v>
      </c>
      <c r="G1771" s="23" t="n">
        <v>1</v>
      </c>
      <c r="H1771" s="24" t="n">
        <v>25.27</v>
      </c>
      <c r="I1771" s="24" t="n">
        <v>25.27</v>
      </c>
      <c r="J1771" s="24" t="n">
        <v>0</v>
      </c>
      <c r="K1771" s="24" t="n">
        <v>0</v>
      </c>
      <c r="L1771" s="24" t="n">
        <v>0</v>
      </c>
      <c r="M1771" s="6" t="s">
        <f>=I1771+J1771+K1771+L1771</f>
      </c>
      <c r="N1771" s="24"/>
      <c r="O1771" s="24"/>
      <c r="P1771" s="22"/>
    </row>
    <row collapsed="false" customFormat="false" customHeight="false" hidden="false" ht="12.1" outlineLevel="0" r="1772">
      <c r="A1772" s="37" t="n">
        <v>44132</v>
      </c>
      <c r="B1772" s="38" t="s">
        <v>1278</v>
      </c>
      <c r="C1772" s="38" t="s">
        <v>463</v>
      </c>
      <c r="D1772" s="38" t="s">
        <v>1278</v>
      </c>
      <c r="E1772" s="38" t="s">
        <v>1278</v>
      </c>
      <c r="F1772" s="38" t="s">
        <v>20</v>
      </c>
      <c r="G1772" s="39" t="n">
        <v>1</v>
      </c>
      <c r="H1772" s="40" t="n">
        <v>-0.65</v>
      </c>
      <c r="I1772" s="40" t="n">
        <v>-0.65</v>
      </c>
      <c r="J1772" s="40" t="n">
        <v>0</v>
      </c>
      <c r="K1772" s="40" t="n">
        <v>0</v>
      </c>
      <c r="L1772" s="40" t="n">
        <v>0</v>
      </c>
      <c r="M1772" s="6" t="s">
        <f>=I1772+J1772+K1772+L1772</f>
      </c>
      <c r="N1772" s="40"/>
      <c r="O1772" s="40"/>
      <c r="P1772" s="38"/>
    </row>
    <row collapsed="false" customFormat="false" customHeight="false" hidden="false" ht="12.1" outlineLevel="0" r="1773">
      <c r="A1773" s="20" t="n">
        <v>44132.57212963</v>
      </c>
      <c r="B1773" s="2" t="s">
        <v>17</v>
      </c>
      <c r="C1773" s="2" t="s">
        <v>19</v>
      </c>
      <c r="D1773" s="2" t="s">
        <v>894</v>
      </c>
      <c r="E1773" s="2" t="s">
        <v>18</v>
      </c>
      <c r="F1773" s="2" t="s">
        <v>20</v>
      </c>
      <c r="G1773" s="7" t="n">
        <v>2</v>
      </c>
      <c r="H1773" s="6" t="n">
        <v>32.19</v>
      </c>
      <c r="I1773" s="6" t="n">
        <v>-64.38</v>
      </c>
      <c r="J1773" s="6" t="n">
        <v>0</v>
      </c>
      <c r="K1773" s="6" t="n">
        <v>-0.03</v>
      </c>
      <c r="L1773" s="6" t="n">
        <v>0</v>
      </c>
      <c r="M1773" s="6" t="s">
        <f>=I1773+J1773+K1773+L1773</f>
      </c>
      <c r="N1773" s="6"/>
      <c r="O1773" s="6"/>
      <c r="P1773" s="2"/>
    </row>
    <row collapsed="false" customFormat="false" customHeight="false" hidden="false" ht="12.1" outlineLevel="0" r="1774">
      <c r="A1774" s="29" t="n">
        <v>44132.610347222</v>
      </c>
      <c r="B1774" s="30" t="s">
        <v>981</v>
      </c>
      <c r="C1774" s="30" t="s">
        <v>1270</v>
      </c>
      <c r="D1774" s="30" t="s">
        <v>897</v>
      </c>
      <c r="E1774" s="30" t="s">
        <v>166</v>
      </c>
      <c r="F1774" s="30" t="s">
        <v>27</v>
      </c>
      <c r="G1774" s="31" t="n">
        <v>-2</v>
      </c>
      <c r="H1774" s="32" t="n">
        <v>103.78</v>
      </c>
      <c r="I1774" s="32" t="n">
        <v>2075.6</v>
      </c>
      <c r="J1774" s="32" t="n">
        <v>1.64</v>
      </c>
      <c r="K1774" s="32" t="n">
        <v>-0.99</v>
      </c>
      <c r="L1774" s="32" t="n">
        <v>0</v>
      </c>
      <c r="M1774" s="32"/>
      <c r="N1774" s="6" t="s">
        <f>=I1774+J1774+K1774+L1774</f>
      </c>
      <c r="O1774" s="32"/>
      <c r="P1774" s="30"/>
    </row>
    <row collapsed="false" customFormat="false" customHeight="false" hidden="false" ht="12.1" outlineLevel="0" r="1775">
      <c r="A1775" s="20" t="n">
        <v>44132.644375</v>
      </c>
      <c r="B1775" s="2" t="s">
        <v>114</v>
      </c>
      <c r="C1775" s="2" t="s">
        <v>1204</v>
      </c>
      <c r="D1775" s="2" t="s">
        <v>894</v>
      </c>
      <c r="E1775" s="2" t="s">
        <v>18</v>
      </c>
      <c r="F1775" s="2" t="s">
        <v>27</v>
      </c>
      <c r="G1775" s="7" t="n">
        <v>1000</v>
      </c>
      <c r="H1775" s="6" t="n">
        <v>0.7189</v>
      </c>
      <c r="I1775" s="6" t="n">
        <v>-718.9</v>
      </c>
      <c r="J1775" s="6" t="n">
        <v>0</v>
      </c>
      <c r="K1775" s="6" t="n">
        <v>-0.34</v>
      </c>
      <c r="L1775" s="6" t="n">
        <v>0</v>
      </c>
      <c r="M1775" s="6"/>
      <c r="N1775" s="6" t="s">
        <f>=I1775+J1775+K1775+L1775</f>
      </c>
      <c r="O1775" s="6"/>
      <c r="P1775" s="2"/>
    </row>
    <row collapsed="false" customFormat="false" customHeight="false" hidden="false" ht="12.1" outlineLevel="0" r="1776">
      <c r="A1776" s="20" t="n">
        <v>44132.717372685</v>
      </c>
      <c r="B1776" s="2" t="s">
        <v>78</v>
      </c>
      <c r="C1776" s="2" t="s">
        <v>1188</v>
      </c>
      <c r="D1776" s="2" t="s">
        <v>894</v>
      </c>
      <c r="E1776" s="2" t="s">
        <v>18</v>
      </c>
      <c r="F1776" s="2" t="s">
        <v>27</v>
      </c>
      <c r="G1776" s="7" t="n">
        <v>10</v>
      </c>
      <c r="H1776" s="6" t="n">
        <v>312.9</v>
      </c>
      <c r="I1776" s="6" t="n">
        <v>-3129</v>
      </c>
      <c r="J1776" s="6" t="n">
        <v>0</v>
      </c>
      <c r="K1776" s="6" t="n">
        <v>-1.49</v>
      </c>
      <c r="L1776" s="6" t="n">
        <v>0</v>
      </c>
      <c r="M1776" s="6"/>
      <c r="N1776" s="6" t="s">
        <f>=I1776+J1776+K1776+L1776</f>
      </c>
      <c r="O1776" s="6"/>
      <c r="P1776" s="2"/>
    </row>
    <row collapsed="false" customFormat="false" customHeight="false" hidden="false" ht="12.1" outlineLevel="0" r="1777">
      <c r="A1777" s="20" t="n">
        <v>44132.738425926</v>
      </c>
      <c r="B1777" s="2" t="s">
        <v>29</v>
      </c>
      <c r="C1777" s="2" t="s">
        <v>30</v>
      </c>
      <c r="D1777" s="2" t="s">
        <v>894</v>
      </c>
      <c r="E1777" s="2" t="s">
        <v>18</v>
      </c>
      <c r="F1777" s="2" t="s">
        <v>20</v>
      </c>
      <c r="G1777" s="7" t="n">
        <v>2</v>
      </c>
      <c r="H1777" s="6" t="n">
        <v>26.59</v>
      </c>
      <c r="I1777" s="6" t="n">
        <v>-53.18</v>
      </c>
      <c r="J1777" s="6" t="n">
        <v>0</v>
      </c>
      <c r="K1777" s="6" t="n">
        <v>-0.03</v>
      </c>
      <c r="L1777" s="6" t="n">
        <v>0</v>
      </c>
      <c r="M1777" s="6" t="s">
        <f>=I1777+J1777+K1777+L1777</f>
      </c>
      <c r="N1777" s="6"/>
      <c r="O1777" s="6"/>
      <c r="P1777" s="2"/>
    </row>
    <row collapsed="false" customFormat="false" customHeight="false" hidden="false" ht="12.1" outlineLevel="0" r="1778">
      <c r="A1778" s="20" t="n">
        <v>44132.744050926</v>
      </c>
      <c r="B1778" s="2" t="s">
        <v>29</v>
      </c>
      <c r="C1778" s="2" t="s">
        <v>30</v>
      </c>
      <c r="D1778" s="2" t="s">
        <v>894</v>
      </c>
      <c r="E1778" s="2" t="s">
        <v>18</v>
      </c>
      <c r="F1778" s="2" t="s">
        <v>20</v>
      </c>
      <c r="G1778" s="7" t="n">
        <v>1</v>
      </c>
      <c r="H1778" s="6" t="n">
        <v>26.56</v>
      </c>
      <c r="I1778" s="6" t="n">
        <v>-26.56</v>
      </c>
      <c r="J1778" s="6" t="n">
        <v>0</v>
      </c>
      <c r="K1778" s="6" t="n">
        <v>-0.02</v>
      </c>
      <c r="L1778" s="6" t="n">
        <v>0</v>
      </c>
      <c r="M1778" s="6" t="s">
        <f>=I1778+J1778+K1778+L1778</f>
      </c>
      <c r="N1778" s="6"/>
      <c r="O1778" s="6"/>
      <c r="P1778" s="2"/>
    </row>
    <row collapsed="false" customFormat="false" customHeight="false" hidden="false" ht="12.1" outlineLevel="0" r="1779">
      <c r="A1779" s="20" t="n">
        <v>44132.744050926</v>
      </c>
      <c r="B1779" s="2" t="s">
        <v>29</v>
      </c>
      <c r="C1779" s="2" t="s">
        <v>30</v>
      </c>
      <c r="D1779" s="2" t="s">
        <v>894</v>
      </c>
      <c r="E1779" s="2" t="s">
        <v>18</v>
      </c>
      <c r="F1779" s="2" t="s">
        <v>20</v>
      </c>
      <c r="G1779" s="7" t="n">
        <v>1</v>
      </c>
      <c r="H1779" s="6" t="n">
        <v>26.56</v>
      </c>
      <c r="I1779" s="6" t="n">
        <v>-26.56</v>
      </c>
      <c r="J1779" s="6" t="n">
        <v>0</v>
      </c>
      <c r="K1779" s="6" t="n">
        <v>-0.02</v>
      </c>
      <c r="L1779" s="6" t="n">
        <v>0</v>
      </c>
      <c r="M1779" s="6" t="s">
        <f>=I1779+J1779+K1779+L1779</f>
      </c>
      <c r="N1779" s="6"/>
      <c r="O1779" s="6"/>
      <c r="P1779" s="2"/>
    </row>
    <row collapsed="false" customFormat="false" customHeight="false" hidden="false" ht="12.1" outlineLevel="0" r="1780">
      <c r="A1780" s="21" t="n">
        <v>44133</v>
      </c>
      <c r="B1780" s="22" t="s">
        <v>1113</v>
      </c>
      <c r="C1780" s="22" t="s">
        <v>1370</v>
      </c>
      <c r="D1780" s="22" t="s">
        <v>1113</v>
      </c>
      <c r="E1780" s="22" t="s">
        <v>1113</v>
      </c>
      <c r="F1780" s="22" t="s">
        <v>27</v>
      </c>
      <c r="G1780" s="23" t="n">
        <v>1</v>
      </c>
      <c r="H1780" s="24" t="n">
        <v>1410.22</v>
      </c>
      <c r="I1780" s="24" t="n">
        <v>1410.22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0" t="n">
        <v>44133.610185185</v>
      </c>
      <c r="B1781" s="2" t="s">
        <v>22</v>
      </c>
      <c r="C1781" s="2" t="s">
        <v>23</v>
      </c>
      <c r="D1781" s="2" t="s">
        <v>894</v>
      </c>
      <c r="E1781" s="2" t="s">
        <v>18</v>
      </c>
      <c r="F1781" s="2" t="s">
        <v>20</v>
      </c>
      <c r="G1781" s="7" t="n">
        <v>2</v>
      </c>
      <c r="H1781" s="6" t="n">
        <v>35.8</v>
      </c>
      <c r="I1781" s="6" t="n">
        <v>-71.6</v>
      </c>
      <c r="J1781" s="6" t="n">
        <v>0</v>
      </c>
      <c r="K1781" s="6" t="n">
        <v>-0.04</v>
      </c>
      <c r="L1781" s="6" t="n">
        <v>0</v>
      </c>
      <c r="M1781" s="6" t="s">
        <f>=I1781+J1781+K1781+L1781</f>
      </c>
      <c r="N1781" s="6"/>
      <c r="O1781" s="6"/>
      <c r="P1781" s="2"/>
    </row>
    <row collapsed="false" customFormat="false" customHeight="false" hidden="false" ht="12.1" outlineLevel="0" r="1782">
      <c r="A1782" s="20" t="n">
        <v>44133.612858796</v>
      </c>
      <c r="B1782" s="2" t="s">
        <v>29</v>
      </c>
      <c r="C1782" s="2" t="s">
        <v>30</v>
      </c>
      <c r="D1782" s="2" t="s">
        <v>894</v>
      </c>
      <c r="E1782" s="2" t="s">
        <v>18</v>
      </c>
      <c r="F1782" s="2" t="s">
        <v>20</v>
      </c>
      <c r="G1782" s="7" t="n">
        <v>2</v>
      </c>
      <c r="H1782" s="6" t="n">
        <v>26.57</v>
      </c>
      <c r="I1782" s="6" t="n">
        <v>-53.14</v>
      </c>
      <c r="J1782" s="6" t="n">
        <v>0</v>
      </c>
      <c r="K1782" s="6" t="n">
        <v>-0.03</v>
      </c>
      <c r="L1782" s="6" t="n">
        <v>0</v>
      </c>
      <c r="M1782" s="6" t="s">
        <f>=I1782+J1782+K1782+L1782</f>
      </c>
      <c r="N1782" s="6"/>
      <c r="O1782" s="6"/>
      <c r="P1782" s="2"/>
    </row>
    <row collapsed="false" customFormat="false" customHeight="false" hidden="false" ht="12.1" outlineLevel="0" r="1783">
      <c r="A1783" s="20" t="n">
        <v>44133.645428241</v>
      </c>
      <c r="B1783" s="2" t="s">
        <v>140</v>
      </c>
      <c r="C1783" s="2" t="s">
        <v>141</v>
      </c>
      <c r="D1783" s="2" t="s">
        <v>894</v>
      </c>
      <c r="E1783" s="2" t="s">
        <v>18</v>
      </c>
      <c r="F1783" s="2" t="s">
        <v>20</v>
      </c>
      <c r="G1783" s="7" t="n">
        <v>1</v>
      </c>
      <c r="H1783" s="6" t="n">
        <v>3.35</v>
      </c>
      <c r="I1783" s="6" t="n">
        <v>-3.35</v>
      </c>
      <c r="J1783" s="6" t="n">
        <v>0</v>
      </c>
      <c r="K1783" s="6" t="n">
        <v>-0.01</v>
      </c>
      <c r="L1783" s="6" t="n">
        <v>0</v>
      </c>
      <c r="M1783" s="6" t="s">
        <f>=I1783+J1783+K1783+L1783</f>
      </c>
      <c r="N1783" s="6"/>
      <c r="O1783" s="6"/>
      <c r="P1783" s="2"/>
    </row>
    <row collapsed="false" customFormat="false" customHeight="false" hidden="false" ht="12.1" outlineLevel="0" r="1784">
      <c r="A1784" s="20" t="n">
        <v>44133.662638889</v>
      </c>
      <c r="B1784" s="2" t="s">
        <v>124</v>
      </c>
      <c r="C1784" s="2" t="s">
        <v>1203</v>
      </c>
      <c r="D1784" s="2" t="s">
        <v>894</v>
      </c>
      <c r="E1784" s="2" t="s">
        <v>18</v>
      </c>
      <c r="F1784" s="2" t="s">
        <v>27</v>
      </c>
      <c r="G1784" s="7" t="n">
        <v>1000</v>
      </c>
      <c r="H1784" s="6" t="n">
        <v>0.679</v>
      </c>
      <c r="I1784" s="6" t="n">
        <v>-679</v>
      </c>
      <c r="J1784" s="6" t="n">
        <v>0</v>
      </c>
      <c r="K1784" s="6" t="n">
        <v>-0.33</v>
      </c>
      <c r="L1784" s="6" t="n">
        <v>0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44133.663287037</v>
      </c>
      <c r="B1785" s="2" t="s">
        <v>124</v>
      </c>
      <c r="C1785" s="2" t="s">
        <v>1203</v>
      </c>
      <c r="D1785" s="2" t="s">
        <v>894</v>
      </c>
      <c r="E1785" s="2" t="s">
        <v>18</v>
      </c>
      <c r="F1785" s="2" t="s">
        <v>27</v>
      </c>
      <c r="G1785" s="7" t="n">
        <v>1000</v>
      </c>
      <c r="H1785" s="6" t="n">
        <v>0.6788</v>
      </c>
      <c r="I1785" s="6" t="n">
        <v>-678.8</v>
      </c>
      <c r="J1785" s="6" t="n">
        <v>0</v>
      </c>
      <c r="K1785" s="6" t="n">
        <v>-0.33</v>
      </c>
      <c r="L1785" s="6" t="n">
        <v>0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44133.664976852</v>
      </c>
      <c r="B1786" s="2" t="s">
        <v>92</v>
      </c>
      <c r="C1786" s="2" t="s">
        <v>1371</v>
      </c>
      <c r="D1786" s="2" t="s">
        <v>894</v>
      </c>
      <c r="E1786" s="2" t="s">
        <v>18</v>
      </c>
      <c r="F1786" s="2" t="s">
        <v>27</v>
      </c>
      <c r="G1786" s="7" t="n">
        <v>10</v>
      </c>
      <c r="H1786" s="6" t="n">
        <v>145.4</v>
      </c>
      <c r="I1786" s="6" t="n">
        <v>-1454</v>
      </c>
      <c r="J1786" s="6" t="n">
        <v>0</v>
      </c>
      <c r="K1786" s="6" t="n">
        <v>-0.69</v>
      </c>
      <c r="L1786" s="6" t="n">
        <v>0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44133.683159722</v>
      </c>
      <c r="B1787" s="2" t="s">
        <v>70</v>
      </c>
      <c r="C1787" s="2" t="s">
        <v>1101</v>
      </c>
      <c r="D1787" s="2" t="s">
        <v>894</v>
      </c>
      <c r="E1787" s="2" t="s">
        <v>18</v>
      </c>
      <c r="F1787" s="2" t="s">
        <v>27</v>
      </c>
      <c r="G1787" s="7" t="n">
        <v>10000</v>
      </c>
      <c r="H1787" s="6" t="n">
        <v>0.03223</v>
      </c>
      <c r="I1787" s="6" t="n">
        <v>-322.3</v>
      </c>
      <c r="J1787" s="6" t="n">
        <v>0</v>
      </c>
      <c r="K1787" s="6" t="n">
        <v>-0.15</v>
      </c>
      <c r="L1787" s="6" t="n">
        <v>0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44133.684074074</v>
      </c>
      <c r="B1788" s="2" t="s">
        <v>17</v>
      </c>
      <c r="C1788" s="2" t="s">
        <v>19</v>
      </c>
      <c r="D1788" s="2" t="s">
        <v>894</v>
      </c>
      <c r="E1788" s="2" t="s">
        <v>18</v>
      </c>
      <c r="F1788" s="2" t="s">
        <v>20</v>
      </c>
      <c r="G1788" s="7" t="n">
        <v>2</v>
      </c>
      <c r="H1788" s="6" t="n">
        <v>31.4</v>
      </c>
      <c r="I1788" s="6" t="n">
        <v>-62.8</v>
      </c>
      <c r="J1788" s="6" t="n">
        <v>0</v>
      </c>
      <c r="K1788" s="6" t="n">
        <v>-0.03</v>
      </c>
      <c r="L1788" s="6" t="n">
        <v>0</v>
      </c>
      <c r="M1788" s="6" t="s">
        <f>=I1788+J1788+K1788+L1788</f>
      </c>
      <c r="N1788" s="6"/>
      <c r="O1788" s="6"/>
      <c r="P1788" s="2"/>
    </row>
    <row collapsed="false" customFormat="false" customHeight="false" hidden="false" ht="12.1" outlineLevel="0" r="1789">
      <c r="A1789" s="20" t="n">
        <v>44133.686122685</v>
      </c>
      <c r="B1789" s="2" t="s">
        <v>991</v>
      </c>
      <c r="C1789" s="2" t="s">
        <v>1352</v>
      </c>
      <c r="D1789" s="2" t="s">
        <v>894</v>
      </c>
      <c r="E1789" s="2" t="s">
        <v>18</v>
      </c>
      <c r="F1789" s="2" t="s">
        <v>20</v>
      </c>
      <c r="G1789" s="7" t="n">
        <v>1</v>
      </c>
      <c r="H1789" s="6" t="n">
        <v>80.56</v>
      </c>
      <c r="I1789" s="6" t="n">
        <v>-80.56</v>
      </c>
      <c r="J1789" s="6" t="n">
        <v>0</v>
      </c>
      <c r="K1789" s="6" t="n">
        <v>-0.04</v>
      </c>
      <c r="L1789" s="6" t="n">
        <v>0</v>
      </c>
      <c r="M1789" s="6" t="s">
        <f>=I1789+J1789+K1789+L1789</f>
      </c>
      <c r="N1789" s="6"/>
      <c r="O1789" s="6"/>
      <c r="P1789" s="2"/>
    </row>
    <row collapsed="false" customFormat="false" customHeight="false" hidden="false" ht="12.1" outlineLevel="0" r="1790">
      <c r="A1790" s="20" t="n">
        <v>44133.686134259</v>
      </c>
      <c r="B1790" s="2" t="s">
        <v>942</v>
      </c>
      <c r="C1790" s="2" t="s">
        <v>1355</v>
      </c>
      <c r="D1790" s="2" t="s">
        <v>894</v>
      </c>
      <c r="E1790" s="2" t="s">
        <v>18</v>
      </c>
      <c r="F1790" s="2" t="s">
        <v>20</v>
      </c>
      <c r="G1790" s="7" t="n">
        <v>1</v>
      </c>
      <c r="H1790" s="6" t="n">
        <v>70</v>
      </c>
      <c r="I1790" s="6" t="n">
        <v>-70</v>
      </c>
      <c r="J1790" s="6" t="n">
        <v>0</v>
      </c>
      <c r="K1790" s="6" t="n">
        <v>-0.04</v>
      </c>
      <c r="L1790" s="6" t="n">
        <v>0</v>
      </c>
      <c r="M1790" s="6" t="s">
        <f>=I1790+J1790+K1790+L1790</f>
      </c>
      <c r="N1790" s="6"/>
      <c r="O1790" s="6"/>
      <c r="P1790" s="2"/>
    </row>
    <row collapsed="false" customFormat="false" customHeight="false" hidden="false" ht="12.1" outlineLevel="0" r="1791">
      <c r="A1791" s="20" t="n">
        <v>44133.688078704</v>
      </c>
      <c r="B1791" s="2" t="s">
        <v>35</v>
      </c>
      <c r="C1791" s="2" t="s">
        <v>36</v>
      </c>
      <c r="D1791" s="2" t="s">
        <v>894</v>
      </c>
      <c r="E1791" s="2" t="s">
        <v>18</v>
      </c>
      <c r="F1791" s="2" t="s">
        <v>20</v>
      </c>
      <c r="G1791" s="7" t="n">
        <v>3</v>
      </c>
      <c r="H1791" s="6" t="n">
        <v>5.22</v>
      </c>
      <c r="I1791" s="6" t="n">
        <v>-15.66</v>
      </c>
      <c r="J1791" s="6" t="n">
        <v>0</v>
      </c>
      <c r="K1791" s="6" t="n">
        <v>-0.02</v>
      </c>
      <c r="L1791" s="6" t="n">
        <v>0</v>
      </c>
      <c r="M1791" s="6" t="s">
        <f>=I1791+J1791+K1791+L1791</f>
      </c>
      <c r="N1791" s="6"/>
      <c r="O1791" s="6"/>
      <c r="P1791" s="2"/>
    </row>
    <row collapsed="false" customFormat="false" customHeight="false" hidden="false" ht="12.1" outlineLevel="0" r="1792">
      <c r="A1792" s="20" t="n">
        <v>44133.690138889</v>
      </c>
      <c r="B1792" s="2" t="s">
        <v>35</v>
      </c>
      <c r="C1792" s="2" t="s">
        <v>36</v>
      </c>
      <c r="D1792" s="2" t="s">
        <v>894</v>
      </c>
      <c r="E1792" s="2" t="s">
        <v>18</v>
      </c>
      <c r="F1792" s="2" t="s">
        <v>20</v>
      </c>
      <c r="G1792" s="7" t="n">
        <v>2</v>
      </c>
      <c r="H1792" s="6" t="n">
        <v>5.2</v>
      </c>
      <c r="I1792" s="6" t="n">
        <v>-10.4</v>
      </c>
      <c r="J1792" s="6" t="n">
        <v>0</v>
      </c>
      <c r="K1792" s="6" t="n">
        <v>-0.01</v>
      </c>
      <c r="L1792" s="6" t="n">
        <v>0</v>
      </c>
      <c r="M1792" s="6" t="s">
        <f>=I1792+J1792+K1792+L1792</f>
      </c>
      <c r="N1792" s="6"/>
      <c r="O1792" s="6"/>
      <c r="P1792" s="2"/>
    </row>
    <row collapsed="false" customFormat="false" customHeight="false" hidden="false" ht="12.1" outlineLevel="0" r="1793">
      <c r="A1793" s="21" t="n">
        <v>44134</v>
      </c>
      <c r="B1793" s="22" t="s">
        <v>1088</v>
      </c>
      <c r="C1793" s="22" t="s">
        <v>332</v>
      </c>
      <c r="D1793" s="22" t="s">
        <v>1088</v>
      </c>
      <c r="E1793" s="22" t="s">
        <v>1088</v>
      </c>
      <c r="F1793" s="22" t="s">
        <v>27</v>
      </c>
      <c r="G1793" s="23" t="n">
        <v>1</v>
      </c>
      <c r="H1793" s="24" t="n">
        <v>7000</v>
      </c>
      <c r="I1793" s="24" t="n">
        <v>7000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0" t="n">
        <v>44134.604930556</v>
      </c>
      <c r="B1794" s="2" t="s">
        <v>58</v>
      </c>
      <c r="C1794" s="2" t="s">
        <v>1133</v>
      </c>
      <c r="D1794" s="2" t="s">
        <v>894</v>
      </c>
      <c r="E1794" s="2" t="s">
        <v>18</v>
      </c>
      <c r="F1794" s="2" t="s">
        <v>27</v>
      </c>
      <c r="G1794" s="7" t="n">
        <v>10</v>
      </c>
      <c r="H1794" s="6" t="n">
        <v>155.8</v>
      </c>
      <c r="I1794" s="6" t="n">
        <v>-1558</v>
      </c>
      <c r="J1794" s="6" t="n">
        <v>0</v>
      </c>
      <c r="K1794" s="6" t="n">
        <v>-0.75</v>
      </c>
      <c r="L1794" s="6" t="n">
        <v>0</v>
      </c>
      <c r="M1794" s="6"/>
      <c r="N1794" s="6" t="s">
        <f>=I1794+J1794+K1794+L1794</f>
      </c>
      <c r="O1794" s="6"/>
      <c r="P1794" s="2"/>
    </row>
    <row collapsed="false" customFormat="false" customHeight="false" hidden="false" ht="12.1" outlineLevel="0" r="1795">
      <c r="A1795" s="20" t="n">
        <v>44134.607453704</v>
      </c>
      <c r="B1795" s="2" t="s">
        <v>32</v>
      </c>
      <c r="C1795" s="2" t="s">
        <v>1185</v>
      </c>
      <c r="D1795" s="2" t="s">
        <v>894</v>
      </c>
      <c r="E1795" s="2" t="s">
        <v>18</v>
      </c>
      <c r="F1795" s="2" t="s">
        <v>27</v>
      </c>
      <c r="G1795" s="7" t="n">
        <v>1</v>
      </c>
      <c r="H1795" s="6" t="n">
        <v>399</v>
      </c>
      <c r="I1795" s="6" t="n">
        <v>-399</v>
      </c>
      <c r="J1795" s="6" t="n">
        <v>0</v>
      </c>
      <c r="K1795" s="6" t="n">
        <v>-0.19</v>
      </c>
      <c r="L1795" s="6" t="n">
        <v>0</v>
      </c>
      <c r="M1795" s="6"/>
      <c r="N1795" s="6" t="s">
        <f>=I1795+J1795+K1795+L1795</f>
      </c>
      <c r="O1795" s="6"/>
      <c r="P1795" s="2"/>
    </row>
    <row collapsed="false" customFormat="false" customHeight="false" hidden="false" ht="12.1" outlineLevel="0" r="1796">
      <c r="A1796" s="20" t="n">
        <v>44134.607569444</v>
      </c>
      <c r="B1796" s="2" t="s">
        <v>32</v>
      </c>
      <c r="C1796" s="2" t="s">
        <v>1185</v>
      </c>
      <c r="D1796" s="2" t="s">
        <v>894</v>
      </c>
      <c r="E1796" s="2" t="s">
        <v>18</v>
      </c>
      <c r="F1796" s="2" t="s">
        <v>27</v>
      </c>
      <c r="G1796" s="7" t="n">
        <v>1</v>
      </c>
      <c r="H1796" s="6" t="n">
        <v>399</v>
      </c>
      <c r="I1796" s="6" t="n">
        <v>-399</v>
      </c>
      <c r="J1796" s="6" t="n">
        <v>0</v>
      </c>
      <c r="K1796" s="6" t="n">
        <v>-0.19</v>
      </c>
      <c r="L1796" s="6" t="n">
        <v>0</v>
      </c>
      <c r="M1796" s="6"/>
      <c r="N1796" s="6" t="s">
        <f>=I1796+J1796+K1796+L1796</f>
      </c>
      <c r="O1796" s="6"/>
      <c r="P1796" s="2"/>
    </row>
    <row collapsed="false" customFormat="false" customHeight="false" hidden="false" ht="12.1" outlineLevel="0" r="1797">
      <c r="A1797" s="20" t="n">
        <v>44134.701793981</v>
      </c>
      <c r="B1797" s="2" t="s">
        <v>35</v>
      </c>
      <c r="C1797" s="2" t="s">
        <v>36</v>
      </c>
      <c r="D1797" s="2" t="s">
        <v>894</v>
      </c>
      <c r="E1797" s="2" t="s">
        <v>18</v>
      </c>
      <c r="F1797" s="2" t="s">
        <v>20</v>
      </c>
      <c r="G1797" s="7" t="n">
        <v>2</v>
      </c>
      <c r="H1797" s="6" t="n">
        <v>5.1</v>
      </c>
      <c r="I1797" s="6" t="n">
        <v>-10.2</v>
      </c>
      <c r="J1797" s="6" t="n">
        <v>0</v>
      </c>
      <c r="K1797" s="6" t="n">
        <v>-0.01</v>
      </c>
      <c r="L1797" s="6" t="n">
        <v>0</v>
      </c>
      <c r="M1797" s="6" t="s">
        <f>=I1797+J1797+K1797+L1797</f>
      </c>
      <c r="N1797" s="6"/>
      <c r="O1797" s="6"/>
      <c r="P1797" s="2"/>
    </row>
    <row collapsed="false" customFormat="false" customHeight="false" hidden="false" ht="12.1" outlineLevel="0" r="1798">
      <c r="A1798" s="20" t="n">
        <v>44134.743090278</v>
      </c>
      <c r="B1798" s="2" t="s">
        <v>35</v>
      </c>
      <c r="C1798" s="2" t="s">
        <v>36</v>
      </c>
      <c r="D1798" s="2" t="s">
        <v>894</v>
      </c>
      <c r="E1798" s="2" t="s">
        <v>18</v>
      </c>
      <c r="F1798" s="2" t="s">
        <v>20</v>
      </c>
      <c r="G1798" s="7" t="n">
        <v>2</v>
      </c>
      <c r="H1798" s="6" t="n">
        <v>5.06</v>
      </c>
      <c r="I1798" s="6" t="n">
        <v>-10.12</v>
      </c>
      <c r="J1798" s="6" t="n">
        <v>0</v>
      </c>
      <c r="K1798" s="6" t="n">
        <v>-0.01</v>
      </c>
      <c r="L1798" s="6" t="n">
        <v>0</v>
      </c>
      <c r="M1798" s="6" t="s">
        <f>=I1798+J1798+K1798+L1798</f>
      </c>
      <c r="N1798" s="6"/>
      <c r="O1798" s="6"/>
      <c r="P1798" s="2"/>
    </row>
    <row collapsed="false" customFormat="false" customHeight="false" hidden="false" ht="12.1" outlineLevel="0" r="1799">
      <c r="A1799" s="25" t="n">
        <v>44137</v>
      </c>
      <c r="B1799" s="26" t="s">
        <v>1089</v>
      </c>
      <c r="C1799" s="26" t="s">
        <v>1090</v>
      </c>
      <c r="D1799" s="26" t="s">
        <v>1089</v>
      </c>
      <c r="E1799" s="26" t="s">
        <v>1089</v>
      </c>
      <c r="F1799" s="26" t="s">
        <v>27</v>
      </c>
      <c r="G1799" s="27" t="n">
        <v>1</v>
      </c>
      <c r="H1799" s="28" t="n">
        <v>-105</v>
      </c>
      <c r="I1799" s="28" t="n">
        <v>-105</v>
      </c>
      <c r="J1799" s="28" t="n">
        <v>0</v>
      </c>
      <c r="K1799" s="28" t="n">
        <v>0</v>
      </c>
      <c r="L1799" s="28" t="n">
        <v>0</v>
      </c>
      <c r="M1799" s="28"/>
      <c r="N1799" s="6" t="s">
        <f>=I1799+J1799+K1799+L1799</f>
      </c>
      <c r="O1799" s="28"/>
      <c r="P1799" s="26"/>
    </row>
    <row collapsed="false" customFormat="false" customHeight="false" hidden="false" ht="12.1" outlineLevel="0" r="1800">
      <c r="A1800" s="29" t="n">
        <v>44137.639236111</v>
      </c>
      <c r="B1800" s="30" t="s">
        <v>981</v>
      </c>
      <c r="C1800" s="30" t="s">
        <v>1270</v>
      </c>
      <c r="D1800" s="30" t="s">
        <v>897</v>
      </c>
      <c r="E1800" s="30" t="s">
        <v>166</v>
      </c>
      <c r="F1800" s="30" t="s">
        <v>27</v>
      </c>
      <c r="G1800" s="31" t="n">
        <v>-28</v>
      </c>
      <c r="H1800" s="32" t="n">
        <v>102.69</v>
      </c>
      <c r="I1800" s="32" t="n">
        <v>28753.2</v>
      </c>
      <c r="J1800" s="32" t="n">
        <v>80.64</v>
      </c>
      <c r="K1800" s="32" t="n">
        <v>-13.73</v>
      </c>
      <c r="L1800" s="32" t="n">
        <v>0</v>
      </c>
      <c r="M1800" s="32"/>
      <c r="N1800" s="6" t="s">
        <f>=I1800+J1800+K1800+L1800</f>
      </c>
      <c r="O1800" s="32"/>
      <c r="P1800" s="30"/>
    </row>
    <row collapsed="false" customFormat="false" customHeight="false" hidden="false" ht="12.1" outlineLevel="0" r="1801">
      <c r="A1801" s="20" t="n">
        <v>44137.748634259</v>
      </c>
      <c r="B1801" s="2" t="s">
        <v>32</v>
      </c>
      <c r="C1801" s="2" t="s">
        <v>1185</v>
      </c>
      <c r="D1801" s="2" t="s">
        <v>894</v>
      </c>
      <c r="E1801" s="2" t="s">
        <v>18</v>
      </c>
      <c r="F1801" s="2" t="s">
        <v>27</v>
      </c>
      <c r="G1801" s="7" t="n">
        <v>10</v>
      </c>
      <c r="H1801" s="6" t="n">
        <v>403.2</v>
      </c>
      <c r="I1801" s="6" t="n">
        <v>-4032</v>
      </c>
      <c r="J1801" s="6" t="n">
        <v>0</v>
      </c>
      <c r="K1801" s="6" t="n">
        <v>-1.92</v>
      </c>
      <c r="L1801" s="6" t="n">
        <v>0</v>
      </c>
      <c r="M1801" s="6"/>
      <c r="N1801" s="6" t="s">
        <f>=I1801+J1801+K1801+L1801</f>
      </c>
      <c r="O1801" s="6"/>
      <c r="P1801" s="2"/>
    </row>
    <row collapsed="false" customFormat="false" customHeight="false" hidden="false" ht="12.1" outlineLevel="0" r="1802">
      <c r="A1802" s="21" t="n">
        <v>44138</v>
      </c>
      <c r="B1802" s="22" t="s">
        <v>1113</v>
      </c>
      <c r="C1802" s="22" t="s">
        <v>1372</v>
      </c>
      <c r="D1802" s="22" t="s">
        <v>1113</v>
      </c>
      <c r="E1802" s="22" t="s">
        <v>1113</v>
      </c>
      <c r="F1802" s="22" t="s">
        <v>20</v>
      </c>
      <c r="G1802" s="23" t="n">
        <v>1</v>
      </c>
      <c r="H1802" s="24" t="n">
        <v>28.2</v>
      </c>
      <c r="I1802" s="24" t="n">
        <v>28.2</v>
      </c>
      <c r="J1802" s="24" t="n">
        <v>0</v>
      </c>
      <c r="K1802" s="24" t="n">
        <v>0</v>
      </c>
      <c r="L1802" s="24" t="n">
        <v>0</v>
      </c>
      <c r="M1802" s="6" t="s">
        <f>=I1802+J1802+K1802+L1802</f>
      </c>
      <c r="N1802" s="24"/>
      <c r="O1802" s="24"/>
      <c r="P1802" s="22"/>
    </row>
    <row collapsed="false" customFormat="false" customHeight="false" hidden="false" ht="12.1" outlineLevel="0" r="1803">
      <c r="A1803" s="20" t="n">
        <v>44138.516238426</v>
      </c>
      <c r="B1803" s="2" t="s">
        <v>909</v>
      </c>
      <c r="C1803" s="2" t="s">
        <v>1102</v>
      </c>
      <c r="D1803" s="2" t="s">
        <v>894</v>
      </c>
      <c r="E1803" s="2" t="s">
        <v>18</v>
      </c>
      <c r="F1803" s="2" t="s">
        <v>27</v>
      </c>
      <c r="G1803" s="7" t="n">
        <v>10</v>
      </c>
      <c r="H1803" s="6" t="n">
        <v>206</v>
      </c>
      <c r="I1803" s="6" t="n">
        <v>-2060</v>
      </c>
      <c r="J1803" s="6" t="n">
        <v>0</v>
      </c>
      <c r="K1803" s="6" t="n">
        <v>-0.99</v>
      </c>
      <c r="L1803" s="6" t="n">
        <v>0</v>
      </c>
      <c r="M1803" s="6"/>
      <c r="N1803" s="6" t="s">
        <f>=I1803+J1803+K1803+L1803</f>
      </c>
      <c r="O1803" s="6"/>
      <c r="P1803" s="2"/>
    </row>
    <row collapsed="false" customFormat="false" customHeight="false" hidden="false" ht="12.1" outlineLevel="0" r="1804">
      <c r="A1804" s="20" t="n">
        <v>44138.671666667</v>
      </c>
      <c r="B1804" s="2" t="s">
        <v>924</v>
      </c>
      <c r="C1804" s="2" t="s">
        <v>1127</v>
      </c>
      <c r="D1804" s="2" t="s">
        <v>894</v>
      </c>
      <c r="E1804" s="2" t="s">
        <v>18</v>
      </c>
      <c r="F1804" s="2" t="s">
        <v>20</v>
      </c>
      <c r="G1804" s="7" t="n">
        <v>1</v>
      </c>
      <c r="H1804" s="6" t="n">
        <v>109.2</v>
      </c>
      <c r="I1804" s="6" t="n">
        <v>-109.2</v>
      </c>
      <c r="J1804" s="6" t="n">
        <v>0</v>
      </c>
      <c r="K1804" s="6" t="n">
        <v>-0.05</v>
      </c>
      <c r="L1804" s="6" t="n">
        <v>0</v>
      </c>
      <c r="M1804" s="6" t="s">
        <f>=I1804+J1804+K1804+L1804</f>
      </c>
      <c r="N1804" s="6"/>
      <c r="O1804" s="6"/>
      <c r="P1804" s="2"/>
    </row>
    <row collapsed="false" customFormat="false" customHeight="false" hidden="false" ht="12.1" outlineLevel="0" r="1805">
      <c r="A1805" s="20" t="n">
        <v>44138.672719907</v>
      </c>
      <c r="B1805" s="2" t="s">
        <v>47</v>
      </c>
      <c r="C1805" s="2" t="s">
        <v>1287</v>
      </c>
      <c r="D1805" s="2" t="s">
        <v>894</v>
      </c>
      <c r="E1805" s="2" t="s">
        <v>18</v>
      </c>
      <c r="F1805" s="2" t="s">
        <v>27</v>
      </c>
      <c r="G1805" s="7" t="n">
        <v>1</v>
      </c>
      <c r="H1805" s="6" t="n">
        <v>1172</v>
      </c>
      <c r="I1805" s="6" t="n">
        <v>-1172</v>
      </c>
      <c r="J1805" s="6" t="n">
        <v>0</v>
      </c>
      <c r="K1805" s="6" t="n">
        <v>-0.56</v>
      </c>
      <c r="L1805" s="6" t="n">
        <v>0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0" t="n">
        <v>44138.736319444</v>
      </c>
      <c r="B1806" s="2" t="s">
        <v>80</v>
      </c>
      <c r="C1806" s="2" t="s">
        <v>1192</v>
      </c>
      <c r="D1806" s="2" t="s">
        <v>894</v>
      </c>
      <c r="E1806" s="2" t="s">
        <v>18</v>
      </c>
      <c r="F1806" s="2" t="s">
        <v>27</v>
      </c>
      <c r="G1806" s="7" t="n">
        <v>200</v>
      </c>
      <c r="H1806" s="6" t="n">
        <v>7.945</v>
      </c>
      <c r="I1806" s="6" t="n">
        <v>-1589</v>
      </c>
      <c r="J1806" s="6" t="n">
        <v>0</v>
      </c>
      <c r="K1806" s="6" t="n">
        <v>-0.76</v>
      </c>
      <c r="L1806" s="6" t="n">
        <v>0</v>
      </c>
      <c r="M1806" s="6"/>
      <c r="N1806" s="6" t="s">
        <f>=I1806+J1806+K1806+L1806</f>
      </c>
      <c r="O1806" s="6"/>
      <c r="P1806" s="2"/>
    </row>
    <row collapsed="false" customFormat="false" customHeight="false" hidden="false" ht="12.1" outlineLevel="0" r="1807">
      <c r="A1807" s="20" t="n">
        <v>44138.736655093</v>
      </c>
      <c r="B1807" s="2" t="s">
        <v>32</v>
      </c>
      <c r="C1807" s="2" t="s">
        <v>1185</v>
      </c>
      <c r="D1807" s="2" t="s">
        <v>894</v>
      </c>
      <c r="E1807" s="2" t="s">
        <v>18</v>
      </c>
      <c r="F1807" s="2" t="s">
        <v>27</v>
      </c>
      <c r="G1807" s="7" t="n">
        <v>2</v>
      </c>
      <c r="H1807" s="6" t="n">
        <v>411.5</v>
      </c>
      <c r="I1807" s="6" t="n">
        <v>-823</v>
      </c>
      <c r="J1807" s="6" t="n">
        <v>0</v>
      </c>
      <c r="K1807" s="6" t="n">
        <v>-0.39</v>
      </c>
      <c r="L1807" s="6" t="n">
        <v>0</v>
      </c>
      <c r="M1807" s="6"/>
      <c r="N1807" s="6" t="s">
        <f>=I1807+J1807+K1807+L1807</f>
      </c>
      <c r="O1807" s="6"/>
      <c r="P1807" s="2"/>
    </row>
    <row collapsed="false" customFormat="false" customHeight="false" hidden="false" ht="12.1" outlineLevel="0" r="1808">
      <c r="A1808" s="20" t="n">
        <v>44138.738171296</v>
      </c>
      <c r="B1808" s="2" t="s">
        <v>909</v>
      </c>
      <c r="C1808" s="2" t="s">
        <v>1102</v>
      </c>
      <c r="D1808" s="2" t="s">
        <v>894</v>
      </c>
      <c r="E1808" s="2" t="s">
        <v>18</v>
      </c>
      <c r="F1808" s="2" t="s">
        <v>27</v>
      </c>
      <c r="G1808" s="7" t="n">
        <v>20</v>
      </c>
      <c r="H1808" s="6" t="n">
        <v>208.92</v>
      </c>
      <c r="I1808" s="6" t="n">
        <v>-4178.4</v>
      </c>
      <c r="J1808" s="6" t="n">
        <v>0</v>
      </c>
      <c r="K1808" s="6" t="n">
        <v>-2</v>
      </c>
      <c r="L1808" s="6" t="n">
        <v>0</v>
      </c>
      <c r="M1808" s="6"/>
      <c r="N1808" s="6" t="s">
        <f>=I1808+J1808+K1808+L1808</f>
      </c>
      <c r="O1808" s="6"/>
      <c r="P1808" s="2"/>
    </row>
    <row collapsed="false" customFormat="false" customHeight="false" hidden="false" ht="12.1" outlineLevel="0" r="1809">
      <c r="A1809" s="20" t="n">
        <v>44138.740416667</v>
      </c>
      <c r="B1809" s="2" t="s">
        <v>918</v>
      </c>
      <c r="C1809" s="2" t="s">
        <v>1116</v>
      </c>
      <c r="D1809" s="2" t="s">
        <v>894</v>
      </c>
      <c r="E1809" s="2" t="s">
        <v>18</v>
      </c>
      <c r="F1809" s="2" t="s">
        <v>27</v>
      </c>
      <c r="G1809" s="7" t="n">
        <v>1</v>
      </c>
      <c r="H1809" s="6" t="n">
        <v>4237</v>
      </c>
      <c r="I1809" s="6" t="n">
        <v>-4237</v>
      </c>
      <c r="J1809" s="6" t="n">
        <v>0</v>
      </c>
      <c r="K1809" s="6" t="n">
        <v>-2.02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44138.740833333</v>
      </c>
      <c r="B1810" s="2" t="s">
        <v>58</v>
      </c>
      <c r="C1810" s="2" t="s">
        <v>1133</v>
      </c>
      <c r="D1810" s="2" t="s">
        <v>894</v>
      </c>
      <c r="E1810" s="2" t="s">
        <v>18</v>
      </c>
      <c r="F1810" s="2" t="s">
        <v>27</v>
      </c>
      <c r="G1810" s="7" t="n">
        <v>20</v>
      </c>
      <c r="H1810" s="6" t="n">
        <v>161</v>
      </c>
      <c r="I1810" s="6" t="n">
        <v>-3220</v>
      </c>
      <c r="J1810" s="6" t="n">
        <v>0</v>
      </c>
      <c r="K1810" s="6" t="n">
        <v>-1.55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44138.741388889</v>
      </c>
      <c r="B1811" s="2" t="s">
        <v>58</v>
      </c>
      <c r="C1811" s="2" t="s">
        <v>1133</v>
      </c>
      <c r="D1811" s="2" t="s">
        <v>894</v>
      </c>
      <c r="E1811" s="2" t="s">
        <v>18</v>
      </c>
      <c r="F1811" s="2" t="s">
        <v>27</v>
      </c>
      <c r="G1811" s="7" t="n">
        <v>20</v>
      </c>
      <c r="H1811" s="6" t="n">
        <v>160.95</v>
      </c>
      <c r="I1811" s="6" t="n">
        <v>-3219</v>
      </c>
      <c r="J1811" s="6" t="n">
        <v>0</v>
      </c>
      <c r="K1811" s="6" t="n">
        <v>-1.55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44140.418287037</v>
      </c>
      <c r="B1812" s="2" t="s">
        <v>70</v>
      </c>
      <c r="C1812" s="2" t="s">
        <v>1101</v>
      </c>
      <c r="D1812" s="2" t="s">
        <v>894</v>
      </c>
      <c r="E1812" s="2" t="s">
        <v>18</v>
      </c>
      <c r="F1812" s="2" t="s">
        <v>27</v>
      </c>
      <c r="G1812" s="7" t="n">
        <v>330000</v>
      </c>
      <c r="H1812" s="6" t="n">
        <v>0.03339</v>
      </c>
      <c r="I1812" s="6" t="n">
        <v>-11018.7</v>
      </c>
      <c r="J1812" s="6" t="n">
        <v>0</v>
      </c>
      <c r="K1812" s="6" t="n">
        <v>-5.26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44140.427384259</v>
      </c>
      <c r="B1813" s="2" t="s">
        <v>1006</v>
      </c>
      <c r="C1813" s="2" t="s">
        <v>1373</v>
      </c>
      <c r="D1813" s="2" t="s">
        <v>894</v>
      </c>
      <c r="E1813" s="2" t="s">
        <v>18</v>
      </c>
      <c r="F1813" s="2" t="s">
        <v>20</v>
      </c>
      <c r="G1813" s="7" t="n">
        <v>1</v>
      </c>
      <c r="H1813" s="6" t="n">
        <v>217.1</v>
      </c>
      <c r="I1813" s="6" t="n">
        <v>-217.1</v>
      </c>
      <c r="J1813" s="6" t="n">
        <v>0</v>
      </c>
      <c r="K1813" s="6" t="n">
        <v>-0.1</v>
      </c>
      <c r="L1813" s="6" t="n">
        <v>0</v>
      </c>
      <c r="M1813" s="6" t="s">
        <f>=I1813+J1813+K1813+L1813</f>
      </c>
      <c r="N1813" s="6"/>
      <c r="O1813" s="6"/>
      <c r="P1813" s="2"/>
    </row>
    <row collapsed="false" customFormat="false" customHeight="false" hidden="false" ht="12.1" outlineLevel="0" r="1814">
      <c r="A1814" s="20" t="n">
        <v>44140.435277778</v>
      </c>
      <c r="B1814" s="2" t="s">
        <v>1006</v>
      </c>
      <c r="C1814" s="2" t="s">
        <v>1373</v>
      </c>
      <c r="D1814" s="2" t="s">
        <v>894</v>
      </c>
      <c r="E1814" s="2" t="s">
        <v>18</v>
      </c>
      <c r="F1814" s="2" t="s">
        <v>20</v>
      </c>
      <c r="G1814" s="7" t="n">
        <v>1</v>
      </c>
      <c r="H1814" s="6" t="n">
        <v>216.18</v>
      </c>
      <c r="I1814" s="6" t="n">
        <v>-216.18</v>
      </c>
      <c r="J1814" s="6" t="n">
        <v>0</v>
      </c>
      <c r="K1814" s="6" t="n">
        <v>-0.1</v>
      </c>
      <c r="L1814" s="6" t="n">
        <v>0</v>
      </c>
      <c r="M1814" s="6" t="s">
        <f>=I1814+J1814+K1814+L1814</f>
      </c>
      <c r="N1814" s="6"/>
      <c r="O1814" s="6"/>
      <c r="P1814" s="2"/>
    </row>
    <row collapsed="false" customFormat="false" customHeight="false" hidden="false" ht="12.1" outlineLevel="0" r="1815">
      <c r="A1815" s="20" t="n">
        <v>44140.506296296</v>
      </c>
      <c r="B1815" s="2" t="s">
        <v>68</v>
      </c>
      <c r="C1815" s="2" t="s">
        <v>69</v>
      </c>
      <c r="D1815" s="2" t="s">
        <v>894</v>
      </c>
      <c r="E1815" s="2" t="s">
        <v>18</v>
      </c>
      <c r="F1815" s="2" t="s">
        <v>20</v>
      </c>
      <c r="G1815" s="7" t="n">
        <v>2</v>
      </c>
      <c r="H1815" s="6" t="n">
        <v>59.38</v>
      </c>
      <c r="I1815" s="6" t="n">
        <v>-118.76</v>
      </c>
      <c r="J1815" s="6" t="n">
        <v>0</v>
      </c>
      <c r="K1815" s="6" t="n">
        <v>-0.05</v>
      </c>
      <c r="L1815" s="6" t="n">
        <v>0</v>
      </c>
      <c r="M1815" s="6" t="s">
        <f>=I1815+J1815+K1815+L1815</f>
      </c>
      <c r="N1815" s="6"/>
      <c r="O1815" s="6"/>
      <c r="P1815" s="2"/>
    </row>
    <row collapsed="false" customFormat="false" customHeight="false" hidden="false" ht="12.1" outlineLevel="0" r="1816">
      <c r="A1816" s="20" t="n">
        <v>44140.506296296</v>
      </c>
      <c r="B1816" s="2" t="s">
        <v>68</v>
      </c>
      <c r="C1816" s="2" t="s">
        <v>69</v>
      </c>
      <c r="D1816" s="2" t="s">
        <v>894</v>
      </c>
      <c r="E1816" s="2" t="s">
        <v>18</v>
      </c>
      <c r="F1816" s="2" t="s">
        <v>20</v>
      </c>
      <c r="G1816" s="7" t="n">
        <v>2</v>
      </c>
      <c r="H1816" s="6" t="n">
        <v>59.25</v>
      </c>
      <c r="I1816" s="6" t="n">
        <v>-118.5</v>
      </c>
      <c r="J1816" s="6" t="n">
        <v>0</v>
      </c>
      <c r="K1816" s="6" t="n">
        <v>-0.05</v>
      </c>
      <c r="L1816" s="6" t="n">
        <v>0</v>
      </c>
      <c r="M1816" s="6" t="s">
        <f>=I1816+J1816+K1816+L1816</f>
      </c>
      <c r="N1816" s="6"/>
      <c r="O1816" s="6"/>
      <c r="P1816" s="2"/>
    </row>
    <row collapsed="false" customFormat="false" customHeight="false" hidden="false" ht="12.1" outlineLevel="0" r="1817">
      <c r="A1817" s="20" t="n">
        <v>44140.508993056</v>
      </c>
      <c r="B1817" s="2" t="s">
        <v>68</v>
      </c>
      <c r="C1817" s="2" t="s">
        <v>69</v>
      </c>
      <c r="D1817" s="2" t="s">
        <v>894</v>
      </c>
      <c r="E1817" s="2" t="s">
        <v>18</v>
      </c>
      <c r="F1817" s="2" t="s">
        <v>20</v>
      </c>
      <c r="G1817" s="7" t="n">
        <v>1</v>
      </c>
      <c r="H1817" s="6" t="n">
        <v>59</v>
      </c>
      <c r="I1817" s="6" t="n">
        <v>-59</v>
      </c>
      <c r="J1817" s="6" t="n">
        <v>0</v>
      </c>
      <c r="K1817" s="6" t="n">
        <v>-0.03</v>
      </c>
      <c r="L1817" s="6" t="n">
        <v>0</v>
      </c>
      <c r="M1817" s="6" t="s">
        <f>=I1817+J1817+K1817+L1817</f>
      </c>
      <c r="N1817" s="6"/>
      <c r="O1817" s="6"/>
      <c r="P1817" s="2"/>
    </row>
    <row collapsed="false" customFormat="false" customHeight="false" hidden="false" ht="12.1" outlineLevel="0" r="1818">
      <c r="A1818" s="20" t="n">
        <v>44140.530393519</v>
      </c>
      <c r="B1818" s="2" t="s">
        <v>1007</v>
      </c>
      <c r="C1818" s="2" t="s">
        <v>1374</v>
      </c>
      <c r="D1818" s="2" t="s">
        <v>894</v>
      </c>
      <c r="E1818" s="2" t="s">
        <v>18</v>
      </c>
      <c r="F1818" s="2" t="s">
        <v>20</v>
      </c>
      <c r="G1818" s="7" t="n">
        <v>1</v>
      </c>
      <c r="H1818" s="6" t="n">
        <v>128.63</v>
      </c>
      <c r="I1818" s="6" t="n">
        <v>-128.63</v>
      </c>
      <c r="J1818" s="6" t="n">
        <v>0</v>
      </c>
      <c r="K1818" s="6" t="n">
        <v>-0.06</v>
      </c>
      <c r="L1818" s="6" t="n">
        <v>0</v>
      </c>
      <c r="M1818" s="6" t="s">
        <f>=I1818+J1818+K1818+L1818</f>
      </c>
      <c r="N1818" s="6"/>
      <c r="O1818" s="6"/>
      <c r="P1818" s="2"/>
    </row>
    <row collapsed="false" customFormat="false" customHeight="false" hidden="false" ht="12.1" outlineLevel="0" r="1819">
      <c r="A1819" s="20" t="n">
        <v>44140.531365741</v>
      </c>
      <c r="B1819" s="2" t="s">
        <v>1007</v>
      </c>
      <c r="C1819" s="2" t="s">
        <v>1374</v>
      </c>
      <c r="D1819" s="2" t="s">
        <v>894</v>
      </c>
      <c r="E1819" s="2" t="s">
        <v>18</v>
      </c>
      <c r="F1819" s="2" t="s">
        <v>20</v>
      </c>
      <c r="G1819" s="7" t="n">
        <v>1</v>
      </c>
      <c r="H1819" s="6" t="n">
        <v>128.55</v>
      </c>
      <c r="I1819" s="6" t="n">
        <v>-128.55</v>
      </c>
      <c r="J1819" s="6" t="n">
        <v>0</v>
      </c>
      <c r="K1819" s="6" t="n">
        <v>-0.06</v>
      </c>
      <c r="L1819" s="6" t="n">
        <v>0</v>
      </c>
      <c r="M1819" s="6" t="s">
        <f>=I1819+J1819+K1819+L1819</f>
      </c>
      <c r="N1819" s="6"/>
      <c r="O1819" s="6"/>
      <c r="P1819" s="2"/>
    </row>
    <row collapsed="false" customFormat="false" customHeight="false" hidden="false" ht="12.1" outlineLevel="0" r="1820">
      <c r="A1820" s="29" t="n">
        <v>44140.5771875</v>
      </c>
      <c r="B1820" s="30" t="s">
        <v>924</v>
      </c>
      <c r="C1820" s="30" t="s">
        <v>1127</v>
      </c>
      <c r="D1820" s="30" t="s">
        <v>897</v>
      </c>
      <c r="E1820" s="30" t="s">
        <v>18</v>
      </c>
      <c r="F1820" s="30" t="s">
        <v>20</v>
      </c>
      <c r="G1820" s="31" t="n">
        <v>-5</v>
      </c>
      <c r="H1820" s="32" t="n">
        <v>118.34</v>
      </c>
      <c r="I1820" s="32" t="n">
        <v>591.7</v>
      </c>
      <c r="J1820" s="32" t="n">
        <v>0</v>
      </c>
      <c r="K1820" s="32" t="n">
        <v>-0.28</v>
      </c>
      <c r="L1820" s="32" t="n">
        <v>0</v>
      </c>
      <c r="M1820" s="6" t="s">
        <f>=I1820+J1820+K1820+L1820</f>
      </c>
      <c r="N1820" s="32"/>
      <c r="O1820" s="32"/>
      <c r="P1820" s="30"/>
    </row>
    <row collapsed="false" customFormat="false" customHeight="false" hidden="false" ht="12.1" outlineLevel="0" r="1821">
      <c r="A1821" s="29" t="n">
        <v>44141.476111111</v>
      </c>
      <c r="B1821" s="30" t="s">
        <v>41</v>
      </c>
      <c r="C1821" s="30" t="s">
        <v>42</v>
      </c>
      <c r="D1821" s="30" t="s">
        <v>897</v>
      </c>
      <c r="E1821" s="30" t="s">
        <v>18</v>
      </c>
      <c r="F1821" s="30" t="s">
        <v>20</v>
      </c>
      <c r="G1821" s="31" t="n">
        <v>-3</v>
      </c>
      <c r="H1821" s="32" t="n">
        <v>221.65</v>
      </c>
      <c r="I1821" s="32" t="n">
        <v>664.95</v>
      </c>
      <c r="J1821" s="32" t="n">
        <v>0</v>
      </c>
      <c r="K1821" s="32" t="n">
        <v>-0.32</v>
      </c>
      <c r="L1821" s="32" t="n">
        <v>0</v>
      </c>
      <c r="M1821" s="6" t="s">
        <f>=I1821+J1821+K1821+L1821</f>
      </c>
      <c r="N1821" s="32"/>
      <c r="O1821" s="32"/>
      <c r="P1821" s="30"/>
    </row>
    <row collapsed="false" customFormat="false" customHeight="false" hidden="false" ht="12.1" outlineLevel="0" r="1822">
      <c r="A1822" s="29" t="n">
        <v>44141.476851852</v>
      </c>
      <c r="B1822" s="30" t="s">
        <v>991</v>
      </c>
      <c r="C1822" s="30" t="s">
        <v>1352</v>
      </c>
      <c r="D1822" s="30" t="s">
        <v>897</v>
      </c>
      <c r="E1822" s="30" t="s">
        <v>18</v>
      </c>
      <c r="F1822" s="30" t="s">
        <v>20</v>
      </c>
      <c r="G1822" s="31" t="n">
        <v>-1</v>
      </c>
      <c r="H1822" s="32" t="n">
        <v>93.88</v>
      </c>
      <c r="I1822" s="32" t="n">
        <v>93.88</v>
      </c>
      <c r="J1822" s="32" t="n">
        <v>0</v>
      </c>
      <c r="K1822" s="32" t="n">
        <v>-0.05</v>
      </c>
      <c r="L1822" s="32" t="n">
        <v>0</v>
      </c>
      <c r="M1822" s="6" t="s">
        <f>=I1822+J1822+K1822+L1822</f>
      </c>
      <c r="N1822" s="32"/>
      <c r="O1822" s="32"/>
      <c r="P1822" s="30"/>
    </row>
    <row collapsed="false" customFormat="false" customHeight="false" hidden="false" ht="12.1" outlineLevel="0" r="1823">
      <c r="A1823" s="29" t="n">
        <v>44141.478206019</v>
      </c>
      <c r="B1823" s="30" t="s">
        <v>1006</v>
      </c>
      <c r="C1823" s="30" t="s">
        <v>1373</v>
      </c>
      <c r="D1823" s="30" t="s">
        <v>897</v>
      </c>
      <c r="E1823" s="30" t="s">
        <v>18</v>
      </c>
      <c r="F1823" s="30" t="s">
        <v>20</v>
      </c>
      <c r="G1823" s="31" t="n">
        <v>-2</v>
      </c>
      <c r="H1823" s="32" t="n">
        <v>237.6</v>
      </c>
      <c r="I1823" s="32" t="n">
        <v>475.2</v>
      </c>
      <c r="J1823" s="32" t="n">
        <v>0</v>
      </c>
      <c r="K1823" s="32" t="n">
        <v>-0.23</v>
      </c>
      <c r="L1823" s="32" t="n">
        <v>0</v>
      </c>
      <c r="M1823" s="6" t="s">
        <f>=I1823+J1823+K1823+L1823</f>
      </c>
      <c r="N1823" s="32"/>
      <c r="O1823" s="32"/>
      <c r="P1823" s="30"/>
    </row>
    <row collapsed="false" customFormat="false" customHeight="false" hidden="false" ht="12.1" outlineLevel="0" r="1824">
      <c r="A1824" s="20" t="n">
        <v>44141.490740741</v>
      </c>
      <c r="B1824" s="2" t="s">
        <v>148</v>
      </c>
      <c r="C1824" s="2" t="s">
        <v>1375</v>
      </c>
      <c r="D1824" s="2" t="s">
        <v>894</v>
      </c>
      <c r="E1824" s="2" t="s">
        <v>146</v>
      </c>
      <c r="F1824" s="2" t="s">
        <v>37</v>
      </c>
      <c r="G1824" s="7" t="n">
        <v>2</v>
      </c>
      <c r="H1824" s="6" t="n">
        <v>28.17</v>
      </c>
      <c r="I1824" s="6" t="n">
        <v>-56.34</v>
      </c>
      <c r="J1824" s="6" t="n">
        <v>0</v>
      </c>
      <c r="K1824" s="6" t="n">
        <v>-0.04</v>
      </c>
      <c r="L1824" s="6" t="n">
        <v>0</v>
      </c>
      <c r="M1824" s="6"/>
      <c r="N1824" s="6"/>
      <c r="O1824" s="6" t="s">
        <f>=I1824+J1824+K1824+L1824</f>
      </c>
      <c r="P1824" s="2"/>
    </row>
    <row collapsed="false" customFormat="false" customHeight="false" hidden="false" ht="12.1" outlineLevel="0" r="1825">
      <c r="A1825" s="20" t="n">
        <v>44141.498993056</v>
      </c>
      <c r="B1825" s="2" t="s">
        <v>148</v>
      </c>
      <c r="C1825" s="2" t="s">
        <v>1375</v>
      </c>
      <c r="D1825" s="2" t="s">
        <v>894</v>
      </c>
      <c r="E1825" s="2" t="s">
        <v>146</v>
      </c>
      <c r="F1825" s="2" t="s">
        <v>37</v>
      </c>
      <c r="G1825" s="7" t="n">
        <v>2</v>
      </c>
      <c r="H1825" s="6" t="n">
        <v>28.11</v>
      </c>
      <c r="I1825" s="6" t="n">
        <v>-56.22</v>
      </c>
      <c r="J1825" s="6" t="n">
        <v>0</v>
      </c>
      <c r="K1825" s="6" t="n">
        <v>-0.04</v>
      </c>
      <c r="L1825" s="6" t="n">
        <v>0</v>
      </c>
      <c r="M1825" s="6"/>
      <c r="N1825" s="6"/>
      <c r="O1825" s="6" t="s">
        <f>=I1825+J1825+K1825+L1825</f>
      </c>
      <c r="P1825" s="2"/>
    </row>
    <row collapsed="false" customFormat="false" customHeight="false" hidden="false" ht="12.1" outlineLevel="0" r="1826">
      <c r="A1826" s="20" t="n">
        <v>44141.509016204</v>
      </c>
      <c r="B1826" s="2" t="s">
        <v>160</v>
      </c>
      <c r="C1826" s="2" t="s">
        <v>1376</v>
      </c>
      <c r="D1826" s="2" t="s">
        <v>894</v>
      </c>
      <c r="E1826" s="2" t="s">
        <v>146</v>
      </c>
      <c r="F1826" s="2" t="s">
        <v>37</v>
      </c>
      <c r="G1826" s="7" t="n">
        <v>10</v>
      </c>
      <c r="H1826" s="6" t="n">
        <v>0.1034</v>
      </c>
      <c r="I1826" s="6" t="n">
        <v>-1.03</v>
      </c>
      <c r="J1826" s="6" t="n">
        <v>0</v>
      </c>
      <c r="K1826" s="6" t="n">
        <v>-0.02</v>
      </c>
      <c r="L1826" s="6" t="n">
        <v>0</v>
      </c>
      <c r="M1826" s="6"/>
      <c r="N1826" s="6"/>
      <c r="O1826" s="6" t="s">
        <f>=I1826+J1826+K1826+L1826</f>
      </c>
      <c r="P1826" s="2"/>
    </row>
    <row collapsed="false" customFormat="false" customHeight="false" hidden="false" ht="12.1" outlineLevel="0" r="1827">
      <c r="A1827" s="20" t="n">
        <v>44141.618263889</v>
      </c>
      <c r="B1827" s="2" t="s">
        <v>148</v>
      </c>
      <c r="C1827" s="2" t="s">
        <v>1375</v>
      </c>
      <c r="D1827" s="2" t="s">
        <v>894</v>
      </c>
      <c r="E1827" s="2" t="s">
        <v>146</v>
      </c>
      <c r="F1827" s="2" t="s">
        <v>37</v>
      </c>
      <c r="G1827" s="7" t="n">
        <v>2</v>
      </c>
      <c r="H1827" s="6" t="n">
        <v>28.01</v>
      </c>
      <c r="I1827" s="6" t="n">
        <v>-56.02</v>
      </c>
      <c r="J1827" s="6" t="n">
        <v>0</v>
      </c>
      <c r="K1827" s="6" t="n">
        <v>-0.04</v>
      </c>
      <c r="L1827" s="6" t="n">
        <v>0</v>
      </c>
      <c r="M1827" s="6"/>
      <c r="N1827" s="6"/>
      <c r="O1827" s="6" t="s">
        <f>=I1827+J1827+K1827+L1827</f>
      </c>
      <c r="P1827" s="2"/>
    </row>
    <row collapsed="false" customFormat="false" customHeight="false" hidden="false" ht="12.1" outlineLevel="0" r="1828">
      <c r="A1828" s="20" t="n">
        <v>44141.809722222</v>
      </c>
      <c r="B1828" s="2" t="s">
        <v>942</v>
      </c>
      <c r="C1828" s="2" t="s">
        <v>1355</v>
      </c>
      <c r="D1828" s="2" t="s">
        <v>894</v>
      </c>
      <c r="E1828" s="2" t="s">
        <v>18</v>
      </c>
      <c r="F1828" s="2" t="s">
        <v>20</v>
      </c>
      <c r="G1828" s="7" t="n">
        <v>2</v>
      </c>
      <c r="H1828" s="6" t="n">
        <v>70.5</v>
      </c>
      <c r="I1828" s="6" t="n">
        <v>-141</v>
      </c>
      <c r="J1828" s="6" t="n">
        <v>0</v>
      </c>
      <c r="K1828" s="6" t="n">
        <v>-0.06</v>
      </c>
      <c r="L1828" s="6" t="n">
        <v>0</v>
      </c>
      <c r="M1828" s="6" t="s">
        <f>=I1828+J1828+K1828+L1828</f>
      </c>
      <c r="N1828" s="6"/>
      <c r="O1828" s="6"/>
      <c r="P1828" s="2"/>
    </row>
    <row collapsed="false" customFormat="false" customHeight="false" hidden="false" ht="12.1" outlineLevel="0" r="1829">
      <c r="A1829" s="21" t="n">
        <v>44144</v>
      </c>
      <c r="B1829" s="22" t="s">
        <v>1113</v>
      </c>
      <c r="C1829" s="22" t="s">
        <v>1377</v>
      </c>
      <c r="D1829" s="22" t="s">
        <v>1113</v>
      </c>
      <c r="E1829" s="22" t="s">
        <v>1113</v>
      </c>
      <c r="F1829" s="22" t="s">
        <v>20</v>
      </c>
      <c r="G1829" s="23" t="n">
        <v>1</v>
      </c>
      <c r="H1829" s="24" t="n">
        <v>27.61</v>
      </c>
      <c r="I1829" s="24" t="n">
        <v>27.61</v>
      </c>
      <c r="J1829" s="24" t="n">
        <v>0</v>
      </c>
      <c r="K1829" s="24" t="n">
        <v>0</v>
      </c>
      <c r="L1829" s="24" t="n">
        <v>0</v>
      </c>
      <c r="M1829" s="6" t="s">
        <f>=I1829+J1829+K1829+L1829</f>
      </c>
      <c r="N1829" s="24"/>
      <c r="O1829" s="24"/>
      <c r="P1829" s="22"/>
    </row>
    <row collapsed="false" customFormat="false" customHeight="false" hidden="false" ht="12.1" outlineLevel="0" r="1830">
      <c r="A1830" s="20" t="n">
        <v>44144.442303241</v>
      </c>
      <c r="B1830" s="2" t="s">
        <v>1007</v>
      </c>
      <c r="C1830" s="2" t="s">
        <v>1374</v>
      </c>
      <c r="D1830" s="2" t="s">
        <v>894</v>
      </c>
      <c r="E1830" s="2" t="s">
        <v>18</v>
      </c>
      <c r="F1830" s="2" t="s">
        <v>20</v>
      </c>
      <c r="G1830" s="7" t="n">
        <v>2</v>
      </c>
      <c r="H1830" s="6" t="n">
        <v>121.81</v>
      </c>
      <c r="I1830" s="6" t="n">
        <v>-243.62</v>
      </c>
      <c r="J1830" s="6" t="n">
        <v>0</v>
      </c>
      <c r="K1830" s="6" t="n">
        <v>-0.11</v>
      </c>
      <c r="L1830" s="6" t="n">
        <v>0</v>
      </c>
      <c r="M1830" s="6" t="s">
        <f>=I1830+J1830+K1830+L1830</f>
      </c>
      <c r="N1830" s="6"/>
      <c r="O1830" s="6"/>
      <c r="P1830" s="2"/>
    </row>
    <row collapsed="false" customFormat="false" customHeight="false" hidden="false" ht="12.1" outlineLevel="0" r="1831">
      <c r="A1831" s="20" t="n">
        <v>44144.701585648</v>
      </c>
      <c r="B1831" s="2" t="s">
        <v>160</v>
      </c>
      <c r="C1831" s="2" t="s">
        <v>1376</v>
      </c>
      <c r="D1831" s="2" t="s">
        <v>894</v>
      </c>
      <c r="E1831" s="2" t="s">
        <v>146</v>
      </c>
      <c r="F1831" s="2" t="s">
        <v>37</v>
      </c>
      <c r="G1831" s="7" t="n">
        <v>7</v>
      </c>
      <c r="H1831" s="6" t="n">
        <v>0.1035</v>
      </c>
      <c r="I1831" s="6" t="n">
        <v>-0.72</v>
      </c>
      <c r="J1831" s="6" t="n">
        <v>0</v>
      </c>
      <c r="K1831" s="6" t="n">
        <v>-0.02</v>
      </c>
      <c r="L1831" s="6" t="n">
        <v>0</v>
      </c>
      <c r="M1831" s="6"/>
      <c r="N1831" s="6"/>
      <c r="O1831" s="6" t="s">
        <f>=I1831+J1831+K1831+L1831</f>
      </c>
      <c r="P1831" s="2"/>
    </row>
    <row collapsed="false" customFormat="false" customHeight="false" hidden="false" ht="12.1" outlineLevel="0" r="1832">
      <c r="A1832" s="20" t="n">
        <v>44144.727997685</v>
      </c>
      <c r="B1832" s="2" t="s">
        <v>17</v>
      </c>
      <c r="C1832" s="2" t="s">
        <v>19</v>
      </c>
      <c r="D1832" s="2" t="s">
        <v>894</v>
      </c>
      <c r="E1832" s="2" t="s">
        <v>18</v>
      </c>
      <c r="F1832" s="2" t="s">
        <v>20</v>
      </c>
      <c r="G1832" s="7" t="n">
        <v>5</v>
      </c>
      <c r="H1832" s="6" t="n">
        <v>36.23</v>
      </c>
      <c r="I1832" s="6" t="n">
        <v>-181.15</v>
      </c>
      <c r="J1832" s="6" t="n">
        <v>0</v>
      </c>
      <c r="K1832" s="6" t="n">
        <v>-0.09</v>
      </c>
      <c r="L1832" s="6" t="n">
        <v>0</v>
      </c>
      <c r="M1832" s="6" t="s">
        <f>=I1832+J1832+K1832+L1832</f>
      </c>
      <c r="N1832" s="6"/>
      <c r="O1832" s="6"/>
      <c r="P1832" s="2"/>
    </row>
    <row collapsed="false" customFormat="false" customHeight="false" hidden="false" ht="12.1" outlineLevel="0" r="1833">
      <c r="A1833" s="20" t="n">
        <v>44144.731111111</v>
      </c>
      <c r="B1833" s="2" t="s">
        <v>17</v>
      </c>
      <c r="C1833" s="2" t="s">
        <v>19</v>
      </c>
      <c r="D1833" s="2" t="s">
        <v>894</v>
      </c>
      <c r="E1833" s="2" t="s">
        <v>18</v>
      </c>
      <c r="F1833" s="2" t="s">
        <v>20</v>
      </c>
      <c r="G1833" s="7" t="n">
        <v>5</v>
      </c>
      <c r="H1833" s="6" t="n">
        <v>37.2</v>
      </c>
      <c r="I1833" s="6" t="n">
        <v>-186</v>
      </c>
      <c r="J1833" s="6" t="n">
        <v>0</v>
      </c>
      <c r="K1833" s="6" t="n">
        <v>-0.09</v>
      </c>
      <c r="L1833" s="6" t="n">
        <v>0</v>
      </c>
      <c r="M1833" s="6" t="s">
        <f>=I1833+J1833+K1833+L1833</f>
      </c>
      <c r="N1833" s="6"/>
      <c r="O1833" s="6"/>
      <c r="P1833" s="2"/>
    </row>
    <row collapsed="false" customFormat="false" customHeight="false" hidden="false" ht="12.1" outlineLevel="0" r="1834">
      <c r="A1834" s="20" t="n">
        <v>44144.731203704</v>
      </c>
      <c r="B1834" s="2" t="s">
        <v>17</v>
      </c>
      <c r="C1834" s="2" t="s">
        <v>19</v>
      </c>
      <c r="D1834" s="2" t="s">
        <v>894</v>
      </c>
      <c r="E1834" s="2" t="s">
        <v>18</v>
      </c>
      <c r="F1834" s="2" t="s">
        <v>20</v>
      </c>
      <c r="G1834" s="7" t="n">
        <v>5</v>
      </c>
      <c r="H1834" s="6" t="n">
        <v>37.11</v>
      </c>
      <c r="I1834" s="6" t="n">
        <v>-185.55</v>
      </c>
      <c r="J1834" s="6" t="n">
        <v>0</v>
      </c>
      <c r="K1834" s="6" t="n">
        <v>-0.09</v>
      </c>
      <c r="L1834" s="6" t="n">
        <v>0</v>
      </c>
      <c r="M1834" s="6" t="s">
        <f>=I1834+J1834+K1834+L1834</f>
      </c>
      <c r="N1834" s="6"/>
      <c r="O1834" s="6"/>
      <c r="P1834" s="2"/>
    </row>
    <row collapsed="false" customFormat="false" customHeight="false" hidden="false" ht="12.1" outlineLevel="0" r="1835">
      <c r="A1835" s="20" t="n">
        <v>44144.736701389</v>
      </c>
      <c r="B1835" s="2" t="s">
        <v>17</v>
      </c>
      <c r="C1835" s="2" t="s">
        <v>19</v>
      </c>
      <c r="D1835" s="2" t="s">
        <v>894</v>
      </c>
      <c r="E1835" s="2" t="s">
        <v>18</v>
      </c>
      <c r="F1835" s="2" t="s">
        <v>20</v>
      </c>
      <c r="G1835" s="7" t="n">
        <v>5</v>
      </c>
      <c r="H1835" s="6" t="n">
        <v>37</v>
      </c>
      <c r="I1835" s="6" t="n">
        <v>-185</v>
      </c>
      <c r="J1835" s="6" t="n">
        <v>0</v>
      </c>
      <c r="K1835" s="6" t="n">
        <v>-0.09</v>
      </c>
      <c r="L1835" s="6" t="n">
        <v>0</v>
      </c>
      <c r="M1835" s="6" t="s">
        <f>=I1835+J1835+K1835+L1835</f>
      </c>
      <c r="N1835" s="6"/>
      <c r="O1835" s="6"/>
      <c r="P1835" s="2"/>
    </row>
    <row collapsed="false" customFormat="false" customHeight="false" hidden="false" ht="12.1" outlineLevel="0" r="1836">
      <c r="A1836" s="29" t="n">
        <v>44144.739872685</v>
      </c>
      <c r="B1836" s="30" t="s">
        <v>68</v>
      </c>
      <c r="C1836" s="30" t="s">
        <v>69</v>
      </c>
      <c r="D1836" s="30" t="s">
        <v>897</v>
      </c>
      <c r="E1836" s="30" t="s">
        <v>18</v>
      </c>
      <c r="F1836" s="30" t="s">
        <v>20</v>
      </c>
      <c r="G1836" s="31" t="n">
        <v>-5</v>
      </c>
      <c r="H1836" s="32" t="n">
        <v>63.97</v>
      </c>
      <c r="I1836" s="32" t="n">
        <v>319.85</v>
      </c>
      <c r="J1836" s="32" t="n">
        <v>0</v>
      </c>
      <c r="K1836" s="32" t="n">
        <v>-0.15</v>
      </c>
      <c r="L1836" s="32" t="n">
        <v>0</v>
      </c>
      <c r="M1836" s="6" t="s">
        <f>=I1836+J1836+K1836+L1836</f>
      </c>
      <c r="N1836" s="32"/>
      <c r="O1836" s="32"/>
      <c r="P1836" s="30"/>
    </row>
    <row collapsed="false" customFormat="false" customHeight="false" hidden="false" ht="12.1" outlineLevel="0" r="1837">
      <c r="A1837" s="29" t="n">
        <v>44144.745486111</v>
      </c>
      <c r="B1837" s="30" t="s">
        <v>966</v>
      </c>
      <c r="C1837" s="30" t="s">
        <v>1227</v>
      </c>
      <c r="D1837" s="30" t="s">
        <v>897</v>
      </c>
      <c r="E1837" s="30" t="s">
        <v>18</v>
      </c>
      <c r="F1837" s="30" t="s">
        <v>20</v>
      </c>
      <c r="G1837" s="31" t="n">
        <v>-10</v>
      </c>
      <c r="H1837" s="32" t="n">
        <v>12.45</v>
      </c>
      <c r="I1837" s="32" t="n">
        <v>124.5</v>
      </c>
      <c r="J1837" s="32" t="n">
        <v>0</v>
      </c>
      <c r="K1837" s="32" t="n">
        <v>-0.06</v>
      </c>
      <c r="L1837" s="32" t="n">
        <v>0</v>
      </c>
      <c r="M1837" s="6" t="s">
        <f>=I1837+J1837+K1837+L1837</f>
      </c>
      <c r="N1837" s="32"/>
      <c r="O1837" s="32"/>
      <c r="P1837" s="30"/>
    </row>
    <row collapsed="false" customFormat="false" customHeight="false" hidden="false" ht="12.1" outlineLevel="0" r="1838">
      <c r="A1838" s="20" t="n">
        <v>44144.747719907</v>
      </c>
      <c r="B1838" s="2" t="s">
        <v>35</v>
      </c>
      <c r="C1838" s="2" t="s">
        <v>36</v>
      </c>
      <c r="D1838" s="2" t="s">
        <v>894</v>
      </c>
      <c r="E1838" s="2" t="s">
        <v>18</v>
      </c>
      <c r="F1838" s="2" t="s">
        <v>20</v>
      </c>
      <c r="G1838" s="7" t="n">
        <v>5</v>
      </c>
      <c r="H1838" s="6" t="n">
        <v>5.46</v>
      </c>
      <c r="I1838" s="6" t="n">
        <v>-27.3</v>
      </c>
      <c r="J1838" s="6" t="n">
        <v>0</v>
      </c>
      <c r="K1838" s="6" t="n">
        <v>-0.02</v>
      </c>
      <c r="L1838" s="6" t="n">
        <v>0</v>
      </c>
      <c r="M1838" s="6" t="s">
        <f>=I1838+J1838+K1838+L1838</f>
      </c>
      <c r="N1838" s="6"/>
      <c r="O1838" s="6"/>
      <c r="P1838" s="2"/>
    </row>
    <row collapsed="false" customFormat="false" customHeight="false" hidden="false" ht="12.1" outlineLevel="0" r="1839">
      <c r="A1839" s="20" t="n">
        <v>44144.766226852</v>
      </c>
      <c r="B1839" s="2" t="s">
        <v>154</v>
      </c>
      <c r="C1839" s="2" t="s">
        <v>1378</v>
      </c>
      <c r="D1839" s="2" t="s">
        <v>894</v>
      </c>
      <c r="E1839" s="2" t="s">
        <v>146</v>
      </c>
      <c r="F1839" s="2" t="s">
        <v>27</v>
      </c>
      <c r="G1839" s="7" t="n">
        <v>50</v>
      </c>
      <c r="H1839" s="6" t="n">
        <v>1.2036</v>
      </c>
      <c r="I1839" s="6" t="n">
        <v>-60.18</v>
      </c>
      <c r="J1839" s="6" t="n">
        <v>0</v>
      </c>
      <c r="K1839" s="6" t="n">
        <v>-0.02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44144.783368056</v>
      </c>
      <c r="B1840" s="2" t="s">
        <v>1008</v>
      </c>
      <c r="C1840" s="2" t="s">
        <v>1379</v>
      </c>
      <c r="D1840" s="2" t="s">
        <v>894</v>
      </c>
      <c r="E1840" s="2" t="s">
        <v>18</v>
      </c>
      <c r="F1840" s="2" t="s">
        <v>20</v>
      </c>
      <c r="G1840" s="7" t="n">
        <v>2</v>
      </c>
      <c r="H1840" s="6" t="n">
        <v>197.5</v>
      </c>
      <c r="I1840" s="6" t="n">
        <v>-395</v>
      </c>
      <c r="J1840" s="6" t="n">
        <v>0</v>
      </c>
      <c r="K1840" s="6" t="n">
        <v>-0.19</v>
      </c>
      <c r="L1840" s="6" t="n">
        <v>0</v>
      </c>
      <c r="M1840" s="6" t="s">
        <f>=I1840+J1840+K1840+L1840</f>
      </c>
      <c r="N1840" s="6"/>
      <c r="O1840" s="6"/>
      <c r="P1840" s="2"/>
    </row>
    <row collapsed="false" customFormat="false" customHeight="false" hidden="false" ht="12.1" outlineLevel="0" r="1841">
      <c r="A1841" s="20" t="n">
        <v>44144.785127315</v>
      </c>
      <c r="B1841" s="2" t="s">
        <v>104</v>
      </c>
      <c r="C1841" s="2" t="s">
        <v>105</v>
      </c>
      <c r="D1841" s="2" t="s">
        <v>894</v>
      </c>
      <c r="E1841" s="2" t="s">
        <v>18</v>
      </c>
      <c r="F1841" s="2" t="s">
        <v>20</v>
      </c>
      <c r="G1841" s="7" t="n">
        <v>1</v>
      </c>
      <c r="H1841" s="6" t="n">
        <v>234.6</v>
      </c>
      <c r="I1841" s="6" t="n">
        <v>-234.6</v>
      </c>
      <c r="J1841" s="6" t="n">
        <v>0</v>
      </c>
      <c r="K1841" s="6" t="n">
        <v>-0.11</v>
      </c>
      <c r="L1841" s="6" t="n">
        <v>0</v>
      </c>
      <c r="M1841" s="6" t="s">
        <f>=I1841+J1841+K1841+L1841</f>
      </c>
      <c r="N1841" s="6"/>
      <c r="O1841" s="6"/>
      <c r="P1841" s="2"/>
    </row>
    <row collapsed="false" customFormat="false" customHeight="false" hidden="false" ht="12.1" outlineLevel="0" r="1842">
      <c r="A1842" s="29" t="n">
        <v>44145.626377315</v>
      </c>
      <c r="B1842" s="30" t="s">
        <v>1008</v>
      </c>
      <c r="C1842" s="30" t="s">
        <v>1379</v>
      </c>
      <c r="D1842" s="30" t="s">
        <v>897</v>
      </c>
      <c r="E1842" s="30" t="s">
        <v>18</v>
      </c>
      <c r="F1842" s="30" t="s">
        <v>20</v>
      </c>
      <c r="G1842" s="31" t="n">
        <v>-1</v>
      </c>
      <c r="H1842" s="32" t="n">
        <v>207</v>
      </c>
      <c r="I1842" s="32" t="n">
        <v>207</v>
      </c>
      <c r="J1842" s="32" t="n">
        <v>0</v>
      </c>
      <c r="K1842" s="32" t="n">
        <v>-0.1</v>
      </c>
      <c r="L1842" s="32" t="n">
        <v>0</v>
      </c>
      <c r="M1842" s="6" t="s">
        <f>=I1842+J1842+K1842+L1842</f>
      </c>
      <c r="N1842" s="32"/>
      <c r="O1842" s="32"/>
      <c r="P1842" s="30"/>
    </row>
    <row collapsed="false" customFormat="false" customHeight="false" hidden="false" ht="12.1" outlineLevel="0" r="1843">
      <c r="A1843" s="29" t="n">
        <v>44145.630798611</v>
      </c>
      <c r="B1843" s="30" t="s">
        <v>1008</v>
      </c>
      <c r="C1843" s="30" t="s">
        <v>1379</v>
      </c>
      <c r="D1843" s="30" t="s">
        <v>897</v>
      </c>
      <c r="E1843" s="30" t="s">
        <v>18</v>
      </c>
      <c r="F1843" s="30" t="s">
        <v>20</v>
      </c>
      <c r="G1843" s="31" t="n">
        <v>-1</v>
      </c>
      <c r="H1843" s="32" t="n">
        <v>207</v>
      </c>
      <c r="I1843" s="32" t="n">
        <v>207</v>
      </c>
      <c r="J1843" s="32" t="n">
        <v>0</v>
      </c>
      <c r="K1843" s="32" t="n">
        <v>-0.1</v>
      </c>
      <c r="L1843" s="32" t="n">
        <v>0</v>
      </c>
      <c r="M1843" s="6" t="s">
        <f>=I1843+J1843+K1843+L1843</f>
      </c>
      <c r="N1843" s="32"/>
      <c r="O1843" s="32"/>
      <c r="P1843" s="30"/>
    </row>
    <row collapsed="false" customFormat="false" customHeight="false" hidden="false" ht="12.1" outlineLevel="0" r="1844">
      <c r="A1844" s="20" t="n">
        <v>44145.689976852</v>
      </c>
      <c r="B1844" s="2" t="s">
        <v>64</v>
      </c>
      <c r="C1844" s="2" t="s">
        <v>65</v>
      </c>
      <c r="D1844" s="2" t="s">
        <v>894</v>
      </c>
      <c r="E1844" s="2" t="s">
        <v>18</v>
      </c>
      <c r="F1844" s="2" t="s">
        <v>20</v>
      </c>
      <c r="G1844" s="7" t="n">
        <v>1</v>
      </c>
      <c r="H1844" s="6" t="n">
        <v>403.5</v>
      </c>
      <c r="I1844" s="6" t="n">
        <v>-403.5</v>
      </c>
      <c r="J1844" s="6" t="n">
        <v>0</v>
      </c>
      <c r="K1844" s="6" t="n">
        <v>-0.19</v>
      </c>
      <c r="L1844" s="6" t="n">
        <v>0</v>
      </c>
      <c r="M1844" s="6" t="s">
        <f>=I1844+J1844+K1844+L1844</f>
      </c>
      <c r="N1844" s="6"/>
      <c r="O1844" s="6"/>
      <c r="P1844" s="2"/>
    </row>
    <row collapsed="false" customFormat="false" customHeight="false" hidden="false" ht="12.1" outlineLevel="0" r="1845">
      <c r="A1845" s="20" t="n">
        <v>44145.751747685</v>
      </c>
      <c r="B1845" s="2" t="s">
        <v>64</v>
      </c>
      <c r="C1845" s="2" t="s">
        <v>65</v>
      </c>
      <c r="D1845" s="2" t="s">
        <v>894</v>
      </c>
      <c r="E1845" s="2" t="s">
        <v>18</v>
      </c>
      <c r="F1845" s="2" t="s">
        <v>20</v>
      </c>
      <c r="G1845" s="7" t="n">
        <v>1</v>
      </c>
      <c r="H1845" s="6" t="n">
        <v>378.65</v>
      </c>
      <c r="I1845" s="6" t="n">
        <v>-378.65</v>
      </c>
      <c r="J1845" s="6" t="n">
        <v>0</v>
      </c>
      <c r="K1845" s="6" t="n">
        <v>-0.18</v>
      </c>
      <c r="L1845" s="6" t="n">
        <v>0</v>
      </c>
      <c r="M1845" s="6" t="s">
        <f>=I1845+J1845+K1845+L1845</f>
      </c>
      <c r="N1845" s="6"/>
      <c r="O1845" s="6"/>
      <c r="P1845" s="2"/>
    </row>
    <row collapsed="false" customFormat="false" customHeight="false" hidden="false" ht="12.1" outlineLevel="0" r="1846">
      <c r="A1846" s="20" t="n">
        <v>44145.767581019</v>
      </c>
      <c r="B1846" s="2" t="s">
        <v>64</v>
      </c>
      <c r="C1846" s="2" t="s">
        <v>65</v>
      </c>
      <c r="D1846" s="2" t="s">
        <v>894</v>
      </c>
      <c r="E1846" s="2" t="s">
        <v>18</v>
      </c>
      <c r="F1846" s="2" t="s">
        <v>20</v>
      </c>
      <c r="G1846" s="7" t="n">
        <v>1</v>
      </c>
      <c r="H1846" s="6" t="n">
        <v>370.5</v>
      </c>
      <c r="I1846" s="6" t="n">
        <v>-370.5</v>
      </c>
      <c r="J1846" s="6" t="n">
        <v>0</v>
      </c>
      <c r="K1846" s="6" t="n">
        <v>-0.18</v>
      </c>
      <c r="L1846" s="6" t="n">
        <v>0</v>
      </c>
      <c r="M1846" s="6" t="s">
        <f>=I1846+J1846+K1846+L1846</f>
      </c>
      <c r="N1846" s="6"/>
      <c r="O1846" s="6"/>
      <c r="P1846" s="2"/>
    </row>
    <row collapsed="false" customFormat="false" customHeight="false" hidden="false" ht="12.1" outlineLevel="0" r="1847">
      <c r="A1847" s="29" t="n">
        <v>44146.585509259</v>
      </c>
      <c r="B1847" s="30" t="s">
        <v>909</v>
      </c>
      <c r="C1847" s="30" t="s">
        <v>1102</v>
      </c>
      <c r="D1847" s="30" t="s">
        <v>897</v>
      </c>
      <c r="E1847" s="30" t="s">
        <v>18</v>
      </c>
      <c r="F1847" s="30" t="s">
        <v>27</v>
      </c>
      <c r="G1847" s="31" t="n">
        <v>-100</v>
      </c>
      <c r="H1847" s="32" t="n">
        <v>244.5</v>
      </c>
      <c r="I1847" s="32" t="n">
        <v>24450</v>
      </c>
      <c r="J1847" s="32" t="n">
        <v>0</v>
      </c>
      <c r="K1847" s="32" t="n">
        <v>-11.68</v>
      </c>
      <c r="L1847" s="32" t="n">
        <v>0</v>
      </c>
      <c r="M1847" s="32"/>
      <c r="N1847" s="6" t="s">
        <f>=I1847+J1847+K1847+L1847</f>
      </c>
      <c r="O1847" s="32"/>
      <c r="P1847" s="30"/>
    </row>
    <row collapsed="false" customFormat="false" customHeight="false" hidden="false" ht="12.1" outlineLevel="0" r="1848">
      <c r="A1848" s="20" t="n">
        <v>44146.615</v>
      </c>
      <c r="B1848" s="2" t="s">
        <v>17</v>
      </c>
      <c r="C1848" s="2" t="s">
        <v>19</v>
      </c>
      <c r="D1848" s="2" t="s">
        <v>894</v>
      </c>
      <c r="E1848" s="2" t="s">
        <v>18</v>
      </c>
      <c r="F1848" s="2" t="s">
        <v>20</v>
      </c>
      <c r="G1848" s="7" t="n">
        <v>1</v>
      </c>
      <c r="H1848" s="6" t="n">
        <v>37.3</v>
      </c>
      <c r="I1848" s="6" t="n">
        <v>-37.3</v>
      </c>
      <c r="J1848" s="6" t="n">
        <v>0</v>
      </c>
      <c r="K1848" s="6" t="n">
        <v>-0.02</v>
      </c>
      <c r="L1848" s="6" t="n">
        <v>0</v>
      </c>
      <c r="M1848" s="6" t="s">
        <f>=I1848+J1848+K1848+L1848</f>
      </c>
      <c r="N1848" s="6"/>
      <c r="O1848" s="6"/>
      <c r="P1848" s="2"/>
    </row>
    <row collapsed="false" customFormat="false" customHeight="false" hidden="false" ht="12.1" outlineLevel="0" r="1849">
      <c r="A1849" s="20" t="n">
        <v>44146.619907407</v>
      </c>
      <c r="B1849" s="2" t="s">
        <v>17</v>
      </c>
      <c r="C1849" s="2" t="s">
        <v>19</v>
      </c>
      <c r="D1849" s="2" t="s">
        <v>894</v>
      </c>
      <c r="E1849" s="2" t="s">
        <v>18</v>
      </c>
      <c r="F1849" s="2" t="s">
        <v>20</v>
      </c>
      <c r="G1849" s="7" t="n">
        <v>2</v>
      </c>
      <c r="H1849" s="6" t="n">
        <v>37.3</v>
      </c>
      <c r="I1849" s="6" t="n">
        <v>-74.6</v>
      </c>
      <c r="J1849" s="6" t="n">
        <v>0</v>
      </c>
      <c r="K1849" s="6" t="n">
        <v>-0.04</v>
      </c>
      <c r="L1849" s="6" t="n">
        <v>0</v>
      </c>
      <c r="M1849" s="6" t="s">
        <f>=I1849+J1849+K1849+L1849</f>
      </c>
      <c r="N1849" s="6"/>
      <c r="O1849" s="6"/>
      <c r="P1849" s="2"/>
    </row>
    <row collapsed="false" customFormat="false" customHeight="false" hidden="false" ht="12.1" outlineLevel="0" r="1850">
      <c r="A1850" s="29" t="n">
        <v>44146.620625</v>
      </c>
      <c r="B1850" s="30" t="s">
        <v>966</v>
      </c>
      <c r="C1850" s="30" t="s">
        <v>1227</v>
      </c>
      <c r="D1850" s="30" t="s">
        <v>897</v>
      </c>
      <c r="E1850" s="30" t="s">
        <v>18</v>
      </c>
      <c r="F1850" s="30" t="s">
        <v>20</v>
      </c>
      <c r="G1850" s="31" t="n">
        <v>-1</v>
      </c>
      <c r="H1850" s="32" t="n">
        <v>12.94</v>
      </c>
      <c r="I1850" s="32" t="n">
        <v>12.94</v>
      </c>
      <c r="J1850" s="32" t="n">
        <v>0</v>
      </c>
      <c r="K1850" s="32" t="n">
        <v>-0.01</v>
      </c>
      <c r="L1850" s="32" t="n">
        <v>0</v>
      </c>
      <c r="M1850" s="6" t="s">
        <f>=I1850+J1850+K1850+L1850</f>
      </c>
      <c r="N1850" s="32"/>
      <c r="O1850" s="32"/>
      <c r="P1850" s="30"/>
    </row>
    <row collapsed="false" customFormat="false" customHeight="false" hidden="false" ht="12.1" outlineLevel="0" r="1851">
      <c r="A1851" s="20" t="n">
        <v>44146.643726852</v>
      </c>
      <c r="B1851" s="2" t="s">
        <v>32</v>
      </c>
      <c r="C1851" s="2" t="s">
        <v>1185</v>
      </c>
      <c r="D1851" s="2" t="s">
        <v>894</v>
      </c>
      <c r="E1851" s="2" t="s">
        <v>18</v>
      </c>
      <c r="F1851" s="2" t="s">
        <v>27</v>
      </c>
      <c r="G1851" s="7" t="n">
        <v>2</v>
      </c>
      <c r="H1851" s="6" t="n">
        <v>486</v>
      </c>
      <c r="I1851" s="6" t="n">
        <v>-972</v>
      </c>
      <c r="J1851" s="6" t="n">
        <v>0</v>
      </c>
      <c r="K1851" s="6" t="n">
        <v>-0.47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44146.690509259</v>
      </c>
      <c r="B1852" s="2" t="s">
        <v>70</v>
      </c>
      <c r="C1852" s="2" t="s">
        <v>1101</v>
      </c>
      <c r="D1852" s="2" t="s">
        <v>894</v>
      </c>
      <c r="E1852" s="2" t="s">
        <v>18</v>
      </c>
      <c r="F1852" s="2" t="s">
        <v>27</v>
      </c>
      <c r="G1852" s="7" t="n">
        <v>50000</v>
      </c>
      <c r="H1852" s="6" t="n">
        <v>0.03468</v>
      </c>
      <c r="I1852" s="6" t="n">
        <v>-1734</v>
      </c>
      <c r="J1852" s="6" t="n">
        <v>0</v>
      </c>
      <c r="K1852" s="6" t="n">
        <v>-0.82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0" t="n">
        <v>44146.697488426</v>
      </c>
      <c r="B1853" s="2" t="s">
        <v>70</v>
      </c>
      <c r="C1853" s="2" t="s">
        <v>1101</v>
      </c>
      <c r="D1853" s="2" t="s">
        <v>894</v>
      </c>
      <c r="E1853" s="2" t="s">
        <v>18</v>
      </c>
      <c r="F1853" s="2" t="s">
        <v>27</v>
      </c>
      <c r="G1853" s="7" t="n">
        <v>50000</v>
      </c>
      <c r="H1853" s="6" t="n">
        <v>0.03465</v>
      </c>
      <c r="I1853" s="6" t="n">
        <v>-1732.5</v>
      </c>
      <c r="J1853" s="6" t="n">
        <v>0</v>
      </c>
      <c r="K1853" s="6" t="n">
        <v>-0.82</v>
      </c>
      <c r="L1853" s="6" t="n">
        <v>0</v>
      </c>
      <c r="M1853" s="6"/>
      <c r="N1853" s="6" t="s">
        <f>=I1853+J1853+K1853+L1853</f>
      </c>
      <c r="O1853" s="6"/>
      <c r="P1853" s="2"/>
    </row>
    <row collapsed="false" customFormat="false" customHeight="false" hidden="false" ht="12.1" outlineLevel="0" r="1854">
      <c r="A1854" s="20" t="n">
        <v>44146.724016204</v>
      </c>
      <c r="B1854" s="2" t="s">
        <v>106</v>
      </c>
      <c r="C1854" s="2" t="s">
        <v>1252</v>
      </c>
      <c r="D1854" s="2" t="s">
        <v>894</v>
      </c>
      <c r="E1854" s="2" t="s">
        <v>18</v>
      </c>
      <c r="F1854" s="2" t="s">
        <v>27</v>
      </c>
      <c r="G1854" s="7" t="n">
        <v>1</v>
      </c>
      <c r="H1854" s="6" t="n">
        <v>1666</v>
      </c>
      <c r="I1854" s="6" t="n">
        <v>-1666</v>
      </c>
      <c r="J1854" s="6" t="n">
        <v>0</v>
      </c>
      <c r="K1854" s="6" t="n">
        <v>-0.8</v>
      </c>
      <c r="L1854" s="6" t="n">
        <v>0</v>
      </c>
      <c r="M1854" s="6"/>
      <c r="N1854" s="6" t="s">
        <f>=I1854+J1854+K1854+L1854</f>
      </c>
      <c r="O1854" s="6"/>
      <c r="P1854" s="2"/>
    </row>
    <row collapsed="false" customFormat="false" customHeight="false" hidden="false" ht="12.1" outlineLevel="0" r="1855">
      <c r="A1855" s="20" t="n">
        <v>44147.49431713</v>
      </c>
      <c r="B1855" s="2" t="s">
        <v>70</v>
      </c>
      <c r="C1855" s="2" t="s">
        <v>1101</v>
      </c>
      <c r="D1855" s="2" t="s">
        <v>894</v>
      </c>
      <c r="E1855" s="2" t="s">
        <v>18</v>
      </c>
      <c r="F1855" s="2" t="s">
        <v>27</v>
      </c>
      <c r="G1855" s="7" t="n">
        <v>60000</v>
      </c>
      <c r="H1855" s="6" t="n">
        <v>0.0344</v>
      </c>
      <c r="I1855" s="6" t="n">
        <v>-2064</v>
      </c>
      <c r="J1855" s="6" t="n">
        <v>0</v>
      </c>
      <c r="K1855" s="6" t="n">
        <v>-0.99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0" t="n">
        <v>44147.559652778</v>
      </c>
      <c r="B1856" s="2" t="s">
        <v>96</v>
      </c>
      <c r="C1856" s="2" t="s">
        <v>1255</v>
      </c>
      <c r="D1856" s="2" t="s">
        <v>894</v>
      </c>
      <c r="E1856" s="2" t="s">
        <v>18</v>
      </c>
      <c r="F1856" s="2" t="s">
        <v>27</v>
      </c>
      <c r="G1856" s="7" t="n">
        <v>1</v>
      </c>
      <c r="H1856" s="6" t="n">
        <v>2744.5</v>
      </c>
      <c r="I1856" s="6" t="n">
        <v>-2744.5</v>
      </c>
      <c r="J1856" s="6" t="n">
        <v>0</v>
      </c>
      <c r="K1856" s="6" t="n">
        <v>-1.32</v>
      </c>
      <c r="L1856" s="6" t="n">
        <v>0</v>
      </c>
      <c r="M1856" s="6"/>
      <c r="N1856" s="6" t="s">
        <f>=I1856+J1856+K1856+L1856</f>
      </c>
      <c r="O1856" s="6"/>
      <c r="P1856" s="2"/>
    </row>
    <row collapsed="false" customFormat="false" customHeight="false" hidden="false" ht="12.1" outlineLevel="0" r="1857">
      <c r="A1857" s="20" t="n">
        <v>44147.566701389</v>
      </c>
      <c r="B1857" s="2" t="s">
        <v>70</v>
      </c>
      <c r="C1857" s="2" t="s">
        <v>1101</v>
      </c>
      <c r="D1857" s="2" t="s">
        <v>894</v>
      </c>
      <c r="E1857" s="2" t="s">
        <v>18</v>
      </c>
      <c r="F1857" s="2" t="s">
        <v>27</v>
      </c>
      <c r="G1857" s="7" t="n">
        <v>60000</v>
      </c>
      <c r="H1857" s="6" t="n">
        <v>0.03475</v>
      </c>
      <c r="I1857" s="6" t="n">
        <v>-2085</v>
      </c>
      <c r="J1857" s="6" t="n">
        <v>0</v>
      </c>
      <c r="K1857" s="6" t="n">
        <v>-1</v>
      </c>
      <c r="L1857" s="6" t="n">
        <v>0</v>
      </c>
      <c r="M1857" s="6"/>
      <c r="N1857" s="6" t="s">
        <f>=I1857+J1857+K1857+L1857</f>
      </c>
      <c r="O1857" s="6"/>
      <c r="P1857" s="2"/>
    </row>
    <row collapsed="false" customFormat="false" customHeight="false" hidden="false" ht="12.1" outlineLevel="0" r="1858">
      <c r="A1858" s="29" t="n">
        <v>44147.641990741</v>
      </c>
      <c r="B1858" s="30" t="s">
        <v>1004</v>
      </c>
      <c r="C1858" s="30" t="s">
        <v>1358</v>
      </c>
      <c r="D1858" s="30" t="s">
        <v>897</v>
      </c>
      <c r="E1858" s="30" t="s">
        <v>18</v>
      </c>
      <c r="F1858" s="30" t="s">
        <v>20</v>
      </c>
      <c r="G1858" s="31" t="n">
        <v>-6</v>
      </c>
      <c r="H1858" s="32" t="n">
        <v>25.4</v>
      </c>
      <c r="I1858" s="32" t="n">
        <v>152.4</v>
      </c>
      <c r="J1858" s="32" t="n">
        <v>0</v>
      </c>
      <c r="K1858" s="32" t="n">
        <v>-0.08</v>
      </c>
      <c r="L1858" s="32" t="n">
        <v>0</v>
      </c>
      <c r="M1858" s="6" t="s">
        <f>=I1858+J1858+K1858+L1858</f>
      </c>
      <c r="N1858" s="32"/>
      <c r="O1858" s="32"/>
      <c r="P1858" s="30"/>
    </row>
    <row collapsed="false" customFormat="false" customHeight="false" hidden="false" ht="12.1" outlineLevel="0" r="1859">
      <c r="A1859" s="29" t="n">
        <v>44147.646041667</v>
      </c>
      <c r="B1859" s="30" t="s">
        <v>964</v>
      </c>
      <c r="C1859" s="30" t="s">
        <v>1222</v>
      </c>
      <c r="D1859" s="30" t="s">
        <v>897</v>
      </c>
      <c r="E1859" s="30" t="s">
        <v>146</v>
      </c>
      <c r="F1859" s="30" t="s">
        <v>27</v>
      </c>
      <c r="G1859" s="31" t="n">
        <v>-4</v>
      </c>
      <c r="H1859" s="32" t="n">
        <v>1463</v>
      </c>
      <c r="I1859" s="32" t="n">
        <v>5852</v>
      </c>
      <c r="J1859" s="32" t="n">
        <v>0</v>
      </c>
      <c r="K1859" s="32" t="n">
        <v>-2.8</v>
      </c>
      <c r="L1859" s="32" t="n">
        <v>0</v>
      </c>
      <c r="M1859" s="32"/>
      <c r="N1859" s="6" t="s">
        <f>=I1859+J1859+K1859+L1859</f>
      </c>
      <c r="O1859" s="32"/>
      <c r="P1859" s="30"/>
    </row>
    <row collapsed="false" customFormat="false" customHeight="false" hidden="false" ht="12.1" outlineLevel="0" r="1860">
      <c r="A1860" s="20" t="n">
        <v>44147.663981481</v>
      </c>
      <c r="B1860" s="2" t="s">
        <v>124</v>
      </c>
      <c r="C1860" s="2" t="s">
        <v>1203</v>
      </c>
      <c r="D1860" s="2" t="s">
        <v>894</v>
      </c>
      <c r="E1860" s="2" t="s">
        <v>18</v>
      </c>
      <c r="F1860" s="2" t="s">
        <v>27</v>
      </c>
      <c r="G1860" s="7" t="n">
        <v>2000</v>
      </c>
      <c r="H1860" s="6" t="n">
        <v>0.713</v>
      </c>
      <c r="I1860" s="6" t="n">
        <v>-1426</v>
      </c>
      <c r="J1860" s="6" t="n">
        <v>0</v>
      </c>
      <c r="K1860" s="6" t="n">
        <v>-0.68</v>
      </c>
      <c r="L1860" s="6" t="n">
        <v>0</v>
      </c>
      <c r="M1860" s="6"/>
      <c r="N1860" s="6" t="s">
        <f>=I1860+J1860+K1860+L1860</f>
      </c>
      <c r="O1860" s="6"/>
      <c r="P1860" s="2"/>
    </row>
    <row collapsed="false" customFormat="false" customHeight="false" hidden="false" ht="12.1" outlineLevel="0" r="1861">
      <c r="A1861" s="20" t="n">
        <v>44148.536446759</v>
      </c>
      <c r="B1861" s="2" t="s">
        <v>122</v>
      </c>
      <c r="C1861" s="2" t="s">
        <v>1099</v>
      </c>
      <c r="D1861" s="2" t="s">
        <v>894</v>
      </c>
      <c r="E1861" s="2" t="s">
        <v>18</v>
      </c>
      <c r="F1861" s="2" t="s">
        <v>27</v>
      </c>
      <c r="G1861" s="7" t="n">
        <v>20</v>
      </c>
      <c r="H1861" s="6" t="n">
        <v>133.97</v>
      </c>
      <c r="I1861" s="6" t="n">
        <v>-2679.4</v>
      </c>
      <c r="J1861" s="6" t="n">
        <v>0</v>
      </c>
      <c r="K1861" s="6" t="n">
        <v>-1.27</v>
      </c>
      <c r="L1861" s="6" t="n">
        <v>0</v>
      </c>
      <c r="M1861" s="6"/>
      <c r="N1861" s="6" t="s">
        <f>=I1861+J1861+K1861+L1861</f>
      </c>
      <c r="O1861" s="6"/>
      <c r="P1861" s="2"/>
    </row>
    <row collapsed="false" customFormat="false" customHeight="false" hidden="false" ht="12.1" outlineLevel="0" r="1862">
      <c r="A1862" s="20" t="n">
        <v>44148.537256944</v>
      </c>
      <c r="B1862" s="2" t="s">
        <v>78</v>
      </c>
      <c r="C1862" s="2" t="s">
        <v>1188</v>
      </c>
      <c r="D1862" s="2" t="s">
        <v>894</v>
      </c>
      <c r="E1862" s="2" t="s">
        <v>18</v>
      </c>
      <c r="F1862" s="2" t="s">
        <v>27</v>
      </c>
      <c r="G1862" s="7" t="n">
        <v>10</v>
      </c>
      <c r="H1862" s="6" t="n">
        <v>319.85</v>
      </c>
      <c r="I1862" s="6" t="n">
        <v>-3198.5</v>
      </c>
      <c r="J1862" s="6" t="n">
        <v>0</v>
      </c>
      <c r="K1862" s="6" t="n">
        <v>-1.53</v>
      </c>
      <c r="L1862" s="6" t="n">
        <v>0</v>
      </c>
      <c r="M1862" s="6"/>
      <c r="N1862" s="6" t="s">
        <f>=I1862+J1862+K1862+L1862</f>
      </c>
      <c r="O1862" s="6"/>
      <c r="P1862" s="2"/>
    </row>
    <row collapsed="false" customFormat="false" customHeight="false" hidden="false" ht="12.1" outlineLevel="0" r="1863">
      <c r="A1863" s="20" t="n">
        <v>44148.695856481</v>
      </c>
      <c r="B1863" s="2" t="s">
        <v>58</v>
      </c>
      <c r="C1863" s="2" t="s">
        <v>1133</v>
      </c>
      <c r="D1863" s="2" t="s">
        <v>894</v>
      </c>
      <c r="E1863" s="2" t="s">
        <v>18</v>
      </c>
      <c r="F1863" s="2" t="s">
        <v>27</v>
      </c>
      <c r="G1863" s="7" t="n">
        <v>20</v>
      </c>
      <c r="H1863" s="6" t="n">
        <v>178.5</v>
      </c>
      <c r="I1863" s="6" t="n">
        <v>-3570</v>
      </c>
      <c r="J1863" s="6" t="n">
        <v>0</v>
      </c>
      <c r="K1863" s="6" t="n">
        <v>-1.71</v>
      </c>
      <c r="L1863" s="6" t="n">
        <v>0</v>
      </c>
      <c r="M1863" s="6"/>
      <c r="N1863" s="6" t="s">
        <f>=I1863+J1863+K1863+L1863</f>
      </c>
      <c r="O1863" s="6"/>
      <c r="P1863" s="2"/>
    </row>
    <row collapsed="false" customFormat="false" customHeight="false" hidden="false" ht="12.1" outlineLevel="0" r="1864">
      <c r="A1864" s="20" t="n">
        <v>44148.730092593</v>
      </c>
      <c r="B1864" s="2" t="s">
        <v>78</v>
      </c>
      <c r="C1864" s="2" t="s">
        <v>1188</v>
      </c>
      <c r="D1864" s="2" t="s">
        <v>894</v>
      </c>
      <c r="E1864" s="2" t="s">
        <v>18</v>
      </c>
      <c r="F1864" s="2" t="s">
        <v>27</v>
      </c>
      <c r="G1864" s="7" t="n">
        <v>10</v>
      </c>
      <c r="H1864" s="6" t="n">
        <v>318.9</v>
      </c>
      <c r="I1864" s="6" t="n">
        <v>-3189</v>
      </c>
      <c r="J1864" s="6" t="n">
        <v>0</v>
      </c>
      <c r="K1864" s="6" t="n">
        <v>-1.52</v>
      </c>
      <c r="L1864" s="6" t="n">
        <v>0</v>
      </c>
      <c r="M1864" s="6"/>
      <c r="N1864" s="6" t="s">
        <f>=I1864+J1864+K1864+L1864</f>
      </c>
      <c r="O1864" s="6"/>
      <c r="P1864" s="2"/>
    </row>
    <row collapsed="false" customFormat="false" customHeight="false" hidden="false" ht="12.1" outlineLevel="0" r="1865">
      <c r="A1865" s="20" t="n">
        <v>44148.751458333</v>
      </c>
      <c r="B1865" s="2" t="s">
        <v>120</v>
      </c>
      <c r="C1865" s="2" t="s">
        <v>1359</v>
      </c>
      <c r="D1865" s="2" t="s">
        <v>894</v>
      </c>
      <c r="E1865" s="2" t="s">
        <v>18</v>
      </c>
      <c r="F1865" s="2" t="s">
        <v>27</v>
      </c>
      <c r="G1865" s="7" t="n">
        <v>20</v>
      </c>
      <c r="H1865" s="6" t="n">
        <v>96.6</v>
      </c>
      <c r="I1865" s="6" t="n">
        <v>-1932</v>
      </c>
      <c r="J1865" s="6" t="n">
        <v>0</v>
      </c>
      <c r="K1865" s="6" t="n">
        <v>-0.92</v>
      </c>
      <c r="L1865" s="6" t="n">
        <v>0</v>
      </c>
      <c r="M1865" s="6"/>
      <c r="N1865" s="6" t="s">
        <f>=I1865+J1865+K1865+L1865</f>
      </c>
      <c r="O1865" s="6"/>
      <c r="P1865" s="2"/>
    </row>
    <row collapsed="false" customFormat="false" customHeight="false" hidden="false" ht="12.1" outlineLevel="0" r="1866">
      <c r="A1866" s="29" t="n">
        <v>44148.751921296</v>
      </c>
      <c r="B1866" s="30" t="s">
        <v>1005</v>
      </c>
      <c r="C1866" s="30" t="s">
        <v>1366</v>
      </c>
      <c r="D1866" s="30" t="s">
        <v>897</v>
      </c>
      <c r="E1866" s="30" t="s">
        <v>18</v>
      </c>
      <c r="F1866" s="30" t="s">
        <v>27</v>
      </c>
      <c r="G1866" s="31" t="n">
        <v>-100</v>
      </c>
      <c r="H1866" s="32" t="n">
        <v>48.84</v>
      </c>
      <c r="I1866" s="32" t="n">
        <v>4884</v>
      </c>
      <c r="J1866" s="32" t="n">
        <v>0</v>
      </c>
      <c r="K1866" s="32" t="n">
        <v>-2.33</v>
      </c>
      <c r="L1866" s="32" t="n">
        <v>0</v>
      </c>
      <c r="M1866" s="32"/>
      <c r="N1866" s="6" t="s">
        <f>=I1866+J1866+K1866+L1866</f>
      </c>
      <c r="O1866" s="32"/>
      <c r="P1866" s="30"/>
    </row>
    <row collapsed="false" customFormat="false" customHeight="false" hidden="false" ht="12.1" outlineLevel="0" r="1867">
      <c r="A1867" s="20" t="n">
        <v>44148.753310185</v>
      </c>
      <c r="B1867" s="2" t="s">
        <v>78</v>
      </c>
      <c r="C1867" s="2" t="s">
        <v>1188</v>
      </c>
      <c r="D1867" s="2" t="s">
        <v>894</v>
      </c>
      <c r="E1867" s="2" t="s">
        <v>18</v>
      </c>
      <c r="F1867" s="2" t="s">
        <v>27</v>
      </c>
      <c r="G1867" s="7" t="n">
        <v>10</v>
      </c>
      <c r="H1867" s="6" t="n">
        <v>317.45</v>
      </c>
      <c r="I1867" s="6" t="n">
        <v>-3174.5</v>
      </c>
      <c r="J1867" s="6" t="n">
        <v>0</v>
      </c>
      <c r="K1867" s="6" t="n">
        <v>-1.51</v>
      </c>
      <c r="L1867" s="6" t="n">
        <v>0</v>
      </c>
      <c r="M1867" s="6"/>
      <c r="N1867" s="6" t="s">
        <f>=I1867+J1867+K1867+L1867</f>
      </c>
      <c r="O1867" s="6"/>
      <c r="P1867" s="2"/>
    </row>
    <row collapsed="false" customFormat="false" customHeight="false" hidden="false" ht="12.1" outlineLevel="0" r="1868">
      <c r="A1868" s="20" t="n">
        <v>44148.756469907</v>
      </c>
      <c r="B1868" s="2" t="s">
        <v>76</v>
      </c>
      <c r="C1868" s="2" t="s">
        <v>1240</v>
      </c>
      <c r="D1868" s="2" t="s">
        <v>894</v>
      </c>
      <c r="E1868" s="2" t="s">
        <v>18</v>
      </c>
      <c r="F1868" s="2" t="s">
        <v>27</v>
      </c>
      <c r="G1868" s="7" t="n">
        <v>1000</v>
      </c>
      <c r="H1868" s="6" t="n">
        <v>0.904</v>
      </c>
      <c r="I1868" s="6" t="n">
        <v>-904</v>
      </c>
      <c r="J1868" s="6" t="n">
        <v>0</v>
      </c>
      <c r="K1868" s="6" t="n">
        <v>-0.43</v>
      </c>
      <c r="L1868" s="6" t="n">
        <v>0</v>
      </c>
      <c r="M1868" s="6"/>
      <c r="N1868" s="6" t="s">
        <f>=I1868+J1868+K1868+L1868</f>
      </c>
      <c r="O1868" s="6"/>
      <c r="P1868" s="2"/>
    </row>
    <row collapsed="false" customFormat="false" customHeight="false" hidden="false" ht="12.1" outlineLevel="0" r="1869">
      <c r="A1869" s="20" t="n">
        <v>44148.758078704</v>
      </c>
      <c r="B1869" s="2" t="s">
        <v>76</v>
      </c>
      <c r="C1869" s="2" t="s">
        <v>1240</v>
      </c>
      <c r="D1869" s="2" t="s">
        <v>894</v>
      </c>
      <c r="E1869" s="2" t="s">
        <v>18</v>
      </c>
      <c r="F1869" s="2" t="s">
        <v>27</v>
      </c>
      <c r="G1869" s="7" t="n">
        <v>1000</v>
      </c>
      <c r="H1869" s="6" t="n">
        <v>0.903</v>
      </c>
      <c r="I1869" s="6" t="n">
        <v>-903</v>
      </c>
      <c r="J1869" s="6" t="n">
        <v>0</v>
      </c>
      <c r="K1869" s="6" t="n">
        <v>-0.43</v>
      </c>
      <c r="L1869" s="6" t="n">
        <v>0</v>
      </c>
      <c r="M1869" s="6"/>
      <c r="N1869" s="6" t="s">
        <f>=I1869+J1869+K1869+L1869</f>
      </c>
      <c r="O1869" s="6"/>
      <c r="P1869" s="2"/>
    </row>
    <row collapsed="false" customFormat="false" customHeight="false" hidden="false" ht="12.1" outlineLevel="0" r="1870">
      <c r="A1870" s="29" t="n">
        <v>44148.774131944</v>
      </c>
      <c r="B1870" s="30" t="s">
        <v>172</v>
      </c>
      <c r="C1870" s="30" t="s">
        <v>1272</v>
      </c>
      <c r="D1870" s="30" t="s">
        <v>897</v>
      </c>
      <c r="E1870" s="30" t="s">
        <v>166</v>
      </c>
      <c r="F1870" s="30" t="s">
        <v>27</v>
      </c>
      <c r="G1870" s="31" t="n">
        <v>-3</v>
      </c>
      <c r="H1870" s="32" t="n">
        <v>110.23</v>
      </c>
      <c r="I1870" s="32" t="n">
        <v>3306.9</v>
      </c>
      <c r="J1870" s="32" t="n">
        <v>103.08</v>
      </c>
      <c r="K1870" s="32" t="n">
        <v>-1.58</v>
      </c>
      <c r="L1870" s="32" t="n">
        <v>0</v>
      </c>
      <c r="M1870" s="32"/>
      <c r="N1870" s="6" t="s">
        <f>=I1870+J1870+K1870+L1870</f>
      </c>
      <c r="O1870" s="32"/>
      <c r="P1870" s="30"/>
    </row>
    <row collapsed="false" customFormat="false" customHeight="false" hidden="false" ht="12.1" outlineLevel="0" r="1871">
      <c r="A1871" s="29" t="n">
        <v>44151.580543981</v>
      </c>
      <c r="B1871" s="30" t="s">
        <v>1005</v>
      </c>
      <c r="C1871" s="30" t="s">
        <v>1366</v>
      </c>
      <c r="D1871" s="30" t="s">
        <v>897</v>
      </c>
      <c r="E1871" s="30" t="s">
        <v>18</v>
      </c>
      <c r="F1871" s="30" t="s">
        <v>27</v>
      </c>
      <c r="G1871" s="31" t="n">
        <v>-130</v>
      </c>
      <c r="H1871" s="32" t="n">
        <v>49.26</v>
      </c>
      <c r="I1871" s="32" t="n">
        <v>6403.8</v>
      </c>
      <c r="J1871" s="32" t="n">
        <v>0</v>
      </c>
      <c r="K1871" s="32" t="n">
        <v>-3.06</v>
      </c>
      <c r="L1871" s="32" t="n">
        <v>0</v>
      </c>
      <c r="M1871" s="32"/>
      <c r="N1871" s="6" t="s">
        <f>=I1871+J1871+K1871+L1871</f>
      </c>
      <c r="O1871" s="32"/>
      <c r="P1871" s="30"/>
    </row>
    <row collapsed="false" customFormat="false" customHeight="false" hidden="false" ht="12.1" outlineLevel="0" r="1872">
      <c r="A1872" s="29" t="n">
        <v>44151.626099537</v>
      </c>
      <c r="B1872" s="30" t="s">
        <v>172</v>
      </c>
      <c r="C1872" s="30" t="s">
        <v>1272</v>
      </c>
      <c r="D1872" s="30" t="s">
        <v>897</v>
      </c>
      <c r="E1872" s="30" t="s">
        <v>166</v>
      </c>
      <c r="F1872" s="30" t="s">
        <v>27</v>
      </c>
      <c r="G1872" s="31" t="n">
        <v>-20</v>
      </c>
      <c r="H1872" s="32" t="n">
        <v>110.45</v>
      </c>
      <c r="I1872" s="32" t="n">
        <v>22090</v>
      </c>
      <c r="J1872" s="32" t="n">
        <v>691.2</v>
      </c>
      <c r="K1872" s="32" t="n">
        <v>-10.55</v>
      </c>
      <c r="L1872" s="32" t="n">
        <v>0</v>
      </c>
      <c r="M1872" s="32"/>
      <c r="N1872" s="6" t="s">
        <f>=I1872+J1872+K1872+L1872</f>
      </c>
      <c r="O1872" s="32"/>
      <c r="P1872" s="30"/>
    </row>
    <row collapsed="false" customFormat="false" customHeight="false" hidden="false" ht="12.1" outlineLevel="0" r="1873">
      <c r="A1873" s="20" t="n">
        <v>44151.676273148</v>
      </c>
      <c r="B1873" s="2" t="s">
        <v>32</v>
      </c>
      <c r="C1873" s="2" t="s">
        <v>1185</v>
      </c>
      <c r="D1873" s="2" t="s">
        <v>894</v>
      </c>
      <c r="E1873" s="2" t="s">
        <v>18</v>
      </c>
      <c r="F1873" s="2" t="s">
        <v>27</v>
      </c>
      <c r="G1873" s="7" t="n">
        <v>3</v>
      </c>
      <c r="H1873" s="6" t="n">
        <v>484.2</v>
      </c>
      <c r="I1873" s="6" t="n">
        <v>-1452.6</v>
      </c>
      <c r="J1873" s="6" t="n">
        <v>0</v>
      </c>
      <c r="K1873" s="6" t="n">
        <v>-0.69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44151.704016204</v>
      </c>
      <c r="B1874" s="2" t="s">
        <v>25</v>
      </c>
      <c r="C1874" s="2" t="s">
        <v>1186</v>
      </c>
      <c r="D1874" s="2" t="s">
        <v>894</v>
      </c>
      <c r="E1874" s="2" t="s">
        <v>18</v>
      </c>
      <c r="F1874" s="2" t="s">
        <v>27</v>
      </c>
      <c r="G1874" s="7" t="n">
        <v>20</v>
      </c>
      <c r="H1874" s="6" t="n">
        <v>313.5</v>
      </c>
      <c r="I1874" s="6" t="n">
        <v>-6270</v>
      </c>
      <c r="J1874" s="6" t="n">
        <v>0</v>
      </c>
      <c r="K1874" s="6" t="n">
        <v>-3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0" t="n">
        <v>44151.704039352</v>
      </c>
      <c r="B1875" s="2" t="s">
        <v>25</v>
      </c>
      <c r="C1875" s="2" t="s">
        <v>1186</v>
      </c>
      <c r="D1875" s="2" t="s">
        <v>894</v>
      </c>
      <c r="E1875" s="2" t="s">
        <v>18</v>
      </c>
      <c r="F1875" s="2" t="s">
        <v>27</v>
      </c>
      <c r="G1875" s="7" t="n">
        <v>30</v>
      </c>
      <c r="H1875" s="6" t="n">
        <v>313.5</v>
      </c>
      <c r="I1875" s="6" t="n">
        <v>-9405</v>
      </c>
      <c r="J1875" s="6" t="n">
        <v>0</v>
      </c>
      <c r="K1875" s="6" t="n">
        <v>-4.49</v>
      </c>
      <c r="L1875" s="6" t="n">
        <v>0</v>
      </c>
      <c r="M1875" s="6"/>
      <c r="N1875" s="6" t="s">
        <f>=I1875+J1875+K1875+L1875</f>
      </c>
      <c r="O1875" s="6"/>
      <c r="P1875" s="2"/>
    </row>
    <row collapsed="false" customFormat="false" customHeight="false" hidden="false" ht="12.1" outlineLevel="0" r="1876">
      <c r="A1876" s="20" t="n">
        <v>44151.704421296</v>
      </c>
      <c r="B1876" s="2" t="s">
        <v>47</v>
      </c>
      <c r="C1876" s="2" t="s">
        <v>1287</v>
      </c>
      <c r="D1876" s="2" t="s">
        <v>894</v>
      </c>
      <c r="E1876" s="2" t="s">
        <v>18</v>
      </c>
      <c r="F1876" s="2" t="s">
        <v>27</v>
      </c>
      <c r="G1876" s="7" t="n">
        <v>2</v>
      </c>
      <c r="H1876" s="6" t="n">
        <v>1267.5</v>
      </c>
      <c r="I1876" s="6" t="n">
        <v>-2535</v>
      </c>
      <c r="J1876" s="6" t="n">
        <v>0</v>
      </c>
      <c r="K1876" s="6" t="n">
        <v>-1.22</v>
      </c>
      <c r="L1876" s="6" t="n">
        <v>0</v>
      </c>
      <c r="M1876" s="6"/>
      <c r="N1876" s="6" t="s">
        <f>=I1876+J1876+K1876+L1876</f>
      </c>
      <c r="O1876" s="6"/>
      <c r="P1876" s="2"/>
    </row>
    <row collapsed="false" customFormat="false" customHeight="false" hidden="false" ht="12.1" outlineLevel="0" r="1877">
      <c r="A1877" s="25" t="n">
        <v>44152</v>
      </c>
      <c r="B1877" s="26" t="s">
        <v>1089</v>
      </c>
      <c r="C1877" s="26" t="s">
        <v>1090</v>
      </c>
      <c r="D1877" s="26" t="s">
        <v>1089</v>
      </c>
      <c r="E1877" s="26" t="s">
        <v>1089</v>
      </c>
      <c r="F1877" s="26" t="s">
        <v>27</v>
      </c>
      <c r="G1877" s="27" t="n">
        <v>1</v>
      </c>
      <c r="H1877" s="28" t="n">
        <v>-105</v>
      </c>
      <c r="I1877" s="28" t="n">
        <v>-105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9" t="n">
        <v>44152.506342593</v>
      </c>
      <c r="B1878" s="30" t="s">
        <v>58</v>
      </c>
      <c r="C1878" s="30" t="s">
        <v>1133</v>
      </c>
      <c r="D1878" s="30" t="s">
        <v>897</v>
      </c>
      <c r="E1878" s="30" t="s">
        <v>18</v>
      </c>
      <c r="F1878" s="30" t="s">
        <v>27</v>
      </c>
      <c r="G1878" s="31" t="n">
        <v>-170</v>
      </c>
      <c r="H1878" s="32" t="n">
        <v>182.91</v>
      </c>
      <c r="I1878" s="32" t="n">
        <v>31094.7</v>
      </c>
      <c r="J1878" s="32" t="n">
        <v>0</v>
      </c>
      <c r="K1878" s="32" t="n">
        <v>-14.85</v>
      </c>
      <c r="L1878" s="32" t="n">
        <v>0</v>
      </c>
      <c r="M1878" s="32"/>
      <c r="N1878" s="6" t="s">
        <f>=I1878+J1878+K1878+L1878</f>
      </c>
      <c r="O1878" s="32"/>
      <c r="P1878" s="30"/>
    </row>
    <row collapsed="false" customFormat="false" customHeight="false" hidden="false" ht="12.1" outlineLevel="0" r="1879">
      <c r="A1879" s="29" t="n">
        <v>44152.511203704</v>
      </c>
      <c r="B1879" s="30" t="s">
        <v>909</v>
      </c>
      <c r="C1879" s="30" t="s">
        <v>1102</v>
      </c>
      <c r="D1879" s="30" t="s">
        <v>897</v>
      </c>
      <c r="E1879" s="30" t="s">
        <v>18</v>
      </c>
      <c r="F1879" s="30" t="s">
        <v>27</v>
      </c>
      <c r="G1879" s="31" t="n">
        <v>-200</v>
      </c>
      <c r="H1879" s="32" t="n">
        <v>247.01</v>
      </c>
      <c r="I1879" s="32" t="n">
        <v>49402</v>
      </c>
      <c r="J1879" s="32" t="n">
        <v>0</v>
      </c>
      <c r="K1879" s="32" t="n">
        <v>-23.59</v>
      </c>
      <c r="L1879" s="32" t="n">
        <v>0</v>
      </c>
      <c r="M1879" s="32"/>
      <c r="N1879" s="6" t="s">
        <f>=I1879+J1879+K1879+L1879</f>
      </c>
      <c r="O1879" s="32"/>
      <c r="P1879" s="30"/>
    </row>
    <row collapsed="false" customFormat="false" customHeight="false" hidden="false" ht="12.1" outlineLevel="0" r="1880">
      <c r="A1880" s="29" t="n">
        <v>44152.522465278</v>
      </c>
      <c r="B1880" s="30" t="s">
        <v>966</v>
      </c>
      <c r="C1880" s="30" t="s">
        <v>1227</v>
      </c>
      <c r="D1880" s="30" t="s">
        <v>897</v>
      </c>
      <c r="E1880" s="30" t="s">
        <v>18</v>
      </c>
      <c r="F1880" s="30" t="s">
        <v>20</v>
      </c>
      <c r="G1880" s="31" t="n">
        <v>-10</v>
      </c>
      <c r="H1880" s="32" t="n">
        <v>13.28</v>
      </c>
      <c r="I1880" s="32" t="n">
        <v>132.8</v>
      </c>
      <c r="J1880" s="32" t="n">
        <v>0</v>
      </c>
      <c r="K1880" s="32" t="n">
        <v>-0.06</v>
      </c>
      <c r="L1880" s="32" t="n">
        <v>0</v>
      </c>
      <c r="M1880" s="6" t="s">
        <f>=I1880+J1880+K1880+L1880</f>
      </c>
      <c r="N1880" s="32"/>
      <c r="O1880" s="32"/>
      <c r="P1880" s="30"/>
    </row>
    <row collapsed="false" customFormat="false" customHeight="false" hidden="false" ht="12.1" outlineLevel="0" r="1881">
      <c r="A1881" s="29" t="n">
        <v>44152.535011574</v>
      </c>
      <c r="B1881" s="30" t="s">
        <v>942</v>
      </c>
      <c r="C1881" s="30" t="s">
        <v>1355</v>
      </c>
      <c r="D1881" s="30" t="s">
        <v>897</v>
      </c>
      <c r="E1881" s="30" t="s">
        <v>18</v>
      </c>
      <c r="F1881" s="30" t="s">
        <v>20</v>
      </c>
      <c r="G1881" s="31" t="n">
        <v>-1</v>
      </c>
      <c r="H1881" s="32" t="n">
        <v>78.3</v>
      </c>
      <c r="I1881" s="32" t="n">
        <v>78.3</v>
      </c>
      <c r="J1881" s="32" t="n">
        <v>0</v>
      </c>
      <c r="K1881" s="32" t="n">
        <v>-0.04</v>
      </c>
      <c r="L1881" s="32" t="n">
        <v>0</v>
      </c>
      <c r="M1881" s="6" t="s">
        <f>=I1881+J1881+K1881+L1881</f>
      </c>
      <c r="N1881" s="32"/>
      <c r="O1881" s="32"/>
      <c r="P1881" s="30"/>
    </row>
    <row collapsed="false" customFormat="false" customHeight="false" hidden="false" ht="12.1" outlineLevel="0" r="1882">
      <c r="A1882" s="29" t="n">
        <v>44152.537013889</v>
      </c>
      <c r="B1882" s="30" t="s">
        <v>942</v>
      </c>
      <c r="C1882" s="30" t="s">
        <v>1355</v>
      </c>
      <c r="D1882" s="30" t="s">
        <v>897</v>
      </c>
      <c r="E1882" s="30" t="s">
        <v>18</v>
      </c>
      <c r="F1882" s="30" t="s">
        <v>20</v>
      </c>
      <c r="G1882" s="31" t="n">
        <v>-5</v>
      </c>
      <c r="H1882" s="32" t="n">
        <v>78.3</v>
      </c>
      <c r="I1882" s="32" t="n">
        <v>391.5</v>
      </c>
      <c r="J1882" s="32" t="n">
        <v>0</v>
      </c>
      <c r="K1882" s="32" t="n">
        <v>-0.19</v>
      </c>
      <c r="L1882" s="32" t="n">
        <v>0</v>
      </c>
      <c r="M1882" s="6" t="s">
        <f>=I1882+J1882+K1882+L1882</f>
      </c>
      <c r="N1882" s="32"/>
      <c r="O1882" s="32"/>
      <c r="P1882" s="30"/>
    </row>
    <row collapsed="false" customFormat="false" customHeight="false" hidden="false" ht="12.1" outlineLevel="0" r="1883">
      <c r="A1883" s="29" t="n">
        <v>44152.58431713</v>
      </c>
      <c r="B1883" s="30" t="s">
        <v>942</v>
      </c>
      <c r="C1883" s="30" t="s">
        <v>1355</v>
      </c>
      <c r="D1883" s="30" t="s">
        <v>897</v>
      </c>
      <c r="E1883" s="30" t="s">
        <v>18</v>
      </c>
      <c r="F1883" s="30" t="s">
        <v>20</v>
      </c>
      <c r="G1883" s="31" t="n">
        <v>-2</v>
      </c>
      <c r="H1883" s="32" t="n">
        <v>78.3</v>
      </c>
      <c r="I1883" s="32" t="n">
        <v>156.6</v>
      </c>
      <c r="J1883" s="32" t="n">
        <v>0</v>
      </c>
      <c r="K1883" s="32" t="n">
        <v>-0.08</v>
      </c>
      <c r="L1883" s="32" t="n">
        <v>0</v>
      </c>
      <c r="M1883" s="6" t="s">
        <f>=I1883+J1883+K1883+L1883</f>
      </c>
      <c r="N1883" s="32"/>
      <c r="O1883" s="32"/>
      <c r="P1883" s="30"/>
    </row>
    <row collapsed="false" customFormat="false" customHeight="false" hidden="false" ht="12.1" outlineLevel="0" r="1884">
      <c r="A1884" s="20" t="n">
        <v>44152.664097222</v>
      </c>
      <c r="B1884" s="2" t="s">
        <v>25</v>
      </c>
      <c r="C1884" s="2" t="s">
        <v>1186</v>
      </c>
      <c r="D1884" s="2" t="s">
        <v>894</v>
      </c>
      <c r="E1884" s="2" t="s">
        <v>18</v>
      </c>
      <c r="F1884" s="2" t="s">
        <v>27</v>
      </c>
      <c r="G1884" s="7" t="n">
        <v>50</v>
      </c>
      <c r="H1884" s="6" t="n">
        <v>312</v>
      </c>
      <c r="I1884" s="6" t="n">
        <v>-15600</v>
      </c>
      <c r="J1884" s="6" t="n">
        <v>0</v>
      </c>
      <c r="K1884" s="6" t="n">
        <v>-7.45</v>
      </c>
      <c r="L1884" s="6" t="n">
        <v>0</v>
      </c>
      <c r="M1884" s="6"/>
      <c r="N1884" s="6" t="s">
        <f>=I1884+J1884+K1884+L1884</f>
      </c>
      <c r="O1884" s="6"/>
      <c r="P1884" s="2"/>
    </row>
    <row collapsed="false" customFormat="false" customHeight="false" hidden="false" ht="12.1" outlineLevel="0" r="1885">
      <c r="A1885" s="20" t="n">
        <v>44152.665023148</v>
      </c>
      <c r="B1885" s="2" t="s">
        <v>1009</v>
      </c>
      <c r="C1885" s="2" t="s">
        <v>1380</v>
      </c>
      <c r="D1885" s="2" t="s">
        <v>894</v>
      </c>
      <c r="E1885" s="2" t="s">
        <v>18</v>
      </c>
      <c r="F1885" s="2" t="s">
        <v>27</v>
      </c>
      <c r="G1885" s="7" t="n">
        <v>50</v>
      </c>
      <c r="H1885" s="6" t="n">
        <v>69.55</v>
      </c>
      <c r="I1885" s="6" t="n">
        <v>-3477.5</v>
      </c>
      <c r="J1885" s="6" t="n">
        <v>0</v>
      </c>
      <c r="K1885" s="6" t="n">
        <v>-1.66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44152.666134259</v>
      </c>
      <c r="B1886" s="2" t="s">
        <v>25</v>
      </c>
      <c r="C1886" s="2" t="s">
        <v>1186</v>
      </c>
      <c r="D1886" s="2" t="s">
        <v>894</v>
      </c>
      <c r="E1886" s="2" t="s">
        <v>18</v>
      </c>
      <c r="F1886" s="2" t="s">
        <v>27</v>
      </c>
      <c r="G1886" s="7" t="n">
        <v>20</v>
      </c>
      <c r="H1886" s="6" t="n">
        <v>311.85</v>
      </c>
      <c r="I1886" s="6" t="n">
        <v>-6237</v>
      </c>
      <c r="J1886" s="6" t="n">
        <v>0</v>
      </c>
      <c r="K1886" s="6" t="n">
        <v>-2.99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44152.692685185</v>
      </c>
      <c r="B1887" s="2" t="s">
        <v>1010</v>
      </c>
      <c r="C1887" s="2" t="s">
        <v>1381</v>
      </c>
      <c r="D1887" s="2" t="s">
        <v>894</v>
      </c>
      <c r="E1887" s="2" t="s">
        <v>18</v>
      </c>
      <c r="F1887" s="2" t="s">
        <v>27</v>
      </c>
      <c r="G1887" s="7" t="n">
        <v>2</v>
      </c>
      <c r="H1887" s="6" t="n">
        <v>849.8</v>
      </c>
      <c r="I1887" s="6" t="n">
        <v>-1699.6</v>
      </c>
      <c r="J1887" s="6" t="n">
        <v>0</v>
      </c>
      <c r="K1887" s="6" t="n">
        <v>-0.81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44152.69275463</v>
      </c>
      <c r="B1888" s="2" t="s">
        <v>1010</v>
      </c>
      <c r="C1888" s="2" t="s">
        <v>1381</v>
      </c>
      <c r="D1888" s="2" t="s">
        <v>894</v>
      </c>
      <c r="E1888" s="2" t="s">
        <v>18</v>
      </c>
      <c r="F1888" s="2" t="s">
        <v>27</v>
      </c>
      <c r="G1888" s="7" t="n">
        <v>2</v>
      </c>
      <c r="H1888" s="6" t="n">
        <v>849.6</v>
      </c>
      <c r="I1888" s="6" t="n">
        <v>-1699.2</v>
      </c>
      <c r="J1888" s="6" t="n">
        <v>0</v>
      </c>
      <c r="K1888" s="6" t="n">
        <v>-0.81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44152.698645833</v>
      </c>
      <c r="B1889" s="2" t="s">
        <v>1009</v>
      </c>
      <c r="C1889" s="2" t="s">
        <v>1380</v>
      </c>
      <c r="D1889" s="2" t="s">
        <v>894</v>
      </c>
      <c r="E1889" s="2" t="s">
        <v>18</v>
      </c>
      <c r="F1889" s="2" t="s">
        <v>27</v>
      </c>
      <c r="G1889" s="7" t="n">
        <v>20</v>
      </c>
      <c r="H1889" s="6" t="n">
        <v>69.4</v>
      </c>
      <c r="I1889" s="6" t="n">
        <v>-1388</v>
      </c>
      <c r="J1889" s="6" t="n">
        <v>0</v>
      </c>
      <c r="K1889" s="6" t="n">
        <v>-0.66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44152.760034722</v>
      </c>
      <c r="B1890" s="2" t="s">
        <v>100</v>
      </c>
      <c r="C1890" s="2" t="s">
        <v>1181</v>
      </c>
      <c r="D1890" s="2" t="s">
        <v>894</v>
      </c>
      <c r="E1890" s="2" t="s">
        <v>18</v>
      </c>
      <c r="F1890" s="2" t="s">
        <v>27</v>
      </c>
      <c r="G1890" s="7" t="n">
        <v>1</v>
      </c>
      <c r="H1890" s="6" t="n">
        <v>20534</v>
      </c>
      <c r="I1890" s="6" t="n">
        <v>-20534</v>
      </c>
      <c r="J1890" s="6" t="n">
        <v>0</v>
      </c>
      <c r="K1890" s="6" t="n">
        <v>-9.8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44153.647638889</v>
      </c>
      <c r="B1891" s="2" t="s">
        <v>76</v>
      </c>
      <c r="C1891" s="2" t="s">
        <v>1240</v>
      </c>
      <c r="D1891" s="2" t="s">
        <v>894</v>
      </c>
      <c r="E1891" s="2" t="s">
        <v>18</v>
      </c>
      <c r="F1891" s="2" t="s">
        <v>27</v>
      </c>
      <c r="G1891" s="7" t="n">
        <v>5000</v>
      </c>
      <c r="H1891" s="6" t="n">
        <v>0.904</v>
      </c>
      <c r="I1891" s="6" t="n">
        <v>-4520</v>
      </c>
      <c r="J1891" s="6" t="n">
        <v>0</v>
      </c>
      <c r="K1891" s="6" t="n">
        <v>-2.16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0" t="n">
        <v>44153.668402778</v>
      </c>
      <c r="B1892" s="2" t="s">
        <v>86</v>
      </c>
      <c r="C1892" s="2" t="s">
        <v>1331</v>
      </c>
      <c r="D1892" s="2" t="s">
        <v>894</v>
      </c>
      <c r="E1892" s="2" t="s">
        <v>18</v>
      </c>
      <c r="F1892" s="2" t="s">
        <v>27</v>
      </c>
      <c r="G1892" s="7" t="n">
        <v>1000</v>
      </c>
      <c r="H1892" s="6" t="n">
        <v>5.2165</v>
      </c>
      <c r="I1892" s="6" t="n">
        <v>-5216.5</v>
      </c>
      <c r="J1892" s="6" t="n">
        <v>0</v>
      </c>
      <c r="K1892" s="6" t="n">
        <v>-2.49</v>
      </c>
      <c r="L1892" s="6" t="n">
        <v>0</v>
      </c>
      <c r="M1892" s="6"/>
      <c r="N1892" s="6" t="s">
        <f>=I1892+J1892+K1892+L1892</f>
      </c>
      <c r="O1892" s="6"/>
      <c r="P1892" s="2"/>
    </row>
    <row collapsed="false" customFormat="false" customHeight="false" hidden="false" ht="12.1" outlineLevel="0" r="1893">
      <c r="A1893" s="29" t="n">
        <v>44153.989837963</v>
      </c>
      <c r="B1893" s="30" t="s">
        <v>64</v>
      </c>
      <c r="C1893" s="30" t="s">
        <v>65</v>
      </c>
      <c r="D1893" s="30" t="s">
        <v>897</v>
      </c>
      <c r="E1893" s="30" t="s">
        <v>18</v>
      </c>
      <c r="F1893" s="30" t="s">
        <v>20</v>
      </c>
      <c r="G1893" s="31" t="n">
        <v>-2</v>
      </c>
      <c r="H1893" s="32" t="n">
        <v>416</v>
      </c>
      <c r="I1893" s="32" t="n">
        <v>832</v>
      </c>
      <c r="J1893" s="32" t="n">
        <v>0</v>
      </c>
      <c r="K1893" s="32" t="n">
        <v>-0.39</v>
      </c>
      <c r="L1893" s="32" t="n">
        <v>0</v>
      </c>
      <c r="M1893" s="6" t="s">
        <f>=I1893+J1893+K1893+L1893</f>
      </c>
      <c r="N1893" s="32"/>
      <c r="O1893" s="32"/>
      <c r="P1893" s="30"/>
    </row>
    <row collapsed="false" customFormat="false" customHeight="false" hidden="false" ht="12.1" outlineLevel="0" r="1894">
      <c r="A1894" s="20" t="n">
        <v>44154.499016204</v>
      </c>
      <c r="B1894" s="2" t="s">
        <v>17</v>
      </c>
      <c r="C1894" s="2" t="s">
        <v>19</v>
      </c>
      <c r="D1894" s="2" t="s">
        <v>894</v>
      </c>
      <c r="E1894" s="2" t="s">
        <v>18</v>
      </c>
      <c r="F1894" s="2" t="s">
        <v>20</v>
      </c>
      <c r="G1894" s="7" t="n">
        <v>1</v>
      </c>
      <c r="H1894" s="6" t="n">
        <v>37</v>
      </c>
      <c r="I1894" s="6" t="n">
        <v>-37</v>
      </c>
      <c r="J1894" s="6" t="n">
        <v>0</v>
      </c>
      <c r="K1894" s="6" t="n">
        <v>-0.02</v>
      </c>
      <c r="L1894" s="6" t="n">
        <v>0</v>
      </c>
      <c r="M1894" s="6" t="s">
        <f>=I1894+J1894+K1894+L1894</f>
      </c>
      <c r="N1894" s="6"/>
      <c r="O1894" s="6"/>
      <c r="P1894" s="2"/>
    </row>
    <row collapsed="false" customFormat="false" customHeight="false" hidden="false" ht="12.1" outlineLevel="0" r="1895">
      <c r="A1895" s="20" t="n">
        <v>44154.499016204</v>
      </c>
      <c r="B1895" s="2" t="s">
        <v>17</v>
      </c>
      <c r="C1895" s="2" t="s">
        <v>19</v>
      </c>
      <c r="D1895" s="2" t="s">
        <v>894</v>
      </c>
      <c r="E1895" s="2" t="s">
        <v>18</v>
      </c>
      <c r="F1895" s="2" t="s">
        <v>20</v>
      </c>
      <c r="G1895" s="7" t="n">
        <v>1</v>
      </c>
      <c r="H1895" s="6" t="n">
        <v>37</v>
      </c>
      <c r="I1895" s="6" t="n">
        <v>-37</v>
      </c>
      <c r="J1895" s="6" t="n">
        <v>0</v>
      </c>
      <c r="K1895" s="6" t="n">
        <v>-0.02</v>
      </c>
      <c r="L1895" s="6" t="n">
        <v>0</v>
      </c>
      <c r="M1895" s="6" t="s">
        <f>=I1895+J1895+K1895+L1895</f>
      </c>
      <c r="N1895" s="6"/>
      <c r="O1895" s="6"/>
      <c r="P1895" s="2"/>
    </row>
    <row collapsed="false" customFormat="false" customHeight="false" hidden="false" ht="12.1" outlineLevel="0" r="1896">
      <c r="A1896" s="20" t="n">
        <v>44154.499016204</v>
      </c>
      <c r="B1896" s="2" t="s">
        <v>17</v>
      </c>
      <c r="C1896" s="2" t="s">
        <v>19</v>
      </c>
      <c r="D1896" s="2" t="s">
        <v>894</v>
      </c>
      <c r="E1896" s="2" t="s">
        <v>18</v>
      </c>
      <c r="F1896" s="2" t="s">
        <v>20</v>
      </c>
      <c r="G1896" s="7" t="n">
        <v>1</v>
      </c>
      <c r="H1896" s="6" t="n">
        <v>37</v>
      </c>
      <c r="I1896" s="6" t="n">
        <v>-37</v>
      </c>
      <c r="J1896" s="6" t="n">
        <v>0</v>
      </c>
      <c r="K1896" s="6" t="n">
        <v>-0.02</v>
      </c>
      <c r="L1896" s="6" t="n">
        <v>0</v>
      </c>
      <c r="M1896" s="6" t="s">
        <f>=I1896+J1896+K1896+L1896</f>
      </c>
      <c r="N1896" s="6"/>
      <c r="O1896" s="6"/>
      <c r="P1896" s="2"/>
    </row>
    <row collapsed="false" customFormat="false" customHeight="false" hidden="false" ht="12.1" outlineLevel="0" r="1897">
      <c r="A1897" s="20" t="n">
        <v>44154.50630787</v>
      </c>
      <c r="B1897" s="2" t="s">
        <v>17</v>
      </c>
      <c r="C1897" s="2" t="s">
        <v>19</v>
      </c>
      <c r="D1897" s="2" t="s">
        <v>894</v>
      </c>
      <c r="E1897" s="2" t="s">
        <v>18</v>
      </c>
      <c r="F1897" s="2" t="s">
        <v>20</v>
      </c>
      <c r="G1897" s="7" t="n">
        <v>2</v>
      </c>
      <c r="H1897" s="6" t="n">
        <v>37</v>
      </c>
      <c r="I1897" s="6" t="n">
        <v>-74</v>
      </c>
      <c r="J1897" s="6" t="n">
        <v>0</v>
      </c>
      <c r="K1897" s="6" t="n">
        <v>-0.04</v>
      </c>
      <c r="L1897" s="6" t="n">
        <v>0</v>
      </c>
      <c r="M1897" s="6" t="s">
        <f>=I1897+J1897+K1897+L1897</f>
      </c>
      <c r="N1897" s="6"/>
      <c r="O1897" s="6"/>
      <c r="P1897" s="2"/>
    </row>
    <row collapsed="false" customFormat="false" customHeight="false" hidden="false" ht="12.1" outlineLevel="0" r="1898">
      <c r="A1898" s="20" t="n">
        <v>44154.825636574</v>
      </c>
      <c r="B1898" s="2" t="s">
        <v>55</v>
      </c>
      <c r="C1898" s="2" t="s">
        <v>1382</v>
      </c>
      <c r="D1898" s="2" t="s">
        <v>894</v>
      </c>
      <c r="E1898" s="2" t="s">
        <v>18</v>
      </c>
      <c r="F1898" s="2" t="s">
        <v>20</v>
      </c>
      <c r="G1898" s="7" t="n">
        <v>2</v>
      </c>
      <c r="H1898" s="6" t="n">
        <v>257.7</v>
      </c>
      <c r="I1898" s="6" t="n">
        <v>-515.4</v>
      </c>
      <c r="J1898" s="6" t="n">
        <v>0</v>
      </c>
      <c r="K1898" s="6" t="n">
        <v>-0.24</v>
      </c>
      <c r="L1898" s="6" t="n">
        <v>0</v>
      </c>
      <c r="M1898" s="6" t="s">
        <f>=I1898+J1898+K1898+L1898</f>
      </c>
      <c r="N1898" s="6"/>
      <c r="O1898" s="6"/>
      <c r="P1898" s="2"/>
    </row>
    <row collapsed="false" customFormat="false" customHeight="false" hidden="false" ht="12.1" outlineLevel="0" r="1899">
      <c r="A1899" s="29" t="n">
        <v>44154.826979167</v>
      </c>
      <c r="B1899" s="30" t="s">
        <v>64</v>
      </c>
      <c r="C1899" s="30" t="s">
        <v>65</v>
      </c>
      <c r="D1899" s="30" t="s">
        <v>897</v>
      </c>
      <c r="E1899" s="30" t="s">
        <v>18</v>
      </c>
      <c r="F1899" s="30" t="s">
        <v>20</v>
      </c>
      <c r="G1899" s="31" t="n">
        <v>-1</v>
      </c>
      <c r="H1899" s="32" t="n">
        <v>421</v>
      </c>
      <c r="I1899" s="32" t="n">
        <v>421</v>
      </c>
      <c r="J1899" s="32" t="n">
        <v>0</v>
      </c>
      <c r="K1899" s="32" t="n">
        <v>-0.2</v>
      </c>
      <c r="L1899" s="32" t="n">
        <v>0</v>
      </c>
      <c r="M1899" s="6" t="s">
        <f>=I1899+J1899+K1899+L1899</f>
      </c>
      <c r="N1899" s="32"/>
      <c r="O1899" s="32"/>
      <c r="P1899" s="30"/>
    </row>
    <row collapsed="false" customFormat="false" customHeight="false" hidden="false" ht="12.1" outlineLevel="0" r="1900">
      <c r="A1900" s="21" t="n">
        <v>44155</v>
      </c>
      <c r="B1900" s="22" t="s">
        <v>1113</v>
      </c>
      <c r="C1900" s="22" t="s">
        <v>1383</v>
      </c>
      <c r="D1900" s="22" t="s">
        <v>1113</v>
      </c>
      <c r="E1900" s="22" t="s">
        <v>1113</v>
      </c>
      <c r="F1900" s="22" t="s">
        <v>27</v>
      </c>
      <c r="G1900" s="23" t="n">
        <v>1</v>
      </c>
      <c r="H1900" s="24" t="n">
        <v>411.25</v>
      </c>
      <c r="I1900" s="24" t="n">
        <v>411.25</v>
      </c>
      <c r="J1900" s="24" t="n">
        <v>0</v>
      </c>
      <c r="K1900" s="24" t="n">
        <v>0</v>
      </c>
      <c r="L1900" s="24" t="n">
        <v>0</v>
      </c>
      <c r="M1900" s="24"/>
      <c r="N1900" s="6" t="s">
        <f>=I1900+J1900+K1900+L1900</f>
      </c>
      <c r="O1900" s="24"/>
      <c r="P1900" s="22"/>
    </row>
    <row collapsed="false" customFormat="false" customHeight="false" hidden="false" ht="12.1" outlineLevel="0" r="1901">
      <c r="A1901" s="29" t="n">
        <v>44155.445474537</v>
      </c>
      <c r="B1901" s="30" t="s">
        <v>976</v>
      </c>
      <c r="C1901" s="30" t="s">
        <v>1254</v>
      </c>
      <c r="D1901" s="30" t="s">
        <v>897</v>
      </c>
      <c r="E1901" s="30" t="s">
        <v>166</v>
      </c>
      <c r="F1901" s="30" t="s">
        <v>20</v>
      </c>
      <c r="G1901" s="31" t="n">
        <v>-2</v>
      </c>
      <c r="H1901" s="32" t="n">
        <v>103.9</v>
      </c>
      <c r="I1901" s="32" t="n">
        <v>2078</v>
      </c>
      <c r="J1901" s="32" t="n">
        <v>9.98</v>
      </c>
      <c r="K1901" s="32" t="n">
        <v>-1.04</v>
      </c>
      <c r="L1901" s="32" t="n">
        <v>0</v>
      </c>
      <c r="M1901" s="6" t="s">
        <f>=I1901+J1901+K1901+L1901</f>
      </c>
      <c r="N1901" s="32"/>
      <c r="O1901" s="32"/>
      <c r="P1901" s="30"/>
    </row>
    <row collapsed="false" customFormat="false" customHeight="false" hidden="false" ht="12.1" outlineLevel="0" r="1902">
      <c r="A1902" s="20" t="n">
        <v>44155.449722222</v>
      </c>
      <c r="B1902" s="2" t="s">
        <v>1011</v>
      </c>
      <c r="C1902" s="2" t="s">
        <v>1384</v>
      </c>
      <c r="D1902" s="2" t="s">
        <v>894</v>
      </c>
      <c r="E1902" s="2" t="s">
        <v>18</v>
      </c>
      <c r="F1902" s="2" t="s">
        <v>20</v>
      </c>
      <c r="G1902" s="7" t="n">
        <v>1</v>
      </c>
      <c r="H1902" s="6" t="n">
        <v>3122</v>
      </c>
      <c r="I1902" s="6" t="n">
        <v>-3122</v>
      </c>
      <c r="J1902" s="6" t="n">
        <v>0</v>
      </c>
      <c r="K1902" s="6" t="n">
        <v>-1.49</v>
      </c>
      <c r="L1902" s="6" t="n">
        <v>0</v>
      </c>
      <c r="M1902" s="6" t="s">
        <f>=I1902+J1902+K1902+L1902</f>
      </c>
      <c r="N1902" s="6"/>
      <c r="O1902" s="6"/>
      <c r="P1902" s="2"/>
    </row>
    <row collapsed="false" customFormat="false" customHeight="false" hidden="false" ht="12.1" outlineLevel="0" r="1903">
      <c r="A1903" s="20" t="n">
        <v>44155.618483796</v>
      </c>
      <c r="B1903" s="2" t="s">
        <v>96</v>
      </c>
      <c r="C1903" s="2" t="s">
        <v>1255</v>
      </c>
      <c r="D1903" s="2" t="s">
        <v>894</v>
      </c>
      <c r="E1903" s="2" t="s">
        <v>18</v>
      </c>
      <c r="F1903" s="2" t="s">
        <v>27</v>
      </c>
      <c r="G1903" s="7" t="n">
        <v>1</v>
      </c>
      <c r="H1903" s="6" t="n">
        <v>2679</v>
      </c>
      <c r="I1903" s="6" t="n">
        <v>-2679</v>
      </c>
      <c r="J1903" s="6" t="n">
        <v>0</v>
      </c>
      <c r="K1903" s="6" t="n">
        <v>-1.27</v>
      </c>
      <c r="L1903" s="6" t="n">
        <v>0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20" t="n">
        <v>44155.620972222</v>
      </c>
      <c r="B1904" s="2" t="s">
        <v>118</v>
      </c>
      <c r="C1904" s="2" t="s">
        <v>119</v>
      </c>
      <c r="D1904" s="2" t="s">
        <v>894</v>
      </c>
      <c r="E1904" s="2" t="s">
        <v>18</v>
      </c>
      <c r="F1904" s="2" t="s">
        <v>20</v>
      </c>
      <c r="G1904" s="7" t="n">
        <v>3</v>
      </c>
      <c r="H1904" s="6" t="n">
        <v>36.83</v>
      </c>
      <c r="I1904" s="6" t="n">
        <v>-110.49</v>
      </c>
      <c r="J1904" s="6" t="n">
        <v>0</v>
      </c>
      <c r="K1904" s="6" t="n">
        <v>-0.05</v>
      </c>
      <c r="L1904" s="6" t="n">
        <v>0</v>
      </c>
      <c r="M1904" s="6" t="s">
        <f>=I1904+J1904+K1904+L1904</f>
      </c>
      <c r="N1904" s="6"/>
      <c r="O1904" s="6"/>
      <c r="P1904" s="2"/>
    </row>
    <row collapsed="false" customFormat="false" customHeight="false" hidden="false" ht="12.1" outlineLevel="0" r="1905">
      <c r="A1905" s="20" t="n">
        <v>44155.756724537</v>
      </c>
      <c r="B1905" s="2" t="s">
        <v>74</v>
      </c>
      <c r="C1905" s="2" t="s">
        <v>1385</v>
      </c>
      <c r="D1905" s="2" t="s">
        <v>894</v>
      </c>
      <c r="E1905" s="2" t="s">
        <v>18</v>
      </c>
      <c r="F1905" s="2" t="s">
        <v>27</v>
      </c>
      <c r="G1905" s="7" t="n">
        <v>5</v>
      </c>
      <c r="H1905" s="6" t="n">
        <v>1948.5</v>
      </c>
      <c r="I1905" s="6" t="n">
        <v>-9742.5</v>
      </c>
      <c r="J1905" s="6" t="n">
        <v>0</v>
      </c>
      <c r="K1905" s="6" t="n">
        <v>-4.65</v>
      </c>
      <c r="L1905" s="6" t="n">
        <v>0</v>
      </c>
      <c r="M1905" s="6"/>
      <c r="N1905" s="6" t="s">
        <f>=I1905+J1905+K1905+L1905</f>
      </c>
      <c r="O1905" s="6"/>
      <c r="P1905" s="2"/>
    </row>
    <row collapsed="false" customFormat="false" customHeight="false" hidden="false" ht="12.1" outlineLevel="0" r="1906">
      <c r="A1906" s="21" t="n">
        <v>44158</v>
      </c>
      <c r="B1906" s="22" t="s">
        <v>1113</v>
      </c>
      <c r="C1906" s="22" t="s">
        <v>1386</v>
      </c>
      <c r="D1906" s="22" t="s">
        <v>1113</v>
      </c>
      <c r="E1906" s="22" t="s">
        <v>1113</v>
      </c>
      <c r="F1906" s="22" t="s">
        <v>20</v>
      </c>
      <c r="G1906" s="23" t="n">
        <v>1</v>
      </c>
      <c r="H1906" s="24" t="n">
        <v>3.19</v>
      </c>
      <c r="I1906" s="24" t="n">
        <v>3.19</v>
      </c>
      <c r="J1906" s="24" t="n">
        <v>0</v>
      </c>
      <c r="K1906" s="24" t="n">
        <v>0</v>
      </c>
      <c r="L1906" s="24" t="n">
        <v>0</v>
      </c>
      <c r="M1906" s="6" t="s">
        <f>=I1906+J1906+K1906+L1906</f>
      </c>
      <c r="N1906" s="24"/>
      <c r="O1906" s="24"/>
      <c r="P1906" s="22"/>
    </row>
    <row collapsed="false" customFormat="false" customHeight="false" hidden="false" ht="12.1" outlineLevel="0" r="1907">
      <c r="A1907" s="20" t="n">
        <v>44158.723159722</v>
      </c>
      <c r="B1907" s="2" t="s">
        <v>138</v>
      </c>
      <c r="C1907" s="2" t="s">
        <v>1310</v>
      </c>
      <c r="D1907" s="2" t="s">
        <v>894</v>
      </c>
      <c r="E1907" s="2" t="s">
        <v>18</v>
      </c>
      <c r="F1907" s="2" t="s">
        <v>27</v>
      </c>
      <c r="G1907" s="7" t="n">
        <v>200</v>
      </c>
      <c r="H1907" s="6" t="n">
        <v>7.67</v>
      </c>
      <c r="I1907" s="6" t="n">
        <v>-1534</v>
      </c>
      <c r="J1907" s="6" t="n">
        <v>0</v>
      </c>
      <c r="K1907" s="6" t="n">
        <v>-0.74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20" t="n">
        <v>44158.724375</v>
      </c>
      <c r="B1908" s="2" t="s">
        <v>138</v>
      </c>
      <c r="C1908" s="2" t="s">
        <v>1310</v>
      </c>
      <c r="D1908" s="2" t="s">
        <v>894</v>
      </c>
      <c r="E1908" s="2" t="s">
        <v>18</v>
      </c>
      <c r="F1908" s="2" t="s">
        <v>27</v>
      </c>
      <c r="G1908" s="7" t="n">
        <v>200</v>
      </c>
      <c r="H1908" s="6" t="n">
        <v>7.655</v>
      </c>
      <c r="I1908" s="6" t="n">
        <v>-1531</v>
      </c>
      <c r="J1908" s="6" t="n">
        <v>0</v>
      </c>
      <c r="K1908" s="6" t="n">
        <v>-0.74</v>
      </c>
      <c r="L1908" s="6" t="n">
        <v>0</v>
      </c>
      <c r="M1908" s="6"/>
      <c r="N1908" s="6" t="s">
        <f>=I1908+J1908+K1908+L1908</f>
      </c>
      <c r="O1908" s="6"/>
      <c r="P1908" s="2"/>
    </row>
    <row collapsed="false" customFormat="false" customHeight="false" hidden="false" ht="12.1" outlineLevel="0" r="1909">
      <c r="A1909" s="20" t="n">
        <v>44159.476064815</v>
      </c>
      <c r="B1909" s="2" t="s">
        <v>106</v>
      </c>
      <c r="C1909" s="2" t="s">
        <v>1252</v>
      </c>
      <c r="D1909" s="2" t="s">
        <v>894</v>
      </c>
      <c r="E1909" s="2" t="s">
        <v>18</v>
      </c>
      <c r="F1909" s="2" t="s">
        <v>27</v>
      </c>
      <c r="G1909" s="7" t="n">
        <v>3</v>
      </c>
      <c r="H1909" s="6" t="n">
        <v>1597.2</v>
      </c>
      <c r="I1909" s="6" t="n">
        <v>-4791.6</v>
      </c>
      <c r="J1909" s="6" t="n">
        <v>0</v>
      </c>
      <c r="K1909" s="6" t="n">
        <v>-2.29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0" t="n">
        <v>44159.476805556</v>
      </c>
      <c r="B1910" s="2" t="s">
        <v>106</v>
      </c>
      <c r="C1910" s="2" t="s">
        <v>1252</v>
      </c>
      <c r="D1910" s="2" t="s">
        <v>894</v>
      </c>
      <c r="E1910" s="2" t="s">
        <v>18</v>
      </c>
      <c r="F1910" s="2" t="s">
        <v>27</v>
      </c>
      <c r="G1910" s="7" t="n">
        <v>2</v>
      </c>
      <c r="H1910" s="6" t="n">
        <v>1595</v>
      </c>
      <c r="I1910" s="6" t="n">
        <v>-3190</v>
      </c>
      <c r="J1910" s="6" t="n">
        <v>0</v>
      </c>
      <c r="K1910" s="6" t="n">
        <v>-1.52</v>
      </c>
      <c r="L1910" s="6" t="n">
        <v>0</v>
      </c>
      <c r="M1910" s="6"/>
      <c r="N1910" s="6" t="s">
        <f>=I1910+J1910+K1910+L1910</f>
      </c>
      <c r="O1910" s="6"/>
      <c r="P1910" s="2"/>
    </row>
    <row collapsed="false" customFormat="false" customHeight="false" hidden="false" ht="12.1" outlineLevel="0" r="1911">
      <c r="A1911" s="20" t="n">
        <v>44159.48119213</v>
      </c>
      <c r="B1911" s="2" t="s">
        <v>106</v>
      </c>
      <c r="C1911" s="2" t="s">
        <v>1252</v>
      </c>
      <c r="D1911" s="2" t="s">
        <v>894</v>
      </c>
      <c r="E1911" s="2" t="s">
        <v>18</v>
      </c>
      <c r="F1911" s="2" t="s">
        <v>27</v>
      </c>
      <c r="G1911" s="7" t="n">
        <v>2</v>
      </c>
      <c r="H1911" s="6" t="n">
        <v>1594</v>
      </c>
      <c r="I1911" s="6" t="n">
        <v>-3188</v>
      </c>
      <c r="J1911" s="6" t="n">
        <v>0</v>
      </c>
      <c r="K1911" s="6" t="n">
        <v>-1.52</v>
      </c>
      <c r="L1911" s="6" t="n">
        <v>0</v>
      </c>
      <c r="M1911" s="6"/>
      <c r="N1911" s="6" t="s">
        <f>=I1911+J1911+K1911+L1911</f>
      </c>
      <c r="O1911" s="6"/>
      <c r="P1911" s="2"/>
    </row>
    <row collapsed="false" customFormat="false" customHeight="false" hidden="false" ht="12.1" outlineLevel="0" r="1912">
      <c r="A1912" s="20" t="n">
        <v>44159.482986111</v>
      </c>
      <c r="B1912" s="2" t="s">
        <v>106</v>
      </c>
      <c r="C1912" s="2" t="s">
        <v>1252</v>
      </c>
      <c r="D1912" s="2" t="s">
        <v>894</v>
      </c>
      <c r="E1912" s="2" t="s">
        <v>18</v>
      </c>
      <c r="F1912" s="2" t="s">
        <v>27</v>
      </c>
      <c r="G1912" s="7" t="n">
        <v>2</v>
      </c>
      <c r="H1912" s="6" t="n">
        <v>1590</v>
      </c>
      <c r="I1912" s="6" t="n">
        <v>-3180</v>
      </c>
      <c r="J1912" s="6" t="n">
        <v>0</v>
      </c>
      <c r="K1912" s="6" t="n">
        <v>-1.52</v>
      </c>
      <c r="L1912" s="6" t="n">
        <v>0</v>
      </c>
      <c r="M1912" s="6"/>
      <c r="N1912" s="6" t="s">
        <f>=I1912+J1912+K1912+L1912</f>
      </c>
      <c r="O1912" s="6"/>
      <c r="P1912" s="2"/>
    </row>
    <row collapsed="false" customFormat="false" customHeight="false" hidden="false" ht="12.1" outlineLevel="0" r="1913">
      <c r="A1913" s="29" t="n">
        <v>44159.487488426</v>
      </c>
      <c r="B1913" s="30" t="s">
        <v>55</v>
      </c>
      <c r="C1913" s="30" t="s">
        <v>1382</v>
      </c>
      <c r="D1913" s="30" t="s">
        <v>897</v>
      </c>
      <c r="E1913" s="30" t="s">
        <v>18</v>
      </c>
      <c r="F1913" s="30" t="s">
        <v>20</v>
      </c>
      <c r="G1913" s="31" t="n">
        <v>-2</v>
      </c>
      <c r="H1913" s="32" t="n">
        <v>275.6</v>
      </c>
      <c r="I1913" s="32" t="n">
        <v>551.2</v>
      </c>
      <c r="J1913" s="32" t="n">
        <v>0</v>
      </c>
      <c r="K1913" s="32" t="n">
        <v>-0.27</v>
      </c>
      <c r="L1913" s="32" t="n">
        <v>0</v>
      </c>
      <c r="M1913" s="6" t="s">
        <f>=I1913+J1913+K1913+L1913</f>
      </c>
      <c r="N1913" s="32"/>
      <c r="O1913" s="32"/>
      <c r="P1913" s="30"/>
    </row>
    <row collapsed="false" customFormat="false" customHeight="false" hidden="false" ht="12.1" outlineLevel="0" r="1914">
      <c r="A1914" s="20" t="n">
        <v>44159.52494213</v>
      </c>
      <c r="B1914" s="2" t="s">
        <v>74</v>
      </c>
      <c r="C1914" s="2" t="s">
        <v>1385</v>
      </c>
      <c r="D1914" s="2" t="s">
        <v>894</v>
      </c>
      <c r="E1914" s="2" t="s">
        <v>18</v>
      </c>
      <c r="F1914" s="2" t="s">
        <v>27</v>
      </c>
      <c r="G1914" s="7" t="n">
        <v>1</v>
      </c>
      <c r="H1914" s="6" t="n">
        <v>1912</v>
      </c>
      <c r="I1914" s="6" t="n">
        <v>-1912</v>
      </c>
      <c r="J1914" s="6" t="n">
        <v>0</v>
      </c>
      <c r="K1914" s="6" t="n">
        <v>-0.91</v>
      </c>
      <c r="L1914" s="6" t="n">
        <v>0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44159.541886574</v>
      </c>
      <c r="B1915" s="2" t="s">
        <v>154</v>
      </c>
      <c r="C1915" s="2" t="s">
        <v>1378</v>
      </c>
      <c r="D1915" s="2" t="s">
        <v>894</v>
      </c>
      <c r="E1915" s="2" t="s">
        <v>146</v>
      </c>
      <c r="F1915" s="2" t="s">
        <v>27</v>
      </c>
      <c r="G1915" s="7" t="n">
        <v>100</v>
      </c>
      <c r="H1915" s="6" t="n">
        <v>1.1736</v>
      </c>
      <c r="I1915" s="6" t="n">
        <v>-117.36</v>
      </c>
      <c r="J1915" s="6" t="n">
        <v>0</v>
      </c>
      <c r="K1915" s="6" t="n">
        <v>-0.02</v>
      </c>
      <c r="L1915" s="6" t="n">
        <v>0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44159.541886574</v>
      </c>
      <c r="B1916" s="2" t="s">
        <v>154</v>
      </c>
      <c r="C1916" s="2" t="s">
        <v>1378</v>
      </c>
      <c r="D1916" s="2" t="s">
        <v>894</v>
      </c>
      <c r="E1916" s="2" t="s">
        <v>146</v>
      </c>
      <c r="F1916" s="2" t="s">
        <v>27</v>
      </c>
      <c r="G1916" s="7" t="n">
        <v>100</v>
      </c>
      <c r="H1916" s="6" t="n">
        <v>1.1735</v>
      </c>
      <c r="I1916" s="6" t="n">
        <v>-117.35</v>
      </c>
      <c r="J1916" s="6" t="n">
        <v>0</v>
      </c>
      <c r="K1916" s="6" t="n">
        <v>-0.02</v>
      </c>
      <c r="L1916" s="6" t="n">
        <v>0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9" t="n">
        <v>44159.545949074</v>
      </c>
      <c r="B1917" s="30" t="s">
        <v>918</v>
      </c>
      <c r="C1917" s="30" t="s">
        <v>1116</v>
      </c>
      <c r="D1917" s="30" t="s">
        <v>897</v>
      </c>
      <c r="E1917" s="30" t="s">
        <v>18</v>
      </c>
      <c r="F1917" s="30" t="s">
        <v>27</v>
      </c>
      <c r="G1917" s="31" t="n">
        <v>-7</v>
      </c>
      <c r="H1917" s="32" t="n">
        <v>5072.5</v>
      </c>
      <c r="I1917" s="32" t="n">
        <v>35507.5</v>
      </c>
      <c r="J1917" s="32" t="n">
        <v>0</v>
      </c>
      <c r="K1917" s="32" t="n">
        <v>-16.96</v>
      </c>
      <c r="L1917" s="32" t="n">
        <v>0</v>
      </c>
      <c r="M1917" s="32"/>
      <c r="N1917" s="6" t="s">
        <f>=I1917+J1917+K1917+L1917</f>
      </c>
      <c r="O1917" s="32"/>
      <c r="P1917" s="30"/>
    </row>
    <row collapsed="false" customFormat="false" customHeight="false" hidden="false" ht="12.1" outlineLevel="0" r="1918">
      <c r="A1918" s="29" t="n">
        <v>44159.546215278</v>
      </c>
      <c r="B1918" s="30" t="s">
        <v>918</v>
      </c>
      <c r="C1918" s="30" t="s">
        <v>1116</v>
      </c>
      <c r="D1918" s="30" t="s">
        <v>897</v>
      </c>
      <c r="E1918" s="30" t="s">
        <v>18</v>
      </c>
      <c r="F1918" s="30" t="s">
        <v>27</v>
      </c>
      <c r="G1918" s="31" t="n">
        <v>-8</v>
      </c>
      <c r="H1918" s="32" t="n">
        <v>5073.5</v>
      </c>
      <c r="I1918" s="32" t="n">
        <v>40588</v>
      </c>
      <c r="J1918" s="32" t="n">
        <v>0</v>
      </c>
      <c r="K1918" s="32" t="n">
        <v>-19.38</v>
      </c>
      <c r="L1918" s="32" t="n">
        <v>0</v>
      </c>
      <c r="M1918" s="32"/>
      <c r="N1918" s="6" t="s">
        <f>=I1918+J1918+K1918+L1918</f>
      </c>
      <c r="O1918" s="32"/>
      <c r="P1918" s="30"/>
    </row>
    <row collapsed="false" customFormat="false" customHeight="false" hidden="false" ht="12.1" outlineLevel="0" r="1919">
      <c r="A1919" s="20" t="n">
        <v>44159.6284375</v>
      </c>
      <c r="B1919" s="2" t="s">
        <v>44</v>
      </c>
      <c r="C1919" s="2" t="s">
        <v>1202</v>
      </c>
      <c r="D1919" s="2" t="s">
        <v>894</v>
      </c>
      <c r="E1919" s="2" t="s">
        <v>18</v>
      </c>
      <c r="F1919" s="2" t="s">
        <v>27</v>
      </c>
      <c r="G1919" s="7" t="n">
        <v>1</v>
      </c>
      <c r="H1919" s="6" t="n">
        <v>14480</v>
      </c>
      <c r="I1919" s="6" t="n">
        <v>-14480</v>
      </c>
      <c r="J1919" s="6" t="n">
        <v>0</v>
      </c>
      <c r="K1919" s="6" t="n">
        <v>-6.92</v>
      </c>
      <c r="L1919" s="6" t="n">
        <v>0</v>
      </c>
      <c r="M1919" s="6"/>
      <c r="N1919" s="6" t="s">
        <f>=I1919+J1919+K1919+L1919</f>
      </c>
      <c r="O1919" s="6"/>
      <c r="P1919" s="2"/>
    </row>
    <row collapsed="false" customFormat="false" customHeight="false" hidden="false" ht="12.1" outlineLevel="0" r="1920">
      <c r="A1920" s="20" t="n">
        <v>44159.630162037</v>
      </c>
      <c r="B1920" s="2" t="s">
        <v>44</v>
      </c>
      <c r="C1920" s="2" t="s">
        <v>1202</v>
      </c>
      <c r="D1920" s="2" t="s">
        <v>894</v>
      </c>
      <c r="E1920" s="2" t="s">
        <v>18</v>
      </c>
      <c r="F1920" s="2" t="s">
        <v>27</v>
      </c>
      <c r="G1920" s="7" t="n">
        <v>2</v>
      </c>
      <c r="H1920" s="6" t="n">
        <v>14469</v>
      </c>
      <c r="I1920" s="6" t="n">
        <v>-28938</v>
      </c>
      <c r="J1920" s="6" t="n">
        <v>0</v>
      </c>
      <c r="K1920" s="6" t="n">
        <v>-13.82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44159.631041667</v>
      </c>
      <c r="B1921" s="2" t="s">
        <v>106</v>
      </c>
      <c r="C1921" s="2" t="s">
        <v>1252</v>
      </c>
      <c r="D1921" s="2" t="s">
        <v>894</v>
      </c>
      <c r="E1921" s="2" t="s">
        <v>18</v>
      </c>
      <c r="F1921" s="2" t="s">
        <v>27</v>
      </c>
      <c r="G1921" s="7" t="n">
        <v>1</v>
      </c>
      <c r="H1921" s="6" t="n">
        <v>1583</v>
      </c>
      <c r="I1921" s="6" t="n">
        <v>-1583</v>
      </c>
      <c r="J1921" s="6" t="n">
        <v>0</v>
      </c>
      <c r="K1921" s="6" t="n">
        <v>-0.76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20" t="n">
        <v>44159.643333333</v>
      </c>
      <c r="B1922" s="2" t="s">
        <v>44</v>
      </c>
      <c r="C1922" s="2" t="s">
        <v>1202</v>
      </c>
      <c r="D1922" s="2" t="s">
        <v>894</v>
      </c>
      <c r="E1922" s="2" t="s">
        <v>18</v>
      </c>
      <c r="F1922" s="2" t="s">
        <v>27</v>
      </c>
      <c r="G1922" s="7" t="n">
        <v>1</v>
      </c>
      <c r="H1922" s="6" t="n">
        <v>14501.5</v>
      </c>
      <c r="I1922" s="6" t="n">
        <v>-14501.5</v>
      </c>
      <c r="J1922" s="6" t="n">
        <v>0</v>
      </c>
      <c r="K1922" s="6" t="n">
        <v>-6.93</v>
      </c>
      <c r="L1922" s="6" t="n">
        <v>0</v>
      </c>
      <c r="M1922" s="6"/>
      <c r="N1922" s="6" t="s">
        <f>=I1922+J1922+K1922+L1922</f>
      </c>
      <c r="O1922" s="6"/>
      <c r="P1922" s="2"/>
    </row>
    <row collapsed="false" customFormat="false" customHeight="false" hidden="false" ht="12.1" outlineLevel="0" r="1923">
      <c r="A1923" s="20" t="n">
        <v>44159.645555556</v>
      </c>
      <c r="B1923" s="2" t="s">
        <v>90</v>
      </c>
      <c r="C1923" s="2" t="s">
        <v>91</v>
      </c>
      <c r="D1923" s="2" t="s">
        <v>894</v>
      </c>
      <c r="E1923" s="2" t="s">
        <v>18</v>
      </c>
      <c r="F1923" s="2" t="s">
        <v>20</v>
      </c>
      <c r="G1923" s="7" t="n">
        <v>2</v>
      </c>
      <c r="H1923" s="6" t="n">
        <v>57.65</v>
      </c>
      <c r="I1923" s="6" t="n">
        <v>-115.3</v>
      </c>
      <c r="J1923" s="6" t="n">
        <v>0</v>
      </c>
      <c r="K1923" s="6" t="n">
        <v>-0.05</v>
      </c>
      <c r="L1923" s="6" t="n">
        <v>0</v>
      </c>
      <c r="M1923" s="6" t="s">
        <f>=I1923+J1923+K1923+L1923</f>
      </c>
      <c r="N1923" s="6"/>
      <c r="O1923" s="6"/>
      <c r="P1923" s="2"/>
    </row>
    <row collapsed="false" customFormat="false" customHeight="false" hidden="false" ht="12.1" outlineLevel="0" r="1924">
      <c r="A1924" s="20" t="n">
        <v>44159.677511574</v>
      </c>
      <c r="B1924" s="2" t="s">
        <v>50</v>
      </c>
      <c r="C1924" s="2" t="s">
        <v>51</v>
      </c>
      <c r="D1924" s="2" t="s">
        <v>894</v>
      </c>
      <c r="E1924" s="2" t="s">
        <v>18</v>
      </c>
      <c r="F1924" s="2" t="s">
        <v>20</v>
      </c>
      <c r="G1924" s="7" t="n">
        <v>2</v>
      </c>
      <c r="H1924" s="6" t="n">
        <v>43.53</v>
      </c>
      <c r="I1924" s="6" t="n">
        <v>-87.06</v>
      </c>
      <c r="J1924" s="6" t="n">
        <v>0</v>
      </c>
      <c r="K1924" s="6" t="n">
        <v>-0.04</v>
      </c>
      <c r="L1924" s="6" t="n">
        <v>0</v>
      </c>
      <c r="M1924" s="6" t="s">
        <f>=I1924+J1924+K1924+L1924</f>
      </c>
      <c r="N1924" s="6"/>
      <c r="O1924" s="6"/>
      <c r="P1924" s="2"/>
    </row>
    <row collapsed="false" customFormat="false" customHeight="false" hidden="false" ht="12.1" outlineLevel="0" r="1925">
      <c r="A1925" s="20" t="n">
        <v>44159.677766204</v>
      </c>
      <c r="B1925" s="2" t="s">
        <v>90</v>
      </c>
      <c r="C1925" s="2" t="s">
        <v>91</v>
      </c>
      <c r="D1925" s="2" t="s">
        <v>894</v>
      </c>
      <c r="E1925" s="2" t="s">
        <v>18</v>
      </c>
      <c r="F1925" s="2" t="s">
        <v>20</v>
      </c>
      <c r="G1925" s="7" t="n">
        <v>1</v>
      </c>
      <c r="H1925" s="6" t="n">
        <v>57.5</v>
      </c>
      <c r="I1925" s="6" t="n">
        <v>-57.5</v>
      </c>
      <c r="J1925" s="6" t="n">
        <v>0</v>
      </c>
      <c r="K1925" s="6" t="n">
        <v>-0.03</v>
      </c>
      <c r="L1925" s="6" t="n">
        <v>0</v>
      </c>
      <c r="M1925" s="6" t="s">
        <f>=I1925+J1925+K1925+L1925</f>
      </c>
      <c r="N1925" s="6"/>
      <c r="O1925" s="6"/>
      <c r="P1925" s="2"/>
    </row>
    <row collapsed="false" customFormat="false" customHeight="false" hidden="false" ht="12.1" outlineLevel="0" r="1926">
      <c r="A1926" s="20" t="n">
        <v>44159.677766204</v>
      </c>
      <c r="B1926" s="2" t="s">
        <v>90</v>
      </c>
      <c r="C1926" s="2" t="s">
        <v>91</v>
      </c>
      <c r="D1926" s="2" t="s">
        <v>894</v>
      </c>
      <c r="E1926" s="2" t="s">
        <v>18</v>
      </c>
      <c r="F1926" s="2" t="s">
        <v>20</v>
      </c>
      <c r="G1926" s="7" t="n">
        <v>1</v>
      </c>
      <c r="H1926" s="6" t="n">
        <v>57.5</v>
      </c>
      <c r="I1926" s="6" t="n">
        <v>-57.5</v>
      </c>
      <c r="J1926" s="6" t="n">
        <v>0</v>
      </c>
      <c r="K1926" s="6" t="n">
        <v>-0.03</v>
      </c>
      <c r="L1926" s="6" t="n">
        <v>0</v>
      </c>
      <c r="M1926" s="6" t="s">
        <f>=I1926+J1926+K1926+L1926</f>
      </c>
      <c r="N1926" s="6"/>
      <c r="O1926" s="6"/>
      <c r="P1926" s="2"/>
    </row>
    <row collapsed="false" customFormat="false" customHeight="false" hidden="false" ht="12.1" outlineLevel="0" r="1927">
      <c r="A1927" s="20" t="n">
        <v>44159.689791667</v>
      </c>
      <c r="B1927" s="2" t="s">
        <v>108</v>
      </c>
      <c r="C1927" s="2" t="s">
        <v>1119</v>
      </c>
      <c r="D1927" s="2" t="s">
        <v>894</v>
      </c>
      <c r="E1927" s="2" t="s">
        <v>18</v>
      </c>
      <c r="F1927" s="2" t="s">
        <v>27</v>
      </c>
      <c r="G1927" s="7" t="n">
        <v>2</v>
      </c>
      <c r="H1927" s="6" t="n">
        <v>4856</v>
      </c>
      <c r="I1927" s="6" t="n">
        <v>-9712</v>
      </c>
      <c r="J1927" s="6" t="n">
        <v>0</v>
      </c>
      <c r="K1927" s="6" t="n">
        <v>-4.64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9" t="n">
        <v>44159.822743056</v>
      </c>
      <c r="B1928" s="30" t="s">
        <v>17</v>
      </c>
      <c r="C1928" s="30" t="s">
        <v>19</v>
      </c>
      <c r="D1928" s="30" t="s">
        <v>897</v>
      </c>
      <c r="E1928" s="30" t="s">
        <v>18</v>
      </c>
      <c r="F1928" s="30" t="s">
        <v>20</v>
      </c>
      <c r="G1928" s="31" t="n">
        <v>-30</v>
      </c>
      <c r="H1928" s="32" t="n">
        <v>41.5</v>
      </c>
      <c r="I1928" s="32" t="n">
        <v>1245</v>
      </c>
      <c r="J1928" s="32" t="n">
        <v>0</v>
      </c>
      <c r="K1928" s="32" t="n">
        <v>-0.59</v>
      </c>
      <c r="L1928" s="32" t="n">
        <v>0</v>
      </c>
      <c r="M1928" s="6" t="s">
        <f>=I1928+J1928+K1928+L1928</f>
      </c>
      <c r="N1928" s="32"/>
      <c r="O1928" s="32"/>
      <c r="P1928" s="30"/>
    </row>
    <row collapsed="false" customFormat="false" customHeight="false" hidden="false" ht="12.1" outlineLevel="0" r="1929">
      <c r="A1929" s="21" t="n">
        <v>44160</v>
      </c>
      <c r="B1929" s="22" t="s">
        <v>1113</v>
      </c>
      <c r="C1929" s="22" t="s">
        <v>1387</v>
      </c>
      <c r="D1929" s="22" t="s">
        <v>1113</v>
      </c>
      <c r="E1929" s="22" t="s">
        <v>1113</v>
      </c>
      <c r="F1929" s="22" t="s">
        <v>20</v>
      </c>
      <c r="G1929" s="23" t="n">
        <v>1</v>
      </c>
      <c r="H1929" s="24" t="n">
        <v>3.4</v>
      </c>
      <c r="I1929" s="24" t="n">
        <v>3.4</v>
      </c>
      <c r="J1929" s="24" t="n">
        <v>0</v>
      </c>
      <c r="K1929" s="24" t="n">
        <v>0</v>
      </c>
      <c r="L1929" s="24" t="n">
        <v>0</v>
      </c>
      <c r="M1929" s="6" t="s">
        <f>=I1929+J1929+K1929+L1929</f>
      </c>
      <c r="N1929" s="24"/>
      <c r="O1929" s="24"/>
      <c r="P1929" s="22"/>
    </row>
    <row collapsed="false" customFormat="false" customHeight="false" hidden="false" ht="12.1" outlineLevel="0" r="1930">
      <c r="A1930" s="21" t="n">
        <v>44160</v>
      </c>
      <c r="B1930" s="22" t="s">
        <v>1113</v>
      </c>
      <c r="C1930" s="22" t="s">
        <v>1277</v>
      </c>
      <c r="D1930" s="22" t="s">
        <v>1113</v>
      </c>
      <c r="E1930" s="22" t="s">
        <v>1113</v>
      </c>
      <c r="F1930" s="22" t="s">
        <v>27</v>
      </c>
      <c r="G1930" s="23" t="n">
        <v>1</v>
      </c>
      <c r="H1930" s="24" t="n">
        <v>976.05</v>
      </c>
      <c r="I1930" s="24" t="n">
        <v>976.05</v>
      </c>
      <c r="J1930" s="24" t="n">
        <v>0</v>
      </c>
      <c r="K1930" s="24" t="n">
        <v>0</v>
      </c>
      <c r="L1930" s="24" t="n">
        <v>0</v>
      </c>
      <c r="M1930" s="24"/>
      <c r="N1930" s="6" t="s">
        <f>=I1930+J1930+K1930+L1930</f>
      </c>
      <c r="O1930" s="24"/>
      <c r="P1930" s="22"/>
    </row>
    <row collapsed="false" customFormat="false" customHeight="false" hidden="false" ht="12.1" outlineLevel="0" r="1931">
      <c r="A1931" s="21" t="n">
        <v>44160</v>
      </c>
      <c r="B1931" s="22" t="s">
        <v>1113</v>
      </c>
      <c r="C1931" s="22" t="s">
        <v>1349</v>
      </c>
      <c r="D1931" s="22" t="s">
        <v>1113</v>
      </c>
      <c r="E1931" s="22" t="s">
        <v>1113</v>
      </c>
      <c r="F1931" s="22" t="s">
        <v>20</v>
      </c>
      <c r="G1931" s="23" t="n">
        <v>1</v>
      </c>
      <c r="H1931" s="24" t="n">
        <v>8.17</v>
      </c>
      <c r="I1931" s="24" t="n">
        <v>8.17</v>
      </c>
      <c r="J1931" s="24" t="n">
        <v>0</v>
      </c>
      <c r="K1931" s="24" t="n">
        <v>0</v>
      </c>
      <c r="L1931" s="24" t="n">
        <v>0</v>
      </c>
      <c r="M1931" s="6" t="s">
        <f>=I1931+J1931+K1931+L1931</f>
      </c>
      <c r="N1931" s="24"/>
      <c r="O1931" s="24"/>
      <c r="P1931" s="22"/>
    </row>
    <row collapsed="false" customFormat="false" customHeight="false" hidden="false" ht="12.1" outlineLevel="0" r="1932">
      <c r="A1932" s="29" t="n">
        <v>44160.508599537</v>
      </c>
      <c r="B1932" s="30" t="s">
        <v>991</v>
      </c>
      <c r="C1932" s="30" t="s">
        <v>1352</v>
      </c>
      <c r="D1932" s="30" t="s">
        <v>897</v>
      </c>
      <c r="E1932" s="30" t="s">
        <v>18</v>
      </c>
      <c r="F1932" s="30" t="s">
        <v>20</v>
      </c>
      <c r="G1932" s="31" t="n">
        <v>-2</v>
      </c>
      <c r="H1932" s="32" t="n">
        <v>104.44</v>
      </c>
      <c r="I1932" s="32" t="n">
        <v>208.88</v>
      </c>
      <c r="J1932" s="32" t="n">
        <v>0</v>
      </c>
      <c r="K1932" s="32" t="n">
        <v>-0.1</v>
      </c>
      <c r="L1932" s="32" t="n">
        <v>0</v>
      </c>
      <c r="M1932" s="6" t="s">
        <f>=I1932+J1932+K1932+L1932</f>
      </c>
      <c r="N1932" s="32"/>
      <c r="O1932" s="32"/>
      <c r="P1932" s="30"/>
    </row>
    <row collapsed="false" customFormat="false" customHeight="false" hidden="false" ht="12.1" outlineLevel="0" r="1933">
      <c r="A1933" s="20" t="n">
        <v>44160.56150463</v>
      </c>
      <c r="B1933" s="2" t="s">
        <v>154</v>
      </c>
      <c r="C1933" s="2" t="s">
        <v>1378</v>
      </c>
      <c r="D1933" s="2" t="s">
        <v>894</v>
      </c>
      <c r="E1933" s="2" t="s">
        <v>146</v>
      </c>
      <c r="F1933" s="2" t="s">
        <v>27</v>
      </c>
      <c r="G1933" s="7" t="n">
        <v>400</v>
      </c>
      <c r="H1933" s="6" t="n">
        <v>1.158</v>
      </c>
      <c r="I1933" s="6" t="n">
        <v>-463.2</v>
      </c>
      <c r="J1933" s="6" t="n">
        <v>0</v>
      </c>
      <c r="K1933" s="6" t="n">
        <v>-0.05</v>
      </c>
      <c r="L1933" s="6" t="n">
        <v>0</v>
      </c>
      <c r="M1933" s="6"/>
      <c r="N1933" s="6" t="s">
        <f>=I1933+J1933+K1933+L1933</f>
      </c>
      <c r="O1933" s="6"/>
      <c r="P1933" s="2"/>
    </row>
    <row collapsed="false" customFormat="false" customHeight="false" hidden="false" ht="12.1" outlineLevel="0" r="1934">
      <c r="A1934" s="20" t="n">
        <v>44160.56525463</v>
      </c>
      <c r="B1934" s="2" t="s">
        <v>154</v>
      </c>
      <c r="C1934" s="2" t="s">
        <v>1378</v>
      </c>
      <c r="D1934" s="2" t="s">
        <v>894</v>
      </c>
      <c r="E1934" s="2" t="s">
        <v>146</v>
      </c>
      <c r="F1934" s="2" t="s">
        <v>27</v>
      </c>
      <c r="G1934" s="7" t="n">
        <v>200</v>
      </c>
      <c r="H1934" s="6" t="n">
        <v>1.1582</v>
      </c>
      <c r="I1934" s="6" t="n">
        <v>-231.64</v>
      </c>
      <c r="J1934" s="6" t="n">
        <v>0</v>
      </c>
      <c r="K1934" s="6" t="n">
        <v>-0.02</v>
      </c>
      <c r="L1934" s="6" t="n">
        <v>0</v>
      </c>
      <c r="M1934" s="6"/>
      <c r="N1934" s="6" t="s">
        <f>=I1934+J1934+K1934+L1934</f>
      </c>
      <c r="O1934" s="6"/>
      <c r="P1934" s="2"/>
    </row>
    <row collapsed="false" customFormat="false" customHeight="false" hidden="false" ht="12.1" outlineLevel="0" r="1935">
      <c r="A1935" s="20" t="n">
        <v>44160.566365741</v>
      </c>
      <c r="B1935" s="2" t="s">
        <v>154</v>
      </c>
      <c r="C1935" s="2" t="s">
        <v>1378</v>
      </c>
      <c r="D1935" s="2" t="s">
        <v>894</v>
      </c>
      <c r="E1935" s="2" t="s">
        <v>146</v>
      </c>
      <c r="F1935" s="2" t="s">
        <v>27</v>
      </c>
      <c r="G1935" s="7" t="n">
        <v>182</v>
      </c>
      <c r="H1935" s="6" t="n">
        <v>1.158</v>
      </c>
      <c r="I1935" s="6" t="n">
        <v>-210.76</v>
      </c>
      <c r="J1935" s="6" t="n">
        <v>0</v>
      </c>
      <c r="K1935" s="6" t="n">
        <v>-0.02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44160.567615741</v>
      </c>
      <c r="B1936" s="2" t="s">
        <v>154</v>
      </c>
      <c r="C1936" s="2" t="s">
        <v>1378</v>
      </c>
      <c r="D1936" s="2" t="s">
        <v>894</v>
      </c>
      <c r="E1936" s="2" t="s">
        <v>146</v>
      </c>
      <c r="F1936" s="2" t="s">
        <v>27</v>
      </c>
      <c r="G1936" s="7" t="n">
        <v>50</v>
      </c>
      <c r="H1936" s="6" t="n">
        <v>1.158</v>
      </c>
      <c r="I1936" s="6" t="n">
        <v>-57.9</v>
      </c>
      <c r="J1936" s="6" t="n">
        <v>0</v>
      </c>
      <c r="K1936" s="6" t="n">
        <v>-0.02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44160.578773148</v>
      </c>
      <c r="B1937" s="2" t="s">
        <v>78</v>
      </c>
      <c r="C1937" s="2" t="s">
        <v>1188</v>
      </c>
      <c r="D1937" s="2" t="s">
        <v>894</v>
      </c>
      <c r="E1937" s="2" t="s">
        <v>18</v>
      </c>
      <c r="F1937" s="2" t="s">
        <v>27</v>
      </c>
      <c r="G1937" s="7" t="n">
        <v>10</v>
      </c>
      <c r="H1937" s="6" t="n">
        <v>314.95</v>
      </c>
      <c r="I1937" s="6" t="n">
        <v>-3149.5</v>
      </c>
      <c r="J1937" s="6" t="n">
        <v>0</v>
      </c>
      <c r="K1937" s="6" t="n">
        <v>-1.5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44160.588055556</v>
      </c>
      <c r="B1938" s="2" t="s">
        <v>154</v>
      </c>
      <c r="C1938" s="2" t="s">
        <v>1378</v>
      </c>
      <c r="D1938" s="2" t="s">
        <v>894</v>
      </c>
      <c r="E1938" s="2" t="s">
        <v>146</v>
      </c>
      <c r="F1938" s="2" t="s">
        <v>27</v>
      </c>
      <c r="G1938" s="7" t="n">
        <v>168</v>
      </c>
      <c r="H1938" s="6" t="n">
        <v>1.158</v>
      </c>
      <c r="I1938" s="6" t="n">
        <v>-194.54</v>
      </c>
      <c r="J1938" s="6" t="n">
        <v>0</v>
      </c>
      <c r="K1938" s="6" t="n">
        <v>-0.02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44160.61806713</v>
      </c>
      <c r="B1939" s="2" t="s">
        <v>118</v>
      </c>
      <c r="C1939" s="2" t="s">
        <v>119</v>
      </c>
      <c r="D1939" s="2" t="s">
        <v>894</v>
      </c>
      <c r="E1939" s="2" t="s">
        <v>18</v>
      </c>
      <c r="F1939" s="2" t="s">
        <v>20</v>
      </c>
      <c r="G1939" s="7" t="n">
        <v>2</v>
      </c>
      <c r="H1939" s="6" t="n">
        <v>36.45</v>
      </c>
      <c r="I1939" s="6" t="n">
        <v>-72.9</v>
      </c>
      <c r="J1939" s="6" t="n">
        <v>0</v>
      </c>
      <c r="K1939" s="6" t="n">
        <v>-0.04</v>
      </c>
      <c r="L1939" s="6" t="n">
        <v>0</v>
      </c>
      <c r="M1939" s="6" t="s">
        <f>=I1939+J1939+K1939+L1939</f>
      </c>
      <c r="N1939" s="6"/>
      <c r="O1939" s="6"/>
      <c r="P1939" s="2"/>
    </row>
    <row collapsed="false" customFormat="false" customHeight="false" hidden="false" ht="12.1" outlineLevel="0" r="1940">
      <c r="A1940" s="20" t="n">
        <v>44160.618148148</v>
      </c>
      <c r="B1940" s="2" t="s">
        <v>118</v>
      </c>
      <c r="C1940" s="2" t="s">
        <v>119</v>
      </c>
      <c r="D1940" s="2" t="s">
        <v>894</v>
      </c>
      <c r="E1940" s="2" t="s">
        <v>18</v>
      </c>
      <c r="F1940" s="2" t="s">
        <v>20</v>
      </c>
      <c r="G1940" s="7" t="n">
        <v>1</v>
      </c>
      <c r="H1940" s="6" t="n">
        <v>36.45</v>
      </c>
      <c r="I1940" s="6" t="n">
        <v>-36.45</v>
      </c>
      <c r="J1940" s="6" t="n">
        <v>0</v>
      </c>
      <c r="K1940" s="6" t="n">
        <v>-0.02</v>
      </c>
      <c r="L1940" s="6" t="n">
        <v>0</v>
      </c>
      <c r="M1940" s="6" t="s">
        <f>=I1940+J1940+K1940+L1940</f>
      </c>
      <c r="N1940" s="6"/>
      <c r="O1940" s="6"/>
      <c r="P1940" s="2"/>
    </row>
    <row collapsed="false" customFormat="false" customHeight="false" hidden="false" ht="12.1" outlineLevel="0" r="1941">
      <c r="A1941" s="20" t="n">
        <v>44160.671909722</v>
      </c>
      <c r="B1941" s="2" t="s">
        <v>55</v>
      </c>
      <c r="C1941" s="2" t="s">
        <v>1382</v>
      </c>
      <c r="D1941" s="2" t="s">
        <v>894</v>
      </c>
      <c r="E1941" s="2" t="s">
        <v>18</v>
      </c>
      <c r="F1941" s="2" t="s">
        <v>20</v>
      </c>
      <c r="G1941" s="7" t="n">
        <v>1</v>
      </c>
      <c r="H1941" s="6" t="n">
        <v>275.7</v>
      </c>
      <c r="I1941" s="6" t="n">
        <v>-275.7</v>
      </c>
      <c r="J1941" s="6" t="n">
        <v>0</v>
      </c>
      <c r="K1941" s="6" t="n">
        <v>-0.13</v>
      </c>
      <c r="L1941" s="6" t="n">
        <v>0</v>
      </c>
      <c r="M1941" s="6" t="s">
        <f>=I1941+J1941+K1941+L1941</f>
      </c>
      <c r="N1941" s="6"/>
      <c r="O1941" s="6"/>
      <c r="P1941" s="2"/>
    </row>
    <row collapsed="false" customFormat="false" customHeight="false" hidden="false" ht="12.1" outlineLevel="0" r="1942">
      <c r="A1942" s="20" t="n">
        <v>44160.671967593</v>
      </c>
      <c r="B1942" s="2" t="s">
        <v>55</v>
      </c>
      <c r="C1942" s="2" t="s">
        <v>1382</v>
      </c>
      <c r="D1942" s="2" t="s">
        <v>894</v>
      </c>
      <c r="E1942" s="2" t="s">
        <v>18</v>
      </c>
      <c r="F1942" s="2" t="s">
        <v>20</v>
      </c>
      <c r="G1942" s="7" t="n">
        <v>1</v>
      </c>
      <c r="H1942" s="6" t="n">
        <v>275.7</v>
      </c>
      <c r="I1942" s="6" t="n">
        <v>-275.7</v>
      </c>
      <c r="J1942" s="6" t="n">
        <v>0</v>
      </c>
      <c r="K1942" s="6" t="n">
        <v>-0.13</v>
      </c>
      <c r="L1942" s="6" t="n">
        <v>0</v>
      </c>
      <c r="M1942" s="6" t="s">
        <f>=I1942+J1942+K1942+L1942</f>
      </c>
      <c r="N1942" s="6"/>
      <c r="O1942" s="6"/>
      <c r="P1942" s="2"/>
    </row>
    <row collapsed="false" customFormat="false" customHeight="false" hidden="false" ht="12.1" outlineLevel="0" r="1943">
      <c r="A1943" s="20" t="n">
        <v>44160.672233796</v>
      </c>
      <c r="B1943" s="2" t="s">
        <v>55</v>
      </c>
      <c r="C1943" s="2" t="s">
        <v>1382</v>
      </c>
      <c r="D1943" s="2" t="s">
        <v>894</v>
      </c>
      <c r="E1943" s="2" t="s">
        <v>18</v>
      </c>
      <c r="F1943" s="2" t="s">
        <v>20</v>
      </c>
      <c r="G1943" s="7" t="n">
        <v>1</v>
      </c>
      <c r="H1943" s="6" t="n">
        <v>275.7</v>
      </c>
      <c r="I1943" s="6" t="n">
        <v>-275.7</v>
      </c>
      <c r="J1943" s="6" t="n">
        <v>0</v>
      </c>
      <c r="K1943" s="6" t="n">
        <v>-0.13</v>
      </c>
      <c r="L1943" s="6" t="n">
        <v>0</v>
      </c>
      <c r="M1943" s="6" t="s">
        <f>=I1943+J1943+K1943+L1943</f>
      </c>
      <c r="N1943" s="6"/>
      <c r="O1943" s="6"/>
      <c r="P1943" s="2"/>
    </row>
    <row collapsed="false" customFormat="false" customHeight="false" hidden="false" ht="12.1" outlineLevel="0" r="1944">
      <c r="A1944" s="20" t="n">
        <v>44160.750451389</v>
      </c>
      <c r="B1944" s="2" t="s">
        <v>118</v>
      </c>
      <c r="C1944" s="2" t="s">
        <v>119</v>
      </c>
      <c r="D1944" s="2" t="s">
        <v>894</v>
      </c>
      <c r="E1944" s="2" t="s">
        <v>18</v>
      </c>
      <c r="F1944" s="2" t="s">
        <v>20</v>
      </c>
      <c r="G1944" s="7" t="n">
        <v>2</v>
      </c>
      <c r="H1944" s="6" t="n">
        <v>36.3</v>
      </c>
      <c r="I1944" s="6" t="n">
        <v>-72.6</v>
      </c>
      <c r="J1944" s="6" t="n">
        <v>0</v>
      </c>
      <c r="K1944" s="6" t="n">
        <v>-0.04</v>
      </c>
      <c r="L1944" s="6" t="n">
        <v>0</v>
      </c>
      <c r="M1944" s="6" t="s">
        <f>=I1944+J1944+K1944+L1944</f>
      </c>
      <c r="N1944" s="6"/>
      <c r="O1944" s="6"/>
      <c r="P1944" s="2"/>
    </row>
    <row collapsed="false" customFormat="false" customHeight="false" hidden="false" ht="12.1" outlineLevel="0" r="1945">
      <c r="A1945" s="20" t="n">
        <v>44160.751273148</v>
      </c>
      <c r="B1945" s="2" t="s">
        <v>118</v>
      </c>
      <c r="C1945" s="2" t="s">
        <v>119</v>
      </c>
      <c r="D1945" s="2" t="s">
        <v>894</v>
      </c>
      <c r="E1945" s="2" t="s">
        <v>18</v>
      </c>
      <c r="F1945" s="2" t="s">
        <v>20</v>
      </c>
      <c r="G1945" s="7" t="n">
        <v>1</v>
      </c>
      <c r="H1945" s="6" t="n">
        <v>36.28</v>
      </c>
      <c r="I1945" s="6" t="n">
        <v>-36.28</v>
      </c>
      <c r="J1945" s="6" t="n">
        <v>0</v>
      </c>
      <c r="K1945" s="6" t="n">
        <v>-0.02</v>
      </c>
      <c r="L1945" s="6" t="n">
        <v>0</v>
      </c>
      <c r="M1945" s="6" t="s">
        <f>=I1945+J1945+K1945+L1945</f>
      </c>
      <c r="N1945" s="6"/>
      <c r="O1945" s="6"/>
      <c r="P1945" s="2"/>
    </row>
    <row collapsed="false" customFormat="false" customHeight="false" hidden="false" ht="12.1" outlineLevel="0" r="1946">
      <c r="A1946" s="20" t="n">
        <v>44160.752013889</v>
      </c>
      <c r="B1946" s="2" t="s">
        <v>118</v>
      </c>
      <c r="C1946" s="2" t="s">
        <v>119</v>
      </c>
      <c r="D1946" s="2" t="s">
        <v>894</v>
      </c>
      <c r="E1946" s="2" t="s">
        <v>18</v>
      </c>
      <c r="F1946" s="2" t="s">
        <v>20</v>
      </c>
      <c r="G1946" s="7" t="n">
        <v>1</v>
      </c>
      <c r="H1946" s="6" t="n">
        <v>36.28</v>
      </c>
      <c r="I1946" s="6" t="n">
        <v>-36.28</v>
      </c>
      <c r="J1946" s="6" t="n">
        <v>0</v>
      </c>
      <c r="K1946" s="6" t="n">
        <v>-0.02</v>
      </c>
      <c r="L1946" s="6" t="n">
        <v>0</v>
      </c>
      <c r="M1946" s="6" t="s">
        <f>=I1946+J1946+K1946+L1946</f>
      </c>
      <c r="N1946" s="6"/>
      <c r="O1946" s="6"/>
      <c r="P1946" s="2"/>
    </row>
    <row collapsed="false" customFormat="false" customHeight="false" hidden="false" ht="12.1" outlineLevel="0" r="1947">
      <c r="A1947" s="20" t="n">
        <v>44160.753796296</v>
      </c>
      <c r="B1947" s="2" t="s">
        <v>64</v>
      </c>
      <c r="C1947" s="2" t="s">
        <v>65</v>
      </c>
      <c r="D1947" s="2" t="s">
        <v>894</v>
      </c>
      <c r="E1947" s="2" t="s">
        <v>18</v>
      </c>
      <c r="F1947" s="2" t="s">
        <v>20</v>
      </c>
      <c r="G1947" s="7" t="n">
        <v>1</v>
      </c>
      <c r="H1947" s="6" t="n">
        <v>444.8</v>
      </c>
      <c r="I1947" s="6" t="n">
        <v>-444.8</v>
      </c>
      <c r="J1947" s="6" t="n">
        <v>0</v>
      </c>
      <c r="K1947" s="6" t="n">
        <v>-0.21</v>
      </c>
      <c r="L1947" s="6" t="n">
        <v>0</v>
      </c>
      <c r="M1947" s="6" t="s">
        <f>=I1947+J1947+K1947+L1947</f>
      </c>
      <c r="N1947" s="6"/>
      <c r="O1947" s="6"/>
      <c r="P1947" s="2"/>
    </row>
    <row collapsed="false" customFormat="false" customHeight="false" hidden="false" ht="12.1" outlineLevel="0" r="1948">
      <c r="A1948" s="29" t="n">
        <v>44160.759398148</v>
      </c>
      <c r="B1948" s="30" t="s">
        <v>1011</v>
      </c>
      <c r="C1948" s="30" t="s">
        <v>1384</v>
      </c>
      <c r="D1948" s="30" t="s">
        <v>897</v>
      </c>
      <c r="E1948" s="30" t="s">
        <v>18</v>
      </c>
      <c r="F1948" s="30" t="s">
        <v>20</v>
      </c>
      <c r="G1948" s="31" t="n">
        <v>-1</v>
      </c>
      <c r="H1948" s="32" t="n">
        <v>3175.63</v>
      </c>
      <c r="I1948" s="32" t="n">
        <v>3175.63</v>
      </c>
      <c r="J1948" s="32" t="n">
        <v>0</v>
      </c>
      <c r="K1948" s="32" t="n">
        <v>-1.52</v>
      </c>
      <c r="L1948" s="32" t="n">
        <v>0</v>
      </c>
      <c r="M1948" s="6" t="s">
        <f>=I1948+J1948+K1948+L1948</f>
      </c>
      <c r="N1948" s="32"/>
      <c r="O1948" s="32"/>
      <c r="P1948" s="30"/>
    </row>
    <row collapsed="false" customFormat="false" customHeight="false" hidden="false" ht="12.1" outlineLevel="0" r="1949">
      <c r="A1949" s="20" t="n">
        <v>44160.772569444</v>
      </c>
      <c r="B1949" s="2" t="s">
        <v>130</v>
      </c>
      <c r="C1949" s="2" t="s">
        <v>131</v>
      </c>
      <c r="D1949" s="2" t="s">
        <v>894</v>
      </c>
      <c r="E1949" s="2" t="s">
        <v>18</v>
      </c>
      <c r="F1949" s="2" t="s">
        <v>20</v>
      </c>
      <c r="G1949" s="7" t="n">
        <v>2</v>
      </c>
      <c r="H1949" s="6" t="n">
        <v>4.48</v>
      </c>
      <c r="I1949" s="6" t="n">
        <v>-8.96</v>
      </c>
      <c r="J1949" s="6" t="n">
        <v>0</v>
      </c>
      <c r="K1949" s="6" t="n">
        <v>-0.01</v>
      </c>
      <c r="L1949" s="6" t="n">
        <v>0</v>
      </c>
      <c r="M1949" s="6" t="s">
        <f>=I1949+J1949+K1949+L1949</f>
      </c>
      <c r="N1949" s="6"/>
      <c r="O1949" s="6"/>
      <c r="P1949" s="2"/>
    </row>
    <row collapsed="false" customFormat="false" customHeight="false" hidden="false" ht="12.1" outlineLevel="0" r="1950">
      <c r="A1950" s="20" t="n">
        <v>44160.773877315</v>
      </c>
      <c r="B1950" s="2" t="s">
        <v>130</v>
      </c>
      <c r="C1950" s="2" t="s">
        <v>131</v>
      </c>
      <c r="D1950" s="2" t="s">
        <v>894</v>
      </c>
      <c r="E1950" s="2" t="s">
        <v>18</v>
      </c>
      <c r="F1950" s="2" t="s">
        <v>20</v>
      </c>
      <c r="G1950" s="7" t="n">
        <v>1</v>
      </c>
      <c r="H1950" s="6" t="n">
        <v>4.46</v>
      </c>
      <c r="I1950" s="6" t="n">
        <v>-4.46</v>
      </c>
      <c r="J1950" s="6" t="n">
        <v>0</v>
      </c>
      <c r="K1950" s="6" t="n">
        <v>-0.01</v>
      </c>
      <c r="L1950" s="6" t="n">
        <v>0</v>
      </c>
      <c r="M1950" s="6" t="s">
        <f>=I1950+J1950+K1950+L1950</f>
      </c>
      <c r="N1950" s="6"/>
      <c r="O1950" s="6"/>
      <c r="P1950" s="2"/>
    </row>
    <row collapsed="false" customFormat="false" customHeight="false" hidden="false" ht="12.1" outlineLevel="0" r="1951">
      <c r="A1951" s="20" t="n">
        <v>44160.774108796</v>
      </c>
      <c r="B1951" s="2" t="s">
        <v>130</v>
      </c>
      <c r="C1951" s="2" t="s">
        <v>131</v>
      </c>
      <c r="D1951" s="2" t="s">
        <v>894</v>
      </c>
      <c r="E1951" s="2" t="s">
        <v>18</v>
      </c>
      <c r="F1951" s="2" t="s">
        <v>20</v>
      </c>
      <c r="G1951" s="7" t="n">
        <v>1</v>
      </c>
      <c r="H1951" s="6" t="n">
        <v>4.46</v>
      </c>
      <c r="I1951" s="6" t="n">
        <v>-4.46</v>
      </c>
      <c r="J1951" s="6" t="n">
        <v>0</v>
      </c>
      <c r="K1951" s="6" t="n">
        <v>-0.01</v>
      </c>
      <c r="L1951" s="6" t="n">
        <v>0</v>
      </c>
      <c r="M1951" s="6" t="s">
        <f>=I1951+J1951+K1951+L1951</f>
      </c>
      <c r="N1951" s="6"/>
      <c r="O1951" s="6"/>
      <c r="P1951" s="2"/>
    </row>
    <row collapsed="false" customFormat="false" customHeight="false" hidden="false" ht="12.1" outlineLevel="0" r="1952">
      <c r="A1952" s="20" t="n">
        <v>44160.775983796</v>
      </c>
      <c r="B1952" s="2" t="s">
        <v>130</v>
      </c>
      <c r="C1952" s="2" t="s">
        <v>131</v>
      </c>
      <c r="D1952" s="2" t="s">
        <v>894</v>
      </c>
      <c r="E1952" s="2" t="s">
        <v>18</v>
      </c>
      <c r="F1952" s="2" t="s">
        <v>20</v>
      </c>
      <c r="G1952" s="7" t="n">
        <v>2</v>
      </c>
      <c r="H1952" s="6" t="n">
        <v>4.45</v>
      </c>
      <c r="I1952" s="6" t="n">
        <v>-8.9</v>
      </c>
      <c r="J1952" s="6" t="n">
        <v>0</v>
      </c>
      <c r="K1952" s="6" t="n">
        <v>-0.01</v>
      </c>
      <c r="L1952" s="6" t="n">
        <v>0</v>
      </c>
      <c r="M1952" s="6" t="s">
        <f>=I1952+J1952+K1952+L1952</f>
      </c>
      <c r="N1952" s="6"/>
      <c r="O1952" s="6"/>
      <c r="P1952" s="2"/>
    </row>
    <row collapsed="false" customFormat="false" customHeight="false" hidden="false" ht="12.1" outlineLevel="0" r="1953">
      <c r="A1953" s="20" t="n">
        <v>44160.788287037</v>
      </c>
      <c r="B1953" s="2" t="s">
        <v>84</v>
      </c>
      <c r="C1953" s="2" t="s">
        <v>85</v>
      </c>
      <c r="D1953" s="2" t="s">
        <v>894</v>
      </c>
      <c r="E1953" s="2" t="s">
        <v>18</v>
      </c>
      <c r="F1953" s="2" t="s">
        <v>20</v>
      </c>
      <c r="G1953" s="7" t="n">
        <v>1</v>
      </c>
      <c r="H1953" s="6" t="n">
        <v>117.7</v>
      </c>
      <c r="I1953" s="6" t="n">
        <v>-117.7</v>
      </c>
      <c r="J1953" s="6" t="n">
        <v>0</v>
      </c>
      <c r="K1953" s="6" t="n">
        <v>-0.05</v>
      </c>
      <c r="L1953" s="6" t="n">
        <v>0</v>
      </c>
      <c r="M1953" s="6" t="s">
        <f>=I1953+J1953+K1953+L1953</f>
      </c>
      <c r="N1953" s="6"/>
      <c r="O1953" s="6"/>
      <c r="P1953" s="2"/>
    </row>
    <row collapsed="false" customFormat="false" customHeight="false" hidden="false" ht="12.1" outlineLevel="0" r="1954">
      <c r="A1954" s="20" t="n">
        <v>44160.788287037</v>
      </c>
      <c r="B1954" s="2" t="s">
        <v>84</v>
      </c>
      <c r="C1954" s="2" t="s">
        <v>85</v>
      </c>
      <c r="D1954" s="2" t="s">
        <v>894</v>
      </c>
      <c r="E1954" s="2" t="s">
        <v>18</v>
      </c>
      <c r="F1954" s="2" t="s">
        <v>20</v>
      </c>
      <c r="G1954" s="7" t="n">
        <v>1</v>
      </c>
      <c r="H1954" s="6" t="n">
        <v>117.7</v>
      </c>
      <c r="I1954" s="6" t="n">
        <v>-117.7</v>
      </c>
      <c r="J1954" s="6" t="n">
        <v>0</v>
      </c>
      <c r="K1954" s="6" t="n">
        <v>-0.05</v>
      </c>
      <c r="L1954" s="6" t="n">
        <v>0</v>
      </c>
      <c r="M1954" s="6" t="s">
        <f>=I1954+J1954+K1954+L1954</f>
      </c>
      <c r="N1954" s="6"/>
      <c r="O1954" s="6"/>
      <c r="P1954" s="2"/>
    </row>
    <row collapsed="false" customFormat="false" customHeight="false" hidden="false" ht="12.1" outlineLevel="0" r="1955">
      <c r="A1955" s="20" t="n">
        <v>44161.660243056</v>
      </c>
      <c r="B1955" s="2" t="s">
        <v>116</v>
      </c>
      <c r="C1955" s="2" t="s">
        <v>1388</v>
      </c>
      <c r="D1955" s="2" t="s">
        <v>894</v>
      </c>
      <c r="E1955" s="2" t="s">
        <v>18</v>
      </c>
      <c r="F1955" s="2" t="s">
        <v>27</v>
      </c>
      <c r="G1955" s="7" t="n">
        <v>10</v>
      </c>
      <c r="H1955" s="6" t="n">
        <v>237</v>
      </c>
      <c r="I1955" s="6" t="n">
        <v>-2370</v>
      </c>
      <c r="J1955" s="6" t="n">
        <v>0</v>
      </c>
      <c r="K1955" s="6" t="n">
        <v>-1.13</v>
      </c>
      <c r="L1955" s="6" t="n">
        <v>0</v>
      </c>
      <c r="M1955" s="6"/>
      <c r="N1955" s="6" t="s">
        <f>=I1955+J1955+K1955+L1955</f>
      </c>
      <c r="O1955" s="6"/>
      <c r="P1955" s="2"/>
    </row>
    <row collapsed="false" customFormat="false" customHeight="false" hidden="false" ht="12.1" outlineLevel="0" r="1956">
      <c r="A1956" s="21" t="n">
        <v>44162</v>
      </c>
      <c r="B1956" s="22" t="s">
        <v>1113</v>
      </c>
      <c r="C1956" s="22" t="s">
        <v>1389</v>
      </c>
      <c r="D1956" s="22" t="s">
        <v>1113</v>
      </c>
      <c r="E1956" s="22" t="s">
        <v>1113</v>
      </c>
      <c r="F1956" s="22" t="s">
        <v>27</v>
      </c>
      <c r="G1956" s="23" t="n">
        <v>1</v>
      </c>
      <c r="H1956" s="24" t="n">
        <v>401.96</v>
      </c>
      <c r="I1956" s="24" t="n">
        <v>401.96</v>
      </c>
      <c r="J1956" s="24" t="n">
        <v>0</v>
      </c>
      <c r="K1956" s="24" t="n">
        <v>0</v>
      </c>
      <c r="L1956" s="24" t="n">
        <v>0</v>
      </c>
      <c r="M1956" s="24"/>
      <c r="N1956" s="6" t="s">
        <f>=I1956+J1956+K1956+L1956</f>
      </c>
      <c r="O1956" s="24"/>
      <c r="P1956" s="22"/>
    </row>
    <row collapsed="false" customFormat="false" customHeight="false" hidden="false" ht="12.1" outlineLevel="0" r="1957">
      <c r="A1957" s="29" t="n">
        <v>44162.441041667</v>
      </c>
      <c r="B1957" s="30" t="s">
        <v>989</v>
      </c>
      <c r="C1957" s="30" t="s">
        <v>1284</v>
      </c>
      <c r="D1957" s="30" t="s">
        <v>897</v>
      </c>
      <c r="E1957" s="30" t="s">
        <v>166</v>
      </c>
      <c r="F1957" s="30" t="s">
        <v>20</v>
      </c>
      <c r="G1957" s="31" t="n">
        <v>-1</v>
      </c>
      <c r="H1957" s="32" t="n">
        <v>102.85</v>
      </c>
      <c r="I1957" s="32" t="n">
        <v>1028.5</v>
      </c>
      <c r="J1957" s="32" t="n">
        <v>8.67</v>
      </c>
      <c r="K1957" s="32" t="n">
        <v>-0.51</v>
      </c>
      <c r="L1957" s="32" t="n">
        <v>0</v>
      </c>
      <c r="M1957" s="6" t="s">
        <f>=I1957+J1957+K1957+L1957</f>
      </c>
      <c r="N1957" s="32"/>
      <c r="O1957" s="32"/>
      <c r="P1957" s="30"/>
    </row>
    <row collapsed="false" customFormat="false" customHeight="false" hidden="false" ht="12.1" outlineLevel="0" r="1958">
      <c r="A1958" s="29" t="n">
        <v>44162.530520833</v>
      </c>
      <c r="B1958" s="30" t="s">
        <v>50</v>
      </c>
      <c r="C1958" s="30" t="s">
        <v>51</v>
      </c>
      <c r="D1958" s="30" t="s">
        <v>897</v>
      </c>
      <c r="E1958" s="30" t="s">
        <v>18</v>
      </c>
      <c r="F1958" s="30" t="s">
        <v>20</v>
      </c>
      <c r="G1958" s="31" t="n">
        <v>-1</v>
      </c>
      <c r="H1958" s="32" t="n">
        <v>44.4</v>
      </c>
      <c r="I1958" s="32" t="n">
        <v>44.4</v>
      </c>
      <c r="J1958" s="32" t="n">
        <v>0</v>
      </c>
      <c r="K1958" s="32" t="n">
        <v>-0.03</v>
      </c>
      <c r="L1958" s="32" t="n">
        <v>0</v>
      </c>
      <c r="M1958" s="6" t="s">
        <f>=I1958+J1958+K1958+L1958</f>
      </c>
      <c r="N1958" s="32"/>
      <c r="O1958" s="32"/>
      <c r="P1958" s="30"/>
    </row>
    <row collapsed="false" customFormat="false" customHeight="false" hidden="false" ht="12.1" outlineLevel="0" r="1959">
      <c r="A1959" s="29" t="n">
        <v>44162.626539352</v>
      </c>
      <c r="B1959" s="30" t="s">
        <v>982</v>
      </c>
      <c r="C1959" s="30" t="s">
        <v>1271</v>
      </c>
      <c r="D1959" s="30" t="s">
        <v>897</v>
      </c>
      <c r="E1959" s="30" t="s">
        <v>166</v>
      </c>
      <c r="F1959" s="30" t="s">
        <v>27</v>
      </c>
      <c r="G1959" s="31" t="n">
        <v>-20</v>
      </c>
      <c r="H1959" s="32" t="n">
        <v>103.9</v>
      </c>
      <c r="I1959" s="32" t="n">
        <v>20780</v>
      </c>
      <c r="J1959" s="32" t="n">
        <v>339</v>
      </c>
      <c r="K1959" s="32" t="n">
        <v>-9.92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9" t="n">
        <v>44162.667256944</v>
      </c>
      <c r="B1960" s="30" t="s">
        <v>53</v>
      </c>
      <c r="C1960" s="30" t="s">
        <v>1117</v>
      </c>
      <c r="D1960" s="30" t="s">
        <v>897</v>
      </c>
      <c r="E1960" s="30" t="s">
        <v>18</v>
      </c>
      <c r="F1960" s="30" t="s">
        <v>27</v>
      </c>
      <c r="G1960" s="31" t="n">
        <v>-500</v>
      </c>
      <c r="H1960" s="32" t="n">
        <v>40.23</v>
      </c>
      <c r="I1960" s="32" t="n">
        <v>20115</v>
      </c>
      <c r="J1960" s="32" t="n">
        <v>0</v>
      </c>
      <c r="K1960" s="32" t="n">
        <v>-9.61</v>
      </c>
      <c r="L1960" s="32" t="n">
        <v>0</v>
      </c>
      <c r="M1960" s="32"/>
      <c r="N1960" s="6" t="s">
        <f>=I1960+J1960+K1960+L1960</f>
      </c>
      <c r="O1960" s="32"/>
      <c r="P1960" s="30"/>
    </row>
    <row collapsed="false" customFormat="false" customHeight="false" hidden="false" ht="12.1" outlineLevel="0" r="1961">
      <c r="A1961" s="20" t="n">
        <v>44162.672083333</v>
      </c>
      <c r="B1961" s="2" t="s">
        <v>1010</v>
      </c>
      <c r="C1961" s="2" t="s">
        <v>1381</v>
      </c>
      <c r="D1961" s="2" t="s">
        <v>894</v>
      </c>
      <c r="E1961" s="2" t="s">
        <v>18</v>
      </c>
      <c r="F1961" s="2" t="s">
        <v>27</v>
      </c>
      <c r="G1961" s="7" t="n">
        <v>3</v>
      </c>
      <c r="H1961" s="6" t="n">
        <v>829.4</v>
      </c>
      <c r="I1961" s="6" t="n">
        <v>-2488.2</v>
      </c>
      <c r="J1961" s="6" t="n">
        <v>0</v>
      </c>
      <c r="K1961" s="6" t="n">
        <v>-1.19</v>
      </c>
      <c r="L1961" s="6" t="n">
        <v>0</v>
      </c>
      <c r="M1961" s="6"/>
      <c r="N1961" s="6" t="s">
        <f>=I1961+J1961+K1961+L1961</f>
      </c>
      <c r="O1961" s="6"/>
      <c r="P1961" s="2"/>
    </row>
    <row collapsed="false" customFormat="false" customHeight="false" hidden="false" ht="12.1" outlineLevel="0" r="1962">
      <c r="A1962" s="20" t="n">
        <v>44162.699814815</v>
      </c>
      <c r="B1962" s="2" t="s">
        <v>76</v>
      </c>
      <c r="C1962" s="2" t="s">
        <v>1240</v>
      </c>
      <c r="D1962" s="2" t="s">
        <v>894</v>
      </c>
      <c r="E1962" s="2" t="s">
        <v>18</v>
      </c>
      <c r="F1962" s="2" t="s">
        <v>27</v>
      </c>
      <c r="G1962" s="7" t="n">
        <v>2000</v>
      </c>
      <c r="H1962" s="6" t="n">
        <v>0.9025</v>
      </c>
      <c r="I1962" s="6" t="n">
        <v>-1805</v>
      </c>
      <c r="J1962" s="6" t="n">
        <v>0</v>
      </c>
      <c r="K1962" s="6" t="n">
        <v>-0.86</v>
      </c>
      <c r="L1962" s="6" t="n">
        <v>0</v>
      </c>
      <c r="M1962" s="6"/>
      <c r="N1962" s="6" t="s">
        <f>=I1962+J1962+K1962+L1962</f>
      </c>
      <c r="O1962" s="6"/>
      <c r="P1962" s="2"/>
    </row>
    <row collapsed="false" customFormat="false" customHeight="false" hidden="false" ht="12.1" outlineLevel="0" r="1963">
      <c r="A1963" s="20" t="n">
        <v>44162.736886574</v>
      </c>
      <c r="B1963" s="2" t="s">
        <v>1010</v>
      </c>
      <c r="C1963" s="2" t="s">
        <v>1381</v>
      </c>
      <c r="D1963" s="2" t="s">
        <v>894</v>
      </c>
      <c r="E1963" s="2" t="s">
        <v>18</v>
      </c>
      <c r="F1963" s="2" t="s">
        <v>27</v>
      </c>
      <c r="G1963" s="7" t="n">
        <v>10</v>
      </c>
      <c r="H1963" s="6" t="n">
        <v>836.2</v>
      </c>
      <c r="I1963" s="6" t="n">
        <v>-8362</v>
      </c>
      <c r="J1963" s="6" t="n">
        <v>0</v>
      </c>
      <c r="K1963" s="6" t="n">
        <v>-4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44162.737372685</v>
      </c>
      <c r="B1964" s="2" t="s">
        <v>1010</v>
      </c>
      <c r="C1964" s="2" t="s">
        <v>1381</v>
      </c>
      <c r="D1964" s="2" t="s">
        <v>894</v>
      </c>
      <c r="E1964" s="2" t="s">
        <v>18</v>
      </c>
      <c r="F1964" s="2" t="s">
        <v>27</v>
      </c>
      <c r="G1964" s="7" t="n">
        <v>2</v>
      </c>
      <c r="H1964" s="6" t="n">
        <v>836</v>
      </c>
      <c r="I1964" s="6" t="n">
        <v>-1672</v>
      </c>
      <c r="J1964" s="6" t="n">
        <v>0</v>
      </c>
      <c r="K1964" s="6" t="n">
        <v>-0.8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20" t="n">
        <v>44162.73775463</v>
      </c>
      <c r="B1965" s="2" t="s">
        <v>1010</v>
      </c>
      <c r="C1965" s="2" t="s">
        <v>1381</v>
      </c>
      <c r="D1965" s="2" t="s">
        <v>894</v>
      </c>
      <c r="E1965" s="2" t="s">
        <v>18</v>
      </c>
      <c r="F1965" s="2" t="s">
        <v>27</v>
      </c>
      <c r="G1965" s="7" t="n">
        <v>1</v>
      </c>
      <c r="H1965" s="6" t="n">
        <v>836</v>
      </c>
      <c r="I1965" s="6" t="n">
        <v>-836</v>
      </c>
      <c r="J1965" s="6" t="n">
        <v>0</v>
      </c>
      <c r="K1965" s="6" t="n">
        <v>-0.41</v>
      </c>
      <c r="L1965" s="6" t="n">
        <v>0</v>
      </c>
      <c r="M1965" s="6"/>
      <c r="N1965" s="6" t="s">
        <f>=I1965+J1965+K1965+L1965</f>
      </c>
      <c r="O1965" s="6"/>
      <c r="P1965" s="2"/>
    </row>
    <row collapsed="false" customFormat="false" customHeight="false" hidden="false" ht="12.1" outlineLevel="0" r="1966">
      <c r="A1966" s="20" t="n">
        <v>44162.737800926</v>
      </c>
      <c r="B1966" s="2" t="s">
        <v>1010</v>
      </c>
      <c r="C1966" s="2" t="s">
        <v>1381</v>
      </c>
      <c r="D1966" s="2" t="s">
        <v>894</v>
      </c>
      <c r="E1966" s="2" t="s">
        <v>18</v>
      </c>
      <c r="F1966" s="2" t="s">
        <v>27</v>
      </c>
      <c r="G1966" s="7" t="n">
        <v>7</v>
      </c>
      <c r="H1966" s="6" t="n">
        <v>836</v>
      </c>
      <c r="I1966" s="6" t="n">
        <v>-5852</v>
      </c>
      <c r="J1966" s="6" t="n">
        <v>0</v>
      </c>
      <c r="K1966" s="6" t="n">
        <v>-2.8</v>
      </c>
      <c r="L1966" s="6" t="n">
        <v>0</v>
      </c>
      <c r="M1966" s="6"/>
      <c r="N1966" s="6" t="s">
        <f>=I1966+J1966+K1966+L1966</f>
      </c>
      <c r="O1966" s="6"/>
      <c r="P1966" s="2"/>
    </row>
    <row collapsed="false" customFormat="false" customHeight="false" hidden="false" ht="12.1" outlineLevel="0" r="1967">
      <c r="A1967" s="20" t="n">
        <v>44162.739490741</v>
      </c>
      <c r="B1967" s="2" t="s">
        <v>114</v>
      </c>
      <c r="C1967" s="2" t="s">
        <v>1204</v>
      </c>
      <c r="D1967" s="2" t="s">
        <v>894</v>
      </c>
      <c r="E1967" s="2" t="s">
        <v>18</v>
      </c>
      <c r="F1967" s="2" t="s">
        <v>27</v>
      </c>
      <c r="G1967" s="7" t="n">
        <v>4000</v>
      </c>
      <c r="H1967" s="6" t="n">
        <v>0.7815</v>
      </c>
      <c r="I1967" s="6" t="n">
        <v>-3126</v>
      </c>
      <c r="J1967" s="6" t="n">
        <v>0</v>
      </c>
      <c r="K1967" s="6" t="n">
        <v>-1.49</v>
      </c>
      <c r="L1967" s="6" t="n">
        <v>0</v>
      </c>
      <c r="M1967" s="6"/>
      <c r="N1967" s="6" t="s">
        <f>=I1967+J1967+K1967+L1967</f>
      </c>
      <c r="O1967" s="6"/>
      <c r="P1967" s="2"/>
    </row>
    <row collapsed="false" customFormat="false" customHeight="false" hidden="false" ht="12.1" outlineLevel="0" r="1968">
      <c r="A1968" s="20" t="n">
        <v>44162.740243056</v>
      </c>
      <c r="B1968" s="2" t="s">
        <v>114</v>
      </c>
      <c r="C1968" s="2" t="s">
        <v>1204</v>
      </c>
      <c r="D1968" s="2" t="s">
        <v>894</v>
      </c>
      <c r="E1968" s="2" t="s">
        <v>18</v>
      </c>
      <c r="F1968" s="2" t="s">
        <v>27</v>
      </c>
      <c r="G1968" s="7" t="n">
        <v>5000</v>
      </c>
      <c r="H1968" s="6" t="n">
        <v>0.7825</v>
      </c>
      <c r="I1968" s="6" t="n">
        <v>-3912.5</v>
      </c>
      <c r="J1968" s="6" t="n">
        <v>0</v>
      </c>
      <c r="K1968" s="6" t="n">
        <v>-1.87</v>
      </c>
      <c r="L1968" s="6" t="n">
        <v>0</v>
      </c>
      <c r="M1968" s="6"/>
      <c r="N1968" s="6" t="s">
        <f>=I1968+J1968+K1968+L1968</f>
      </c>
      <c r="O1968" s="6"/>
      <c r="P1968" s="2"/>
    </row>
    <row collapsed="false" customFormat="false" customHeight="false" hidden="false" ht="12.1" outlineLevel="0" r="1969">
      <c r="A1969" s="20" t="n">
        <v>44162.744201389</v>
      </c>
      <c r="B1969" s="2" t="s">
        <v>86</v>
      </c>
      <c r="C1969" s="2" t="s">
        <v>1331</v>
      </c>
      <c r="D1969" s="2" t="s">
        <v>894</v>
      </c>
      <c r="E1969" s="2" t="s">
        <v>18</v>
      </c>
      <c r="F1969" s="2" t="s">
        <v>27</v>
      </c>
      <c r="G1969" s="7" t="n">
        <v>1000</v>
      </c>
      <c r="H1969" s="6" t="n">
        <v>5.2045</v>
      </c>
      <c r="I1969" s="6" t="n">
        <v>-5204.5</v>
      </c>
      <c r="J1969" s="6" t="n">
        <v>0</v>
      </c>
      <c r="K1969" s="6" t="n">
        <v>-2.49</v>
      </c>
      <c r="L1969" s="6" t="n">
        <v>0</v>
      </c>
      <c r="M1969" s="6"/>
      <c r="N1969" s="6" t="s">
        <f>=I1969+J1969+K1969+L1969</f>
      </c>
      <c r="O1969" s="6"/>
      <c r="P1969" s="2"/>
    </row>
    <row collapsed="false" customFormat="false" customHeight="false" hidden="false" ht="12.1" outlineLevel="0" r="1970">
      <c r="A1970" s="21" t="n">
        <v>44165</v>
      </c>
      <c r="B1970" s="22" t="s">
        <v>1113</v>
      </c>
      <c r="C1970" s="22" t="s">
        <v>1390</v>
      </c>
      <c r="D1970" s="22" t="s">
        <v>1113</v>
      </c>
      <c r="E1970" s="22" t="s">
        <v>1113</v>
      </c>
      <c r="F1970" s="22" t="s">
        <v>20</v>
      </c>
      <c r="G1970" s="23" t="n">
        <v>1</v>
      </c>
      <c r="H1970" s="24" t="n">
        <v>2.05</v>
      </c>
      <c r="I1970" s="24" t="n">
        <v>2.05</v>
      </c>
      <c r="J1970" s="24" t="n">
        <v>0</v>
      </c>
      <c r="K1970" s="24" t="n">
        <v>0</v>
      </c>
      <c r="L1970" s="24" t="n">
        <v>0</v>
      </c>
      <c r="M1970" s="6" t="s">
        <f>=I1970+J1970+K1970+L1970</f>
      </c>
      <c r="N1970" s="24"/>
      <c r="O1970" s="24"/>
      <c r="P1970" s="22"/>
    </row>
    <row collapsed="false" customFormat="false" customHeight="false" hidden="false" ht="12.1" outlineLevel="0" r="1971">
      <c r="A1971" s="29" t="n">
        <v>44165.474016204</v>
      </c>
      <c r="B1971" s="30" t="s">
        <v>94</v>
      </c>
      <c r="C1971" s="30" t="s">
        <v>1225</v>
      </c>
      <c r="D1971" s="30" t="s">
        <v>897</v>
      </c>
      <c r="E1971" s="30" t="s">
        <v>18</v>
      </c>
      <c r="F1971" s="30" t="s">
        <v>27</v>
      </c>
      <c r="G1971" s="31" t="n">
        <v>-200</v>
      </c>
      <c r="H1971" s="32" t="n">
        <v>78.86</v>
      </c>
      <c r="I1971" s="32" t="n">
        <v>15772</v>
      </c>
      <c r="J1971" s="32" t="n">
        <v>0</v>
      </c>
      <c r="K1971" s="32" t="n">
        <v>-7.54</v>
      </c>
      <c r="L1971" s="32" t="n">
        <v>0</v>
      </c>
      <c r="M1971" s="32"/>
      <c r="N1971" s="6" t="s">
        <f>=I1971+J1971+K1971+L1971</f>
      </c>
      <c r="O1971" s="32"/>
      <c r="P1971" s="30"/>
    </row>
    <row collapsed="false" customFormat="false" customHeight="false" hidden="false" ht="12.1" outlineLevel="0" r="1972">
      <c r="A1972" s="29" t="n">
        <v>44165.474594907</v>
      </c>
      <c r="B1972" s="30" t="s">
        <v>94</v>
      </c>
      <c r="C1972" s="30" t="s">
        <v>1225</v>
      </c>
      <c r="D1972" s="30" t="s">
        <v>897</v>
      </c>
      <c r="E1972" s="30" t="s">
        <v>18</v>
      </c>
      <c r="F1972" s="30" t="s">
        <v>27</v>
      </c>
      <c r="G1972" s="31" t="n">
        <v>-200</v>
      </c>
      <c r="H1972" s="32" t="n">
        <v>78.98</v>
      </c>
      <c r="I1972" s="32" t="n">
        <v>15796</v>
      </c>
      <c r="J1972" s="32" t="n">
        <v>0</v>
      </c>
      <c r="K1972" s="32" t="n">
        <v>-7.54</v>
      </c>
      <c r="L1972" s="32" t="n">
        <v>0</v>
      </c>
      <c r="M1972" s="32"/>
      <c r="N1972" s="6" t="s">
        <f>=I1972+J1972+K1972+L1972</f>
      </c>
      <c r="O1972" s="32"/>
      <c r="P1972" s="30"/>
    </row>
    <row collapsed="false" customFormat="false" customHeight="false" hidden="false" ht="12.1" outlineLevel="0" r="1973">
      <c r="A1973" s="20" t="n">
        <v>44165.485810185</v>
      </c>
      <c r="B1973" s="2" t="s">
        <v>58</v>
      </c>
      <c r="C1973" s="2" t="s">
        <v>1133</v>
      </c>
      <c r="D1973" s="2" t="s">
        <v>894</v>
      </c>
      <c r="E1973" s="2" t="s">
        <v>18</v>
      </c>
      <c r="F1973" s="2" t="s">
        <v>27</v>
      </c>
      <c r="G1973" s="7" t="n">
        <v>50</v>
      </c>
      <c r="H1973" s="6" t="n">
        <v>183.86</v>
      </c>
      <c r="I1973" s="6" t="n">
        <v>-9193</v>
      </c>
      <c r="J1973" s="6" t="n">
        <v>0</v>
      </c>
      <c r="K1973" s="6" t="n">
        <v>-4.39</v>
      </c>
      <c r="L1973" s="6" t="n">
        <v>0</v>
      </c>
      <c r="M1973" s="6"/>
      <c r="N1973" s="6" t="s">
        <f>=I1973+J1973+K1973+L1973</f>
      </c>
      <c r="O1973" s="6"/>
      <c r="P1973" s="2"/>
    </row>
    <row collapsed="false" customFormat="false" customHeight="false" hidden="false" ht="12.1" outlineLevel="0" r="1974">
      <c r="A1974" s="20" t="n">
        <v>44165.500740741</v>
      </c>
      <c r="B1974" s="2" t="s">
        <v>58</v>
      </c>
      <c r="C1974" s="2" t="s">
        <v>1133</v>
      </c>
      <c r="D1974" s="2" t="s">
        <v>894</v>
      </c>
      <c r="E1974" s="2" t="s">
        <v>18</v>
      </c>
      <c r="F1974" s="2" t="s">
        <v>27</v>
      </c>
      <c r="G1974" s="7" t="n">
        <v>50</v>
      </c>
      <c r="H1974" s="6" t="n">
        <v>183.5</v>
      </c>
      <c r="I1974" s="6" t="n">
        <v>-9175</v>
      </c>
      <c r="J1974" s="6" t="n">
        <v>0</v>
      </c>
      <c r="K1974" s="6" t="n">
        <v>-4.38</v>
      </c>
      <c r="L1974" s="6" t="n">
        <v>0</v>
      </c>
      <c r="M1974" s="6"/>
      <c r="N1974" s="6" t="s">
        <f>=I1974+J1974+K1974+L1974</f>
      </c>
      <c r="O1974" s="6"/>
      <c r="P1974" s="2"/>
    </row>
    <row collapsed="false" customFormat="false" customHeight="false" hidden="false" ht="12.1" outlineLevel="0" r="1975">
      <c r="A1975" s="20" t="n">
        <v>44165.518819444</v>
      </c>
      <c r="B1975" s="2" t="s">
        <v>94</v>
      </c>
      <c r="C1975" s="2" t="s">
        <v>1225</v>
      </c>
      <c r="D1975" s="2" t="s">
        <v>894</v>
      </c>
      <c r="E1975" s="2" t="s">
        <v>18</v>
      </c>
      <c r="F1975" s="2" t="s">
        <v>27</v>
      </c>
      <c r="G1975" s="7" t="n">
        <v>30</v>
      </c>
      <c r="H1975" s="6" t="n">
        <v>78.9</v>
      </c>
      <c r="I1975" s="6" t="n">
        <v>-2367</v>
      </c>
      <c r="J1975" s="6" t="n">
        <v>0</v>
      </c>
      <c r="K1975" s="6" t="n">
        <v>-1.13</v>
      </c>
      <c r="L1975" s="6" t="n">
        <v>0</v>
      </c>
      <c r="M1975" s="6"/>
      <c r="N1975" s="6" t="s">
        <f>=I1975+J1975+K1975+L1975</f>
      </c>
      <c r="O1975" s="6"/>
      <c r="P1975" s="2"/>
    </row>
    <row collapsed="false" customFormat="false" customHeight="false" hidden="false" ht="12.1" outlineLevel="0" r="1976">
      <c r="A1976" s="29" t="n">
        <v>44165.539074074</v>
      </c>
      <c r="B1976" s="30" t="s">
        <v>987</v>
      </c>
      <c r="C1976" s="30" t="s">
        <v>1282</v>
      </c>
      <c r="D1976" s="30" t="s">
        <v>897</v>
      </c>
      <c r="E1976" s="30" t="s">
        <v>166</v>
      </c>
      <c r="F1976" s="30" t="s">
        <v>27</v>
      </c>
      <c r="G1976" s="31" t="n">
        <v>-4</v>
      </c>
      <c r="H1976" s="32" t="n">
        <v>101.33</v>
      </c>
      <c r="I1976" s="32" t="n">
        <v>4053.2</v>
      </c>
      <c r="J1976" s="32" t="n">
        <v>124.96</v>
      </c>
      <c r="K1976" s="32" t="n">
        <v>-1.93</v>
      </c>
      <c r="L1976" s="32" t="n">
        <v>0</v>
      </c>
      <c r="M1976" s="32"/>
      <c r="N1976" s="6" t="s">
        <f>=I1976+J1976+K1976+L1976</f>
      </c>
      <c r="O1976" s="32"/>
      <c r="P1976" s="30"/>
    </row>
    <row collapsed="false" customFormat="false" customHeight="false" hidden="false" ht="12.1" outlineLevel="0" r="1977">
      <c r="A1977" s="29" t="n">
        <v>44165.541064815</v>
      </c>
      <c r="B1977" s="30" t="s">
        <v>916</v>
      </c>
      <c r="C1977" s="30" t="s">
        <v>1109</v>
      </c>
      <c r="D1977" s="30" t="s">
        <v>897</v>
      </c>
      <c r="E1977" s="30" t="s">
        <v>166</v>
      </c>
      <c r="F1977" s="30" t="s">
        <v>27</v>
      </c>
      <c r="G1977" s="31" t="n">
        <v>-1</v>
      </c>
      <c r="H1977" s="32" t="n">
        <v>102.22</v>
      </c>
      <c r="I1977" s="32" t="n">
        <v>1022.2</v>
      </c>
      <c r="J1977" s="32" t="n">
        <v>21.37</v>
      </c>
      <c r="K1977" s="32" t="n">
        <v>-0.49</v>
      </c>
      <c r="L1977" s="32" t="n">
        <v>0</v>
      </c>
      <c r="M1977" s="32"/>
      <c r="N1977" s="6" t="s">
        <f>=I1977+J1977+K1977+L1977</f>
      </c>
      <c r="O1977" s="32"/>
      <c r="P1977" s="30"/>
    </row>
    <row collapsed="false" customFormat="false" customHeight="false" hidden="false" ht="12.1" outlineLevel="0" r="1978">
      <c r="A1978" s="20" t="n">
        <v>44165.571458333</v>
      </c>
      <c r="B1978" s="2" t="s">
        <v>94</v>
      </c>
      <c r="C1978" s="2" t="s">
        <v>1225</v>
      </c>
      <c r="D1978" s="2" t="s">
        <v>894</v>
      </c>
      <c r="E1978" s="2" t="s">
        <v>18</v>
      </c>
      <c r="F1978" s="2" t="s">
        <v>27</v>
      </c>
      <c r="G1978" s="7" t="n">
        <v>30</v>
      </c>
      <c r="H1978" s="6" t="n">
        <v>78.6</v>
      </c>
      <c r="I1978" s="6" t="n">
        <v>-2358</v>
      </c>
      <c r="J1978" s="6" t="n">
        <v>0</v>
      </c>
      <c r="K1978" s="6" t="n">
        <v>-1.13</v>
      </c>
      <c r="L1978" s="6" t="n">
        <v>0</v>
      </c>
      <c r="M1978" s="6"/>
      <c r="N1978" s="6" t="s">
        <f>=I1978+J1978+K1978+L1978</f>
      </c>
      <c r="O1978" s="6"/>
      <c r="P1978" s="2"/>
    </row>
    <row collapsed="false" customFormat="false" customHeight="false" hidden="false" ht="12.1" outlineLevel="0" r="1979">
      <c r="A1979" s="20" t="n">
        <v>44165.571458333</v>
      </c>
      <c r="B1979" s="2" t="s">
        <v>94</v>
      </c>
      <c r="C1979" s="2" t="s">
        <v>1225</v>
      </c>
      <c r="D1979" s="2" t="s">
        <v>894</v>
      </c>
      <c r="E1979" s="2" t="s">
        <v>18</v>
      </c>
      <c r="F1979" s="2" t="s">
        <v>27</v>
      </c>
      <c r="G1979" s="7" t="n">
        <v>200</v>
      </c>
      <c r="H1979" s="6" t="n">
        <v>78.5</v>
      </c>
      <c r="I1979" s="6" t="n">
        <v>-15700</v>
      </c>
      <c r="J1979" s="6" t="n">
        <v>0</v>
      </c>
      <c r="K1979" s="6" t="n">
        <v>-7.5</v>
      </c>
      <c r="L1979" s="6" t="n">
        <v>0</v>
      </c>
      <c r="M1979" s="6"/>
      <c r="N1979" s="6" t="s">
        <f>=I1979+J1979+K1979+L1979</f>
      </c>
      <c r="O1979" s="6"/>
      <c r="P1979" s="2"/>
    </row>
    <row collapsed="false" customFormat="false" customHeight="false" hidden="false" ht="12.1" outlineLevel="0" r="1980">
      <c r="A1980" s="29" t="n">
        <v>44165.579386574</v>
      </c>
      <c r="B1980" s="30" t="s">
        <v>64</v>
      </c>
      <c r="C1980" s="30" t="s">
        <v>65</v>
      </c>
      <c r="D1980" s="30" t="s">
        <v>897</v>
      </c>
      <c r="E1980" s="30" t="s">
        <v>18</v>
      </c>
      <c r="F1980" s="30" t="s">
        <v>20</v>
      </c>
      <c r="G1980" s="31" t="n">
        <v>-1</v>
      </c>
      <c r="H1980" s="32" t="n">
        <v>478</v>
      </c>
      <c r="I1980" s="32" t="n">
        <v>478</v>
      </c>
      <c r="J1980" s="32" t="n">
        <v>0</v>
      </c>
      <c r="K1980" s="32" t="n">
        <v>-0.23</v>
      </c>
      <c r="L1980" s="32" t="n">
        <v>0</v>
      </c>
      <c r="M1980" s="6" t="s">
        <f>=I1980+J1980+K1980+L1980</f>
      </c>
      <c r="N1980" s="32"/>
      <c r="O1980" s="32"/>
      <c r="P1980" s="30"/>
    </row>
    <row collapsed="false" customFormat="false" customHeight="false" hidden="false" ht="12.1" outlineLevel="0" r="1981">
      <c r="A1981" s="20" t="n">
        <v>44165.599537037</v>
      </c>
      <c r="B1981" s="2" t="s">
        <v>1012</v>
      </c>
      <c r="C1981" s="2" t="s">
        <v>1391</v>
      </c>
      <c r="D1981" s="2" t="s">
        <v>894</v>
      </c>
      <c r="E1981" s="2" t="s">
        <v>18</v>
      </c>
      <c r="F1981" s="2" t="s">
        <v>20</v>
      </c>
      <c r="G1981" s="7" t="n">
        <v>1</v>
      </c>
      <c r="H1981" s="6" t="n">
        <v>490.3</v>
      </c>
      <c r="I1981" s="6" t="n">
        <v>-490.3</v>
      </c>
      <c r="J1981" s="6" t="n">
        <v>0</v>
      </c>
      <c r="K1981" s="6" t="n">
        <v>-0.24</v>
      </c>
      <c r="L1981" s="6" t="n">
        <v>0</v>
      </c>
      <c r="M1981" s="6" t="s">
        <f>=I1981+J1981+K1981+L1981</f>
      </c>
      <c r="N1981" s="6"/>
      <c r="O1981" s="6"/>
      <c r="P1981" s="2"/>
    </row>
    <row collapsed="false" customFormat="false" customHeight="false" hidden="false" ht="12.1" outlineLevel="0" r="1982">
      <c r="A1982" s="20" t="n">
        <v>44165.776574074</v>
      </c>
      <c r="B1982" s="2" t="s">
        <v>1012</v>
      </c>
      <c r="C1982" s="2" t="s">
        <v>1391</v>
      </c>
      <c r="D1982" s="2" t="s">
        <v>894</v>
      </c>
      <c r="E1982" s="2" t="s">
        <v>18</v>
      </c>
      <c r="F1982" s="2" t="s">
        <v>20</v>
      </c>
      <c r="G1982" s="7" t="n">
        <v>1</v>
      </c>
      <c r="H1982" s="6" t="n">
        <v>484</v>
      </c>
      <c r="I1982" s="6" t="n">
        <v>-484</v>
      </c>
      <c r="J1982" s="6" t="n">
        <v>0</v>
      </c>
      <c r="K1982" s="6" t="n">
        <v>-0.23</v>
      </c>
      <c r="L1982" s="6" t="n">
        <v>0</v>
      </c>
      <c r="M1982" s="6" t="s">
        <f>=I1982+J1982+K1982+L1982</f>
      </c>
      <c r="N1982" s="6"/>
      <c r="O1982" s="6"/>
      <c r="P1982" s="2"/>
    </row>
    <row collapsed="false" customFormat="false" customHeight="false" hidden="false" ht="12.1" outlineLevel="0" r="1983">
      <c r="A1983" s="20" t="n">
        <v>44165.785821759</v>
      </c>
      <c r="B1983" s="2" t="s">
        <v>55</v>
      </c>
      <c r="C1983" s="2" t="s">
        <v>1382</v>
      </c>
      <c r="D1983" s="2" t="s">
        <v>894</v>
      </c>
      <c r="E1983" s="2" t="s">
        <v>18</v>
      </c>
      <c r="F1983" s="2" t="s">
        <v>20</v>
      </c>
      <c r="G1983" s="7" t="n">
        <v>1</v>
      </c>
      <c r="H1983" s="6" t="n">
        <v>264.32</v>
      </c>
      <c r="I1983" s="6" t="n">
        <v>-264.32</v>
      </c>
      <c r="J1983" s="6" t="n">
        <v>0</v>
      </c>
      <c r="K1983" s="6" t="n">
        <v>-0.13</v>
      </c>
      <c r="L1983" s="6" t="n">
        <v>0</v>
      </c>
      <c r="M1983" s="6" t="s">
        <f>=I1983+J1983+K1983+L1983</f>
      </c>
      <c r="N1983" s="6"/>
      <c r="O1983" s="6"/>
      <c r="P1983" s="2"/>
    </row>
    <row collapsed="false" customFormat="false" customHeight="false" hidden="false" ht="12.1" outlineLevel="0" r="1984">
      <c r="A1984" s="20" t="n">
        <v>44165.786041667</v>
      </c>
      <c r="B1984" s="2" t="s">
        <v>1012</v>
      </c>
      <c r="C1984" s="2" t="s">
        <v>1391</v>
      </c>
      <c r="D1984" s="2" t="s">
        <v>894</v>
      </c>
      <c r="E1984" s="2" t="s">
        <v>18</v>
      </c>
      <c r="F1984" s="2" t="s">
        <v>20</v>
      </c>
      <c r="G1984" s="7" t="n">
        <v>1</v>
      </c>
      <c r="H1984" s="6" t="n">
        <v>483.28</v>
      </c>
      <c r="I1984" s="6" t="n">
        <v>-483.28</v>
      </c>
      <c r="J1984" s="6" t="n">
        <v>0</v>
      </c>
      <c r="K1984" s="6" t="n">
        <v>-0.23</v>
      </c>
      <c r="L1984" s="6" t="n">
        <v>0</v>
      </c>
      <c r="M1984" s="6" t="s">
        <f>=I1984+J1984+K1984+L1984</f>
      </c>
      <c r="N1984" s="6"/>
      <c r="O1984" s="6"/>
      <c r="P1984" s="2"/>
    </row>
    <row collapsed="false" customFormat="false" customHeight="false" hidden="false" ht="12.1" outlineLevel="0" r="1985">
      <c r="A1985" s="20" t="n">
        <v>44165.786550926</v>
      </c>
      <c r="B1985" s="2" t="s">
        <v>64</v>
      </c>
      <c r="C1985" s="2" t="s">
        <v>65</v>
      </c>
      <c r="D1985" s="2" t="s">
        <v>894</v>
      </c>
      <c r="E1985" s="2" t="s">
        <v>18</v>
      </c>
      <c r="F1985" s="2" t="s">
        <v>20</v>
      </c>
      <c r="G1985" s="7" t="n">
        <v>1</v>
      </c>
      <c r="H1985" s="6" t="n">
        <v>468.41</v>
      </c>
      <c r="I1985" s="6" t="n">
        <v>-468.41</v>
      </c>
      <c r="J1985" s="6" t="n">
        <v>0</v>
      </c>
      <c r="K1985" s="6" t="n">
        <v>-0.23</v>
      </c>
      <c r="L1985" s="6" t="n">
        <v>0</v>
      </c>
      <c r="M1985" s="6" t="s">
        <f>=I1985+J1985+K1985+L1985</f>
      </c>
      <c r="N1985" s="6"/>
      <c r="O1985" s="6"/>
      <c r="P1985" s="2"/>
    </row>
    <row collapsed="false" customFormat="false" customHeight="false" hidden="false" ht="12.1" outlineLevel="0" r="1986">
      <c r="A1986" s="20" t="n">
        <v>44165.788738426</v>
      </c>
      <c r="B1986" s="2" t="s">
        <v>17</v>
      </c>
      <c r="C1986" s="2" t="s">
        <v>19</v>
      </c>
      <c r="D1986" s="2" t="s">
        <v>894</v>
      </c>
      <c r="E1986" s="2" t="s">
        <v>18</v>
      </c>
      <c r="F1986" s="2" t="s">
        <v>20</v>
      </c>
      <c r="G1986" s="7" t="n">
        <v>10</v>
      </c>
      <c r="H1986" s="6" t="n">
        <v>38.89</v>
      </c>
      <c r="I1986" s="6" t="n">
        <v>-388.9</v>
      </c>
      <c r="J1986" s="6" t="n">
        <v>0</v>
      </c>
      <c r="K1986" s="6" t="n">
        <v>-0.19</v>
      </c>
      <c r="L1986" s="6" t="n">
        <v>0</v>
      </c>
      <c r="M1986" s="6" t="s">
        <f>=I1986+J1986+K1986+L1986</f>
      </c>
      <c r="N1986" s="6"/>
      <c r="O1986" s="6"/>
      <c r="P1986" s="2"/>
    </row>
    <row collapsed="false" customFormat="false" customHeight="false" hidden="false" ht="12.1" outlineLevel="0" r="1987">
      <c r="A1987" s="25" t="n">
        <v>44166</v>
      </c>
      <c r="B1987" s="26" t="s">
        <v>1089</v>
      </c>
      <c r="C1987" s="26" t="s">
        <v>1090</v>
      </c>
      <c r="D1987" s="26" t="s">
        <v>1089</v>
      </c>
      <c r="E1987" s="26" t="s">
        <v>1089</v>
      </c>
      <c r="F1987" s="26" t="s">
        <v>27</v>
      </c>
      <c r="G1987" s="27" t="n">
        <v>1</v>
      </c>
      <c r="H1987" s="28" t="n">
        <v>-60</v>
      </c>
      <c r="I1987" s="28" t="n">
        <v>-60</v>
      </c>
      <c r="J1987" s="28" t="n">
        <v>0</v>
      </c>
      <c r="K1987" s="28" t="n">
        <v>0</v>
      </c>
      <c r="L1987" s="28" t="n">
        <v>0</v>
      </c>
      <c r="M1987" s="28"/>
      <c r="N1987" s="6" t="s">
        <f>=I1987+J1987+K1987+L1987</f>
      </c>
      <c r="O1987" s="28"/>
      <c r="P1987" s="26"/>
    </row>
    <row collapsed="false" customFormat="false" customHeight="false" hidden="false" ht="12.1" outlineLevel="0" r="1988">
      <c r="A1988" s="25" t="n">
        <v>44166</v>
      </c>
      <c r="B1988" s="26" t="s">
        <v>1089</v>
      </c>
      <c r="C1988" s="26" t="s">
        <v>1090</v>
      </c>
      <c r="D1988" s="26" t="s">
        <v>1089</v>
      </c>
      <c r="E1988" s="26" t="s">
        <v>1089</v>
      </c>
      <c r="F1988" s="26" t="s">
        <v>27</v>
      </c>
      <c r="G1988" s="27" t="n">
        <v>1</v>
      </c>
      <c r="H1988" s="28" t="n">
        <v>-105</v>
      </c>
      <c r="I1988" s="28" t="n">
        <v>-105</v>
      </c>
      <c r="J1988" s="28" t="n">
        <v>0</v>
      </c>
      <c r="K1988" s="28" t="n">
        <v>0</v>
      </c>
      <c r="L1988" s="28" t="n">
        <v>0</v>
      </c>
      <c r="M1988" s="28"/>
      <c r="N1988" s="6" t="s">
        <f>=I1988+J1988+K1988+L1988</f>
      </c>
      <c r="O1988" s="28"/>
      <c r="P1988" s="26"/>
    </row>
    <row collapsed="false" customFormat="false" customHeight="false" hidden="false" ht="12.1" outlineLevel="0" r="1989">
      <c r="A1989" s="20" t="n">
        <v>44166.561782407</v>
      </c>
      <c r="B1989" s="2" t="s">
        <v>41</v>
      </c>
      <c r="C1989" s="2" t="s">
        <v>42</v>
      </c>
      <c r="D1989" s="2" t="s">
        <v>894</v>
      </c>
      <c r="E1989" s="2" t="s">
        <v>18</v>
      </c>
      <c r="F1989" s="2" t="s">
        <v>20</v>
      </c>
      <c r="G1989" s="7" t="n">
        <v>2</v>
      </c>
      <c r="H1989" s="6" t="n">
        <v>214.78</v>
      </c>
      <c r="I1989" s="6" t="n">
        <v>-429.56</v>
      </c>
      <c r="J1989" s="6" t="n">
        <v>0</v>
      </c>
      <c r="K1989" s="6" t="n">
        <v>-0.2</v>
      </c>
      <c r="L1989" s="6" t="n">
        <v>0</v>
      </c>
      <c r="M1989" s="6" t="s">
        <f>=I1989+J1989+K1989+L1989</f>
      </c>
      <c r="N1989" s="6"/>
      <c r="O1989" s="6"/>
      <c r="P1989" s="2"/>
    </row>
    <row collapsed="false" customFormat="false" customHeight="false" hidden="false" ht="12.1" outlineLevel="0" r="1990">
      <c r="A1990" s="20" t="n">
        <v>44166.612789352</v>
      </c>
      <c r="B1990" s="2" t="s">
        <v>74</v>
      </c>
      <c r="C1990" s="2" t="s">
        <v>1385</v>
      </c>
      <c r="D1990" s="2" t="s">
        <v>894</v>
      </c>
      <c r="E1990" s="2" t="s">
        <v>18</v>
      </c>
      <c r="F1990" s="2" t="s">
        <v>27</v>
      </c>
      <c r="G1990" s="7" t="n">
        <v>1</v>
      </c>
      <c r="H1990" s="6" t="n">
        <v>1920</v>
      </c>
      <c r="I1990" s="6" t="n">
        <v>-1920</v>
      </c>
      <c r="J1990" s="6" t="n">
        <v>0</v>
      </c>
      <c r="K1990" s="6" t="n">
        <v>-0.91</v>
      </c>
      <c r="L1990" s="6" t="n">
        <v>0</v>
      </c>
      <c r="M1990" s="6"/>
      <c r="N1990" s="6" t="s">
        <f>=I1990+J1990+K1990+L1990</f>
      </c>
      <c r="O1990" s="6"/>
      <c r="P1990" s="2"/>
    </row>
    <row collapsed="false" customFormat="false" customHeight="false" hidden="false" ht="12.1" outlineLevel="0" r="1991">
      <c r="A1991" s="20" t="n">
        <v>44166.613217593</v>
      </c>
      <c r="B1991" s="2" t="s">
        <v>55</v>
      </c>
      <c r="C1991" s="2" t="s">
        <v>1382</v>
      </c>
      <c r="D1991" s="2" t="s">
        <v>894</v>
      </c>
      <c r="E1991" s="2" t="s">
        <v>18</v>
      </c>
      <c r="F1991" s="2" t="s">
        <v>20</v>
      </c>
      <c r="G1991" s="7" t="n">
        <v>1</v>
      </c>
      <c r="H1991" s="6" t="n">
        <v>265.2</v>
      </c>
      <c r="I1991" s="6" t="n">
        <v>-265.2</v>
      </c>
      <c r="J1991" s="6" t="n">
        <v>0</v>
      </c>
      <c r="K1991" s="6" t="n">
        <v>-0.13</v>
      </c>
      <c r="L1991" s="6" t="n">
        <v>0</v>
      </c>
      <c r="M1991" s="6" t="s">
        <f>=I1991+J1991+K1991+L1991</f>
      </c>
      <c r="N1991" s="6"/>
      <c r="O1991" s="6"/>
      <c r="P1991" s="2"/>
    </row>
    <row collapsed="false" customFormat="false" customHeight="false" hidden="false" ht="12.1" outlineLevel="0" r="1992">
      <c r="A1992" s="20" t="n">
        <v>44166.658530093</v>
      </c>
      <c r="B1992" s="2" t="s">
        <v>50</v>
      </c>
      <c r="C1992" s="2" t="s">
        <v>51</v>
      </c>
      <c r="D1992" s="2" t="s">
        <v>894</v>
      </c>
      <c r="E1992" s="2" t="s">
        <v>18</v>
      </c>
      <c r="F1992" s="2" t="s">
        <v>20</v>
      </c>
      <c r="G1992" s="7" t="n">
        <v>2</v>
      </c>
      <c r="H1992" s="6" t="n">
        <v>46.12</v>
      </c>
      <c r="I1992" s="6" t="n">
        <v>-92.24</v>
      </c>
      <c r="J1992" s="6" t="n">
        <v>0</v>
      </c>
      <c r="K1992" s="6" t="n">
        <v>-0.04</v>
      </c>
      <c r="L1992" s="6" t="n">
        <v>0</v>
      </c>
      <c r="M1992" s="6" t="s">
        <f>=I1992+J1992+K1992+L1992</f>
      </c>
      <c r="N1992" s="6"/>
      <c r="O1992" s="6"/>
      <c r="P1992" s="2"/>
    </row>
    <row collapsed="false" customFormat="false" customHeight="false" hidden="false" ht="12.1" outlineLevel="0" r="1993">
      <c r="A1993" s="20" t="n">
        <v>44166.667094907</v>
      </c>
      <c r="B1993" s="2" t="s">
        <v>50</v>
      </c>
      <c r="C1993" s="2" t="s">
        <v>51</v>
      </c>
      <c r="D1993" s="2" t="s">
        <v>894</v>
      </c>
      <c r="E1993" s="2" t="s">
        <v>18</v>
      </c>
      <c r="F1993" s="2" t="s">
        <v>20</v>
      </c>
      <c r="G1993" s="7" t="n">
        <v>2</v>
      </c>
      <c r="H1993" s="6" t="n">
        <v>46</v>
      </c>
      <c r="I1993" s="6" t="n">
        <v>-92</v>
      </c>
      <c r="J1993" s="6" t="n">
        <v>0</v>
      </c>
      <c r="K1993" s="6" t="n">
        <v>-0.04</v>
      </c>
      <c r="L1993" s="6" t="n">
        <v>0</v>
      </c>
      <c r="M1993" s="6" t="s">
        <f>=I1993+J1993+K1993+L1993</f>
      </c>
      <c r="N1993" s="6"/>
      <c r="O1993" s="6"/>
      <c r="P1993" s="2"/>
    </row>
    <row collapsed="false" customFormat="false" customHeight="false" hidden="false" ht="12.1" outlineLevel="0" r="1994">
      <c r="A1994" s="20" t="n">
        <v>44166.667094907</v>
      </c>
      <c r="B1994" s="2" t="s">
        <v>50</v>
      </c>
      <c r="C1994" s="2" t="s">
        <v>51</v>
      </c>
      <c r="D1994" s="2" t="s">
        <v>894</v>
      </c>
      <c r="E1994" s="2" t="s">
        <v>18</v>
      </c>
      <c r="F1994" s="2" t="s">
        <v>20</v>
      </c>
      <c r="G1994" s="7" t="n">
        <v>2</v>
      </c>
      <c r="H1994" s="6" t="n">
        <v>45.8</v>
      </c>
      <c r="I1994" s="6" t="n">
        <v>-91.6</v>
      </c>
      <c r="J1994" s="6" t="n">
        <v>0</v>
      </c>
      <c r="K1994" s="6" t="n">
        <v>-0.04</v>
      </c>
      <c r="L1994" s="6" t="n">
        <v>0</v>
      </c>
      <c r="M1994" s="6" t="s">
        <f>=I1994+J1994+K1994+L1994</f>
      </c>
      <c r="N1994" s="6"/>
      <c r="O1994" s="6"/>
      <c r="P1994" s="2"/>
    </row>
    <row collapsed="false" customFormat="false" customHeight="false" hidden="false" ht="12.1" outlineLevel="0" r="1995">
      <c r="A1995" s="20" t="n">
        <v>44166.68400463</v>
      </c>
      <c r="B1995" s="2" t="s">
        <v>50</v>
      </c>
      <c r="C1995" s="2" t="s">
        <v>51</v>
      </c>
      <c r="D1995" s="2" t="s">
        <v>894</v>
      </c>
      <c r="E1995" s="2" t="s">
        <v>18</v>
      </c>
      <c r="F1995" s="2" t="s">
        <v>20</v>
      </c>
      <c r="G1995" s="7" t="n">
        <v>2</v>
      </c>
      <c r="H1995" s="6" t="n">
        <v>45.78</v>
      </c>
      <c r="I1995" s="6" t="n">
        <v>-91.56</v>
      </c>
      <c r="J1995" s="6" t="n">
        <v>0</v>
      </c>
      <c r="K1995" s="6" t="n">
        <v>-0.04</v>
      </c>
      <c r="L1995" s="6" t="n">
        <v>0</v>
      </c>
      <c r="M1995" s="6" t="s">
        <f>=I1995+J1995+K1995+L1995</f>
      </c>
      <c r="N1995" s="6"/>
      <c r="O1995" s="6"/>
      <c r="P1995" s="2"/>
    </row>
    <row collapsed="false" customFormat="false" customHeight="false" hidden="false" ht="12.1" outlineLevel="0" r="1996">
      <c r="A1996" s="20" t="n">
        <v>44166.767199074</v>
      </c>
      <c r="B1996" s="2" t="s">
        <v>82</v>
      </c>
      <c r="C1996" s="2" t="s">
        <v>83</v>
      </c>
      <c r="D1996" s="2" t="s">
        <v>894</v>
      </c>
      <c r="E1996" s="2" t="s">
        <v>18</v>
      </c>
      <c r="F1996" s="2" t="s">
        <v>20</v>
      </c>
      <c r="G1996" s="7" t="n">
        <v>2</v>
      </c>
      <c r="H1996" s="6" t="n">
        <v>52.28</v>
      </c>
      <c r="I1996" s="6" t="n">
        <v>-104.56</v>
      </c>
      <c r="J1996" s="6" t="n">
        <v>0</v>
      </c>
      <c r="K1996" s="6" t="n">
        <v>-0.05</v>
      </c>
      <c r="L1996" s="6" t="n">
        <v>0</v>
      </c>
      <c r="M1996" s="6" t="s">
        <f>=I1996+J1996+K1996+L1996</f>
      </c>
      <c r="N1996" s="6"/>
      <c r="O1996" s="6"/>
      <c r="P1996" s="2"/>
    </row>
    <row collapsed="false" customFormat="false" customHeight="false" hidden="false" ht="12.1" outlineLevel="0" r="1997">
      <c r="A1997" s="20" t="n">
        <v>44166.772650463</v>
      </c>
      <c r="B1997" s="2" t="s">
        <v>82</v>
      </c>
      <c r="C1997" s="2" t="s">
        <v>83</v>
      </c>
      <c r="D1997" s="2" t="s">
        <v>894</v>
      </c>
      <c r="E1997" s="2" t="s">
        <v>18</v>
      </c>
      <c r="F1997" s="2" t="s">
        <v>20</v>
      </c>
      <c r="G1997" s="7" t="n">
        <v>2</v>
      </c>
      <c r="H1997" s="6" t="n">
        <v>52.17</v>
      </c>
      <c r="I1997" s="6" t="n">
        <v>-104.34</v>
      </c>
      <c r="J1997" s="6" t="n">
        <v>0</v>
      </c>
      <c r="K1997" s="6" t="n">
        <v>-0.05</v>
      </c>
      <c r="L1997" s="6" t="n">
        <v>0</v>
      </c>
      <c r="M1997" s="6" t="s">
        <f>=I1997+J1997+K1997+L1997</f>
      </c>
      <c r="N1997" s="6"/>
      <c r="O1997" s="6"/>
      <c r="P1997" s="2"/>
    </row>
    <row collapsed="false" customFormat="false" customHeight="false" hidden="false" ht="12.1" outlineLevel="0" r="1998">
      <c r="A1998" s="20" t="n">
        <v>44166.866180556</v>
      </c>
      <c r="B1998" s="2" t="s">
        <v>64</v>
      </c>
      <c r="C1998" s="2" t="s">
        <v>65</v>
      </c>
      <c r="D1998" s="2" t="s">
        <v>894</v>
      </c>
      <c r="E1998" s="2" t="s">
        <v>18</v>
      </c>
      <c r="F1998" s="2" t="s">
        <v>20</v>
      </c>
      <c r="G1998" s="7" t="n">
        <v>1</v>
      </c>
      <c r="H1998" s="6" t="n">
        <v>411.3</v>
      </c>
      <c r="I1998" s="6" t="n">
        <v>-411.3</v>
      </c>
      <c r="J1998" s="6" t="n">
        <v>0</v>
      </c>
      <c r="K1998" s="6" t="n">
        <v>-0.2</v>
      </c>
      <c r="L1998" s="6" t="n">
        <v>0</v>
      </c>
      <c r="M1998" s="6" t="s">
        <f>=I1998+J1998+K1998+L1998</f>
      </c>
      <c r="N1998" s="6"/>
      <c r="O1998" s="6"/>
      <c r="P1998" s="2"/>
    </row>
    <row collapsed="false" customFormat="false" customHeight="false" hidden="false" ht="12.1" outlineLevel="0" r="1999">
      <c r="A1999" s="20" t="n">
        <v>44167.583101852</v>
      </c>
      <c r="B1999" s="2" t="s">
        <v>64</v>
      </c>
      <c r="C1999" s="2" t="s">
        <v>65</v>
      </c>
      <c r="D1999" s="2" t="s">
        <v>894</v>
      </c>
      <c r="E1999" s="2" t="s">
        <v>18</v>
      </c>
      <c r="F1999" s="2" t="s">
        <v>20</v>
      </c>
      <c r="G1999" s="7" t="n">
        <v>1</v>
      </c>
      <c r="H1999" s="6" t="n">
        <v>410</v>
      </c>
      <c r="I1999" s="6" t="n">
        <v>-410</v>
      </c>
      <c r="J1999" s="6" t="n">
        <v>0</v>
      </c>
      <c r="K1999" s="6" t="n">
        <v>-0.19</v>
      </c>
      <c r="L1999" s="6" t="n">
        <v>0</v>
      </c>
      <c r="M1999" s="6" t="s">
        <f>=I1999+J1999+K1999+L1999</f>
      </c>
      <c r="N1999" s="6"/>
      <c r="O1999" s="6"/>
      <c r="P1999" s="2"/>
    </row>
    <row collapsed="false" customFormat="false" customHeight="false" hidden="false" ht="12.1" outlineLevel="0" r="2000">
      <c r="A2000" s="20" t="n">
        <v>44168.433356481</v>
      </c>
      <c r="B2000" s="2" t="s">
        <v>112</v>
      </c>
      <c r="C2000" s="2" t="s">
        <v>1111</v>
      </c>
      <c r="D2000" s="2" t="s">
        <v>894</v>
      </c>
      <c r="E2000" s="2" t="s">
        <v>18</v>
      </c>
      <c r="F2000" s="2" t="s">
        <v>27</v>
      </c>
      <c r="G2000" s="7" t="n">
        <v>100</v>
      </c>
      <c r="H2000" s="6" t="n">
        <v>30.47</v>
      </c>
      <c r="I2000" s="6" t="n">
        <v>-3047</v>
      </c>
      <c r="J2000" s="6" t="n">
        <v>0</v>
      </c>
      <c r="K2000" s="6" t="n">
        <v>-1.46</v>
      </c>
      <c r="L2000" s="6" t="n">
        <v>0</v>
      </c>
      <c r="M2000" s="6"/>
      <c r="N2000" s="6" t="s">
        <f>=I2000+J2000+K2000+L2000</f>
      </c>
      <c r="O2000" s="6"/>
      <c r="P2000" s="2"/>
    </row>
    <row collapsed="false" customFormat="false" customHeight="false" hidden="false" ht="12.1" outlineLevel="0" r="2001">
      <c r="A2001" s="20" t="n">
        <v>44168.739166667</v>
      </c>
      <c r="B2001" s="2" t="s">
        <v>118</v>
      </c>
      <c r="C2001" s="2" t="s">
        <v>119</v>
      </c>
      <c r="D2001" s="2" t="s">
        <v>894</v>
      </c>
      <c r="E2001" s="2" t="s">
        <v>18</v>
      </c>
      <c r="F2001" s="2" t="s">
        <v>20</v>
      </c>
      <c r="G2001" s="7" t="n">
        <v>5</v>
      </c>
      <c r="H2001" s="6" t="n">
        <v>40.53</v>
      </c>
      <c r="I2001" s="6" t="n">
        <v>-202.65</v>
      </c>
      <c r="J2001" s="6" t="n">
        <v>0</v>
      </c>
      <c r="K2001" s="6" t="n">
        <v>-0.1</v>
      </c>
      <c r="L2001" s="6" t="n">
        <v>0</v>
      </c>
      <c r="M2001" s="6" t="s">
        <f>=I2001+J2001+K2001+L2001</f>
      </c>
      <c r="N2001" s="6"/>
      <c r="O2001" s="6"/>
      <c r="P2001" s="2"/>
    </row>
    <row collapsed="false" customFormat="false" customHeight="false" hidden="false" ht="12.1" outlineLevel="0" r="2002">
      <c r="A2002" s="20" t="n">
        <v>44168.745509259</v>
      </c>
      <c r="B2002" s="2" t="s">
        <v>112</v>
      </c>
      <c r="C2002" s="2" t="s">
        <v>1111</v>
      </c>
      <c r="D2002" s="2" t="s">
        <v>894</v>
      </c>
      <c r="E2002" s="2" t="s">
        <v>18</v>
      </c>
      <c r="F2002" s="2" t="s">
        <v>27</v>
      </c>
      <c r="G2002" s="7" t="n">
        <v>100</v>
      </c>
      <c r="H2002" s="6" t="n">
        <v>29.73</v>
      </c>
      <c r="I2002" s="6" t="n">
        <v>-2973</v>
      </c>
      <c r="J2002" s="6" t="n">
        <v>0</v>
      </c>
      <c r="K2002" s="6" t="n">
        <v>-1.42</v>
      </c>
      <c r="L2002" s="6" t="n">
        <v>0</v>
      </c>
      <c r="M2002" s="6"/>
      <c r="N2002" s="6" t="s">
        <f>=I2002+J2002+K2002+L2002</f>
      </c>
      <c r="O2002" s="6"/>
      <c r="P2002" s="2"/>
    </row>
    <row collapsed="false" customFormat="false" customHeight="false" hidden="false" ht="12.1" outlineLevel="0" r="2003">
      <c r="A2003" s="29" t="n">
        <v>44169.616863426</v>
      </c>
      <c r="B2003" s="30" t="s">
        <v>991</v>
      </c>
      <c r="C2003" s="30" t="s">
        <v>1352</v>
      </c>
      <c r="D2003" s="30" t="s">
        <v>897</v>
      </c>
      <c r="E2003" s="30" t="s">
        <v>18</v>
      </c>
      <c r="F2003" s="30" t="s">
        <v>20</v>
      </c>
      <c r="G2003" s="31" t="n">
        <v>-2</v>
      </c>
      <c r="H2003" s="32" t="n">
        <v>105.3</v>
      </c>
      <c r="I2003" s="32" t="n">
        <v>210.6</v>
      </c>
      <c r="J2003" s="32" t="n">
        <v>0</v>
      </c>
      <c r="K2003" s="32" t="n">
        <v>-0.1</v>
      </c>
      <c r="L2003" s="32" t="n">
        <v>0</v>
      </c>
      <c r="M2003" s="6" t="s">
        <f>=I2003+J2003+K2003+L2003</f>
      </c>
      <c r="N2003" s="32"/>
      <c r="O2003" s="32"/>
      <c r="P2003" s="30"/>
    </row>
    <row collapsed="false" customFormat="false" customHeight="false" hidden="false" ht="12.1" outlineLevel="0" r="2004">
      <c r="A2004" s="29" t="n">
        <v>44169.632986111</v>
      </c>
      <c r="B2004" s="30" t="s">
        <v>118</v>
      </c>
      <c r="C2004" s="30" t="s">
        <v>119</v>
      </c>
      <c r="D2004" s="30" t="s">
        <v>897</v>
      </c>
      <c r="E2004" s="30" t="s">
        <v>18</v>
      </c>
      <c r="F2004" s="30" t="s">
        <v>20</v>
      </c>
      <c r="G2004" s="31" t="n">
        <v>-8</v>
      </c>
      <c r="H2004" s="32" t="n">
        <v>40</v>
      </c>
      <c r="I2004" s="32" t="n">
        <v>320</v>
      </c>
      <c r="J2004" s="32" t="n">
        <v>0</v>
      </c>
      <c r="K2004" s="32" t="n">
        <v>-0.15</v>
      </c>
      <c r="L2004" s="32" t="n">
        <v>0</v>
      </c>
      <c r="M2004" s="6" t="s">
        <f>=I2004+J2004+K2004+L2004</f>
      </c>
      <c r="N2004" s="32"/>
      <c r="O2004" s="32"/>
      <c r="P2004" s="30"/>
    </row>
    <row collapsed="false" customFormat="false" customHeight="false" hidden="false" ht="12.1" outlineLevel="0" r="2005">
      <c r="A2005" s="29" t="n">
        <v>44169.633206019</v>
      </c>
      <c r="B2005" s="30" t="s">
        <v>118</v>
      </c>
      <c r="C2005" s="30" t="s">
        <v>119</v>
      </c>
      <c r="D2005" s="30" t="s">
        <v>897</v>
      </c>
      <c r="E2005" s="30" t="s">
        <v>18</v>
      </c>
      <c r="F2005" s="30" t="s">
        <v>20</v>
      </c>
      <c r="G2005" s="31" t="n">
        <v>-1</v>
      </c>
      <c r="H2005" s="32" t="n">
        <v>40</v>
      </c>
      <c r="I2005" s="32" t="n">
        <v>40</v>
      </c>
      <c r="J2005" s="32" t="n">
        <v>0</v>
      </c>
      <c r="K2005" s="32" t="n">
        <v>-0.03</v>
      </c>
      <c r="L2005" s="32" t="n">
        <v>0</v>
      </c>
      <c r="M2005" s="6" t="s">
        <f>=I2005+J2005+K2005+L2005</f>
      </c>
      <c r="N2005" s="32"/>
      <c r="O2005" s="32"/>
      <c r="P2005" s="30"/>
    </row>
    <row collapsed="false" customFormat="false" customHeight="false" hidden="false" ht="12.1" outlineLevel="0" r="2006">
      <c r="A2006" s="29" t="n">
        <v>44169.633217593</v>
      </c>
      <c r="B2006" s="30" t="s">
        <v>909</v>
      </c>
      <c r="C2006" s="30" t="s">
        <v>1102</v>
      </c>
      <c r="D2006" s="30" t="s">
        <v>897</v>
      </c>
      <c r="E2006" s="30" t="s">
        <v>18</v>
      </c>
      <c r="F2006" s="30" t="s">
        <v>27</v>
      </c>
      <c r="G2006" s="31" t="n">
        <v>-220</v>
      </c>
      <c r="H2006" s="32" t="n">
        <v>269.05</v>
      </c>
      <c r="I2006" s="32" t="n">
        <v>59191</v>
      </c>
      <c r="J2006" s="32" t="n">
        <v>0</v>
      </c>
      <c r="K2006" s="32" t="n">
        <v>-28.27</v>
      </c>
      <c r="L2006" s="32" t="n">
        <v>0</v>
      </c>
      <c r="M2006" s="32"/>
      <c r="N2006" s="6" t="s">
        <f>=I2006+J2006+K2006+L2006</f>
      </c>
      <c r="O2006" s="32"/>
      <c r="P2006" s="30"/>
    </row>
    <row collapsed="false" customFormat="false" customHeight="false" hidden="false" ht="12.1" outlineLevel="0" r="2007">
      <c r="A2007" s="29" t="n">
        <v>44169.6334375</v>
      </c>
      <c r="B2007" s="30" t="s">
        <v>118</v>
      </c>
      <c r="C2007" s="30" t="s">
        <v>119</v>
      </c>
      <c r="D2007" s="30" t="s">
        <v>897</v>
      </c>
      <c r="E2007" s="30" t="s">
        <v>18</v>
      </c>
      <c r="F2007" s="30" t="s">
        <v>20</v>
      </c>
      <c r="G2007" s="31" t="n">
        <v>-6</v>
      </c>
      <c r="H2007" s="32" t="n">
        <v>40</v>
      </c>
      <c r="I2007" s="32" t="n">
        <v>240</v>
      </c>
      <c r="J2007" s="32" t="n">
        <v>0</v>
      </c>
      <c r="K2007" s="32" t="n">
        <v>-0.11</v>
      </c>
      <c r="L2007" s="32" t="n">
        <v>0</v>
      </c>
      <c r="M2007" s="6" t="s">
        <f>=I2007+J2007+K2007+L2007</f>
      </c>
      <c r="N2007" s="32"/>
      <c r="O2007" s="32"/>
      <c r="P2007" s="30"/>
    </row>
    <row collapsed="false" customFormat="false" customHeight="false" hidden="false" ht="12.1" outlineLevel="0" r="2008">
      <c r="A2008" s="20" t="n">
        <v>44169.775023148</v>
      </c>
      <c r="B2008" s="2" t="s">
        <v>86</v>
      </c>
      <c r="C2008" s="2" t="s">
        <v>1331</v>
      </c>
      <c r="D2008" s="2" t="s">
        <v>894</v>
      </c>
      <c r="E2008" s="2" t="s">
        <v>18</v>
      </c>
      <c r="F2008" s="2" t="s">
        <v>27</v>
      </c>
      <c r="G2008" s="7" t="n">
        <v>1000</v>
      </c>
      <c r="H2008" s="6" t="n">
        <v>5.167</v>
      </c>
      <c r="I2008" s="6" t="n">
        <v>-5167</v>
      </c>
      <c r="J2008" s="6" t="n">
        <v>0</v>
      </c>
      <c r="K2008" s="6" t="n">
        <v>-2.47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0" t="n">
        <v>44173.530601852</v>
      </c>
      <c r="B2009" s="2" t="s">
        <v>112</v>
      </c>
      <c r="C2009" s="2" t="s">
        <v>1111</v>
      </c>
      <c r="D2009" s="2" t="s">
        <v>894</v>
      </c>
      <c r="E2009" s="2" t="s">
        <v>18</v>
      </c>
      <c r="F2009" s="2" t="s">
        <v>27</v>
      </c>
      <c r="G2009" s="7" t="n">
        <v>100</v>
      </c>
      <c r="H2009" s="6" t="n">
        <v>29.2</v>
      </c>
      <c r="I2009" s="6" t="n">
        <v>-2920</v>
      </c>
      <c r="J2009" s="6" t="n">
        <v>0</v>
      </c>
      <c r="K2009" s="6" t="n">
        <v>-1.39</v>
      </c>
      <c r="L2009" s="6" t="n">
        <v>0</v>
      </c>
      <c r="M2009" s="6"/>
      <c r="N2009" s="6" t="s">
        <f>=I2009+J2009+K2009+L2009</f>
      </c>
      <c r="O2009" s="6"/>
      <c r="P2009" s="2"/>
    </row>
    <row collapsed="false" customFormat="false" customHeight="false" hidden="false" ht="12.1" outlineLevel="0" r="2010">
      <c r="A2010" s="20" t="n">
        <v>44173.537777778</v>
      </c>
      <c r="B2010" s="2" t="s">
        <v>126</v>
      </c>
      <c r="C2010" s="2" t="s">
        <v>1317</v>
      </c>
      <c r="D2010" s="2" t="s">
        <v>894</v>
      </c>
      <c r="E2010" s="2" t="s">
        <v>18</v>
      </c>
      <c r="F2010" s="2" t="s">
        <v>27</v>
      </c>
      <c r="G2010" s="7" t="n">
        <v>2</v>
      </c>
      <c r="H2010" s="6" t="n">
        <v>2123</v>
      </c>
      <c r="I2010" s="6" t="n">
        <v>-4246</v>
      </c>
      <c r="J2010" s="6" t="n">
        <v>0</v>
      </c>
      <c r="K2010" s="6" t="n">
        <v>-2.02</v>
      </c>
      <c r="L2010" s="6" t="n">
        <v>0</v>
      </c>
      <c r="M2010" s="6"/>
      <c r="N2010" s="6" t="s">
        <f>=I2010+J2010+K2010+L2010</f>
      </c>
      <c r="O2010" s="6"/>
      <c r="P2010" s="2"/>
    </row>
    <row collapsed="false" customFormat="false" customHeight="false" hidden="false" ht="12.1" outlineLevel="0" r="2011">
      <c r="A2011" s="20" t="n">
        <v>44173.537916667</v>
      </c>
      <c r="B2011" s="2" t="s">
        <v>47</v>
      </c>
      <c r="C2011" s="2" t="s">
        <v>1287</v>
      </c>
      <c r="D2011" s="2" t="s">
        <v>894</v>
      </c>
      <c r="E2011" s="2" t="s">
        <v>18</v>
      </c>
      <c r="F2011" s="2" t="s">
        <v>27</v>
      </c>
      <c r="G2011" s="7" t="n">
        <v>5</v>
      </c>
      <c r="H2011" s="6" t="n">
        <v>1232</v>
      </c>
      <c r="I2011" s="6" t="n">
        <v>-6160</v>
      </c>
      <c r="J2011" s="6" t="n">
        <v>0</v>
      </c>
      <c r="K2011" s="6" t="n">
        <v>-2.94</v>
      </c>
      <c r="L2011" s="6" t="n">
        <v>0</v>
      </c>
      <c r="M2011" s="6"/>
      <c r="N2011" s="6" t="s">
        <f>=I2011+J2011+K2011+L2011</f>
      </c>
      <c r="O2011" s="6"/>
      <c r="P2011" s="2"/>
    </row>
    <row collapsed="false" customFormat="false" customHeight="false" hidden="false" ht="12.1" outlineLevel="0" r="2012">
      <c r="A2012" s="20" t="n">
        <v>44173.540034722</v>
      </c>
      <c r="B2012" s="2" t="s">
        <v>1010</v>
      </c>
      <c r="C2012" s="2" t="s">
        <v>1381</v>
      </c>
      <c r="D2012" s="2" t="s">
        <v>894</v>
      </c>
      <c r="E2012" s="2" t="s">
        <v>18</v>
      </c>
      <c r="F2012" s="2" t="s">
        <v>27</v>
      </c>
      <c r="G2012" s="7" t="n">
        <v>2</v>
      </c>
      <c r="H2012" s="6" t="n">
        <v>804</v>
      </c>
      <c r="I2012" s="6" t="n">
        <v>-1608</v>
      </c>
      <c r="J2012" s="6" t="n">
        <v>0</v>
      </c>
      <c r="K2012" s="6" t="n">
        <v>-0.77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0" t="n">
        <v>44173.541585648</v>
      </c>
      <c r="B2013" s="2" t="s">
        <v>80</v>
      </c>
      <c r="C2013" s="2" t="s">
        <v>1192</v>
      </c>
      <c r="D2013" s="2" t="s">
        <v>894</v>
      </c>
      <c r="E2013" s="2" t="s">
        <v>18</v>
      </c>
      <c r="F2013" s="2" t="s">
        <v>27</v>
      </c>
      <c r="G2013" s="7" t="n">
        <v>200</v>
      </c>
      <c r="H2013" s="6" t="n">
        <v>8.18</v>
      </c>
      <c r="I2013" s="6" t="n">
        <v>-1636</v>
      </c>
      <c r="J2013" s="6" t="n">
        <v>0</v>
      </c>
      <c r="K2013" s="6" t="n">
        <v>-0.78</v>
      </c>
      <c r="L2013" s="6" t="n">
        <v>0</v>
      </c>
      <c r="M2013" s="6"/>
      <c r="N2013" s="6" t="s">
        <f>=I2013+J2013+K2013+L2013</f>
      </c>
      <c r="O2013" s="6"/>
      <c r="P2013" s="2"/>
    </row>
    <row collapsed="false" customFormat="false" customHeight="false" hidden="false" ht="12.1" outlineLevel="0" r="2014">
      <c r="A2014" s="20" t="n">
        <v>44173.561840278</v>
      </c>
      <c r="B2014" s="2" t="s">
        <v>61</v>
      </c>
      <c r="C2014" s="2" t="s">
        <v>1224</v>
      </c>
      <c r="D2014" s="2" t="s">
        <v>894</v>
      </c>
      <c r="E2014" s="2" t="s">
        <v>18</v>
      </c>
      <c r="F2014" s="2" t="s">
        <v>27</v>
      </c>
      <c r="G2014" s="7" t="n">
        <v>50</v>
      </c>
      <c r="H2014" s="6" t="n">
        <v>81</v>
      </c>
      <c r="I2014" s="6" t="n">
        <v>-4050</v>
      </c>
      <c r="J2014" s="6" t="n">
        <v>0</v>
      </c>
      <c r="K2014" s="6" t="n">
        <v>-1.93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0" t="n">
        <v>44173.661006944</v>
      </c>
      <c r="B2015" s="2" t="s">
        <v>68</v>
      </c>
      <c r="C2015" s="2" t="s">
        <v>69</v>
      </c>
      <c r="D2015" s="2" t="s">
        <v>894</v>
      </c>
      <c r="E2015" s="2" t="s">
        <v>18</v>
      </c>
      <c r="F2015" s="2" t="s">
        <v>20</v>
      </c>
      <c r="G2015" s="7" t="n">
        <v>2</v>
      </c>
      <c r="H2015" s="6" t="n">
        <v>60.95</v>
      </c>
      <c r="I2015" s="6" t="n">
        <v>-121.9</v>
      </c>
      <c r="J2015" s="6" t="n">
        <v>0</v>
      </c>
      <c r="K2015" s="6" t="n">
        <v>-0.06</v>
      </c>
      <c r="L2015" s="6" t="n">
        <v>0</v>
      </c>
      <c r="M2015" s="6" t="s">
        <f>=I2015+J2015+K2015+L2015</f>
      </c>
      <c r="N2015" s="6"/>
      <c r="O2015" s="6"/>
      <c r="P2015" s="2"/>
    </row>
    <row collapsed="false" customFormat="false" customHeight="false" hidden="false" ht="12.1" outlineLevel="0" r="2016">
      <c r="A2016" s="20" t="n">
        <v>44173.665543981</v>
      </c>
      <c r="B2016" s="2" t="s">
        <v>68</v>
      </c>
      <c r="C2016" s="2" t="s">
        <v>69</v>
      </c>
      <c r="D2016" s="2" t="s">
        <v>894</v>
      </c>
      <c r="E2016" s="2" t="s">
        <v>18</v>
      </c>
      <c r="F2016" s="2" t="s">
        <v>20</v>
      </c>
      <c r="G2016" s="7" t="n">
        <v>2</v>
      </c>
      <c r="H2016" s="6" t="n">
        <v>60.8</v>
      </c>
      <c r="I2016" s="6" t="n">
        <v>-121.6</v>
      </c>
      <c r="J2016" s="6" t="n">
        <v>0</v>
      </c>
      <c r="K2016" s="6" t="n">
        <v>-0.06</v>
      </c>
      <c r="L2016" s="6" t="n">
        <v>0</v>
      </c>
      <c r="M2016" s="6" t="s">
        <f>=I2016+J2016+K2016+L2016</f>
      </c>
      <c r="N2016" s="6"/>
      <c r="O2016" s="6"/>
      <c r="P2016" s="2"/>
    </row>
    <row collapsed="false" customFormat="false" customHeight="false" hidden="false" ht="12.1" outlineLevel="0" r="2017">
      <c r="A2017" s="20" t="n">
        <v>44173.670324074</v>
      </c>
      <c r="B2017" s="2" t="s">
        <v>1013</v>
      </c>
      <c r="C2017" s="2" t="s">
        <v>1392</v>
      </c>
      <c r="D2017" s="2" t="s">
        <v>894</v>
      </c>
      <c r="E2017" s="2" t="s">
        <v>18</v>
      </c>
      <c r="F2017" s="2" t="s">
        <v>20</v>
      </c>
      <c r="G2017" s="7" t="n">
        <v>3</v>
      </c>
      <c r="H2017" s="6" t="n">
        <v>39.85</v>
      </c>
      <c r="I2017" s="6" t="n">
        <v>-119.55</v>
      </c>
      <c r="J2017" s="6" t="n">
        <v>0</v>
      </c>
      <c r="K2017" s="6" t="n">
        <v>-0.06</v>
      </c>
      <c r="L2017" s="6" t="n">
        <v>0</v>
      </c>
      <c r="M2017" s="6" t="s">
        <f>=I2017+J2017+K2017+L2017</f>
      </c>
      <c r="N2017" s="6"/>
      <c r="O2017" s="6"/>
      <c r="P2017" s="2"/>
    </row>
    <row collapsed="false" customFormat="false" customHeight="false" hidden="false" ht="12.1" outlineLevel="0" r="2018">
      <c r="A2018" s="20" t="n">
        <v>44173.727013889</v>
      </c>
      <c r="B2018" s="2" t="s">
        <v>150</v>
      </c>
      <c r="C2018" s="2" t="s">
        <v>1129</v>
      </c>
      <c r="D2018" s="2" t="s">
        <v>894</v>
      </c>
      <c r="E2018" s="2" t="s">
        <v>146</v>
      </c>
      <c r="F2018" s="2" t="s">
        <v>27</v>
      </c>
      <c r="G2018" s="7" t="n">
        <v>1</v>
      </c>
      <c r="H2018" s="6" t="n">
        <v>3913</v>
      </c>
      <c r="I2018" s="6" t="n">
        <v>-3913</v>
      </c>
      <c r="J2018" s="6" t="n">
        <v>0</v>
      </c>
      <c r="K2018" s="6" t="n">
        <v>-1.87</v>
      </c>
      <c r="L2018" s="6" t="n">
        <v>0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44173.72837963</v>
      </c>
      <c r="B2019" s="2" t="s">
        <v>150</v>
      </c>
      <c r="C2019" s="2" t="s">
        <v>1129</v>
      </c>
      <c r="D2019" s="2" t="s">
        <v>894</v>
      </c>
      <c r="E2019" s="2" t="s">
        <v>146</v>
      </c>
      <c r="F2019" s="2" t="s">
        <v>27</v>
      </c>
      <c r="G2019" s="7" t="n">
        <v>2</v>
      </c>
      <c r="H2019" s="6" t="n">
        <v>3911</v>
      </c>
      <c r="I2019" s="6" t="n">
        <v>-7822</v>
      </c>
      <c r="J2019" s="6" t="n">
        <v>0</v>
      </c>
      <c r="K2019" s="6" t="n">
        <v>-3.73</v>
      </c>
      <c r="L2019" s="6" t="n">
        <v>0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44173.7340625</v>
      </c>
      <c r="B2020" s="2" t="s">
        <v>150</v>
      </c>
      <c r="C2020" s="2" t="s">
        <v>1129</v>
      </c>
      <c r="D2020" s="2" t="s">
        <v>894</v>
      </c>
      <c r="E2020" s="2" t="s">
        <v>146</v>
      </c>
      <c r="F2020" s="2" t="s">
        <v>27</v>
      </c>
      <c r="G2020" s="7" t="n">
        <v>1</v>
      </c>
      <c r="H2020" s="6" t="n">
        <v>3904</v>
      </c>
      <c r="I2020" s="6" t="n">
        <v>-3904</v>
      </c>
      <c r="J2020" s="6" t="n">
        <v>0</v>
      </c>
      <c r="K2020" s="6" t="n">
        <v>-1.86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0" t="n">
        <v>44173.748391204</v>
      </c>
      <c r="B2021" s="2" t="s">
        <v>50</v>
      </c>
      <c r="C2021" s="2" t="s">
        <v>51</v>
      </c>
      <c r="D2021" s="2" t="s">
        <v>894</v>
      </c>
      <c r="E2021" s="2" t="s">
        <v>18</v>
      </c>
      <c r="F2021" s="2" t="s">
        <v>20</v>
      </c>
      <c r="G2021" s="7" t="n">
        <v>2</v>
      </c>
      <c r="H2021" s="6" t="n">
        <v>41.8</v>
      </c>
      <c r="I2021" s="6" t="n">
        <v>-83.6</v>
      </c>
      <c r="J2021" s="6" t="n">
        <v>0</v>
      </c>
      <c r="K2021" s="6" t="n">
        <v>-0.04</v>
      </c>
      <c r="L2021" s="6" t="n">
        <v>0</v>
      </c>
      <c r="M2021" s="6" t="s">
        <f>=I2021+J2021+K2021+L2021</f>
      </c>
      <c r="N2021" s="6"/>
      <c r="O2021" s="6"/>
      <c r="P2021" s="2"/>
    </row>
    <row collapsed="false" customFormat="false" customHeight="false" hidden="false" ht="12.1" outlineLevel="0" r="2022">
      <c r="A2022" s="20" t="n">
        <v>44173.760798611</v>
      </c>
      <c r="B2022" s="2" t="s">
        <v>924</v>
      </c>
      <c r="C2022" s="2" t="s">
        <v>1127</v>
      </c>
      <c r="D2022" s="2" t="s">
        <v>894</v>
      </c>
      <c r="E2022" s="2" t="s">
        <v>18</v>
      </c>
      <c r="F2022" s="2" t="s">
        <v>20</v>
      </c>
      <c r="G2022" s="7" t="n">
        <v>1</v>
      </c>
      <c r="H2022" s="6" t="n">
        <v>123.97</v>
      </c>
      <c r="I2022" s="6" t="n">
        <v>-123.97</v>
      </c>
      <c r="J2022" s="6" t="n">
        <v>0</v>
      </c>
      <c r="K2022" s="6" t="n">
        <v>-0.06</v>
      </c>
      <c r="L2022" s="6" t="n">
        <v>0</v>
      </c>
      <c r="M2022" s="6" t="s">
        <f>=I2022+J2022+K2022+L2022</f>
      </c>
      <c r="N2022" s="6"/>
      <c r="O2022" s="6"/>
      <c r="P2022" s="2"/>
    </row>
    <row collapsed="false" customFormat="false" customHeight="false" hidden="false" ht="12.1" outlineLevel="0" r="2023">
      <c r="A2023" s="29" t="n">
        <v>44173.765185185</v>
      </c>
      <c r="B2023" s="30" t="s">
        <v>17</v>
      </c>
      <c r="C2023" s="30" t="s">
        <v>19</v>
      </c>
      <c r="D2023" s="30" t="s">
        <v>897</v>
      </c>
      <c r="E2023" s="30" t="s">
        <v>18</v>
      </c>
      <c r="F2023" s="30" t="s">
        <v>20</v>
      </c>
      <c r="G2023" s="31" t="n">
        <v>-10</v>
      </c>
      <c r="H2023" s="32" t="n">
        <v>42.18</v>
      </c>
      <c r="I2023" s="32" t="n">
        <v>421.8</v>
      </c>
      <c r="J2023" s="32" t="n">
        <v>0</v>
      </c>
      <c r="K2023" s="32" t="n">
        <v>-0.2</v>
      </c>
      <c r="L2023" s="32" t="n">
        <v>0</v>
      </c>
      <c r="M2023" s="6" t="s">
        <f>=I2023+J2023+K2023+L2023</f>
      </c>
      <c r="N2023" s="32"/>
      <c r="O2023" s="32"/>
      <c r="P2023" s="30"/>
    </row>
    <row collapsed="false" customFormat="false" customHeight="false" hidden="false" ht="12.1" outlineLevel="0" r="2024">
      <c r="A2024" s="20" t="n">
        <v>44173.765231481</v>
      </c>
      <c r="B2024" s="2" t="s">
        <v>150</v>
      </c>
      <c r="C2024" s="2" t="s">
        <v>1129</v>
      </c>
      <c r="D2024" s="2" t="s">
        <v>894</v>
      </c>
      <c r="E2024" s="2" t="s">
        <v>146</v>
      </c>
      <c r="F2024" s="2" t="s">
        <v>27</v>
      </c>
      <c r="G2024" s="7" t="n">
        <v>1</v>
      </c>
      <c r="H2024" s="6" t="n">
        <v>3890</v>
      </c>
      <c r="I2024" s="6" t="n">
        <v>-3890</v>
      </c>
      <c r="J2024" s="6" t="n">
        <v>0</v>
      </c>
      <c r="K2024" s="6" t="n">
        <v>-1.86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0" t="n">
        <v>44173.777048611</v>
      </c>
      <c r="B2025" s="2" t="s">
        <v>924</v>
      </c>
      <c r="C2025" s="2" t="s">
        <v>1127</v>
      </c>
      <c r="D2025" s="2" t="s">
        <v>894</v>
      </c>
      <c r="E2025" s="2" t="s">
        <v>18</v>
      </c>
      <c r="F2025" s="2" t="s">
        <v>20</v>
      </c>
      <c r="G2025" s="7" t="n">
        <v>1</v>
      </c>
      <c r="H2025" s="6" t="n">
        <v>123.1</v>
      </c>
      <c r="I2025" s="6" t="n">
        <v>-123.1</v>
      </c>
      <c r="J2025" s="6" t="n">
        <v>0</v>
      </c>
      <c r="K2025" s="6" t="n">
        <v>-0.06</v>
      </c>
      <c r="L2025" s="6" t="n">
        <v>0</v>
      </c>
      <c r="M2025" s="6" t="s">
        <f>=I2025+J2025+K2025+L2025</f>
      </c>
      <c r="N2025" s="6"/>
      <c r="O2025" s="6"/>
      <c r="P2025" s="2"/>
    </row>
    <row collapsed="false" customFormat="false" customHeight="false" hidden="false" ht="12.1" outlineLevel="0" r="2026">
      <c r="A2026" s="21" t="n">
        <v>44174</v>
      </c>
      <c r="B2026" s="22" t="s">
        <v>1113</v>
      </c>
      <c r="C2026" s="22" t="s">
        <v>1393</v>
      </c>
      <c r="D2026" s="22" t="s">
        <v>1113</v>
      </c>
      <c r="E2026" s="22" t="s">
        <v>1113</v>
      </c>
      <c r="F2026" s="22" t="s">
        <v>20</v>
      </c>
      <c r="G2026" s="23" t="n">
        <v>1</v>
      </c>
      <c r="H2026" s="24" t="n">
        <v>47.5</v>
      </c>
      <c r="I2026" s="24" t="n">
        <v>47.5</v>
      </c>
      <c r="J2026" s="24" t="n">
        <v>0</v>
      </c>
      <c r="K2026" s="24" t="n">
        <v>0</v>
      </c>
      <c r="L2026" s="24" t="n">
        <v>0</v>
      </c>
      <c r="M2026" s="6" t="s">
        <f>=I2026+J2026+K2026+L2026</f>
      </c>
      <c r="N2026" s="24"/>
      <c r="O2026" s="24"/>
      <c r="P2026" s="22"/>
    </row>
    <row collapsed="false" customFormat="false" customHeight="false" hidden="false" ht="12.1" outlineLevel="0" r="2027">
      <c r="A2027" s="29" t="n">
        <v>44174.425648148</v>
      </c>
      <c r="B2027" s="30" t="s">
        <v>17</v>
      </c>
      <c r="C2027" s="30" t="s">
        <v>19</v>
      </c>
      <c r="D2027" s="30" t="s">
        <v>897</v>
      </c>
      <c r="E2027" s="30" t="s">
        <v>18</v>
      </c>
      <c r="F2027" s="30" t="s">
        <v>20</v>
      </c>
      <c r="G2027" s="31" t="n">
        <v>-5</v>
      </c>
      <c r="H2027" s="32" t="n">
        <v>42.39</v>
      </c>
      <c r="I2027" s="32" t="n">
        <v>211.95</v>
      </c>
      <c r="J2027" s="32" t="n">
        <v>0</v>
      </c>
      <c r="K2027" s="32" t="n">
        <v>-0.1</v>
      </c>
      <c r="L2027" s="32" t="n">
        <v>0</v>
      </c>
      <c r="M2027" s="6" t="s">
        <f>=I2027+J2027+K2027+L2027</f>
      </c>
      <c r="N2027" s="32"/>
      <c r="O2027" s="32"/>
      <c r="P2027" s="30"/>
    </row>
    <row collapsed="false" customFormat="false" customHeight="false" hidden="false" ht="12.1" outlineLevel="0" r="2028">
      <c r="A2028" s="29" t="n">
        <v>44174.427002315</v>
      </c>
      <c r="B2028" s="30" t="s">
        <v>17</v>
      </c>
      <c r="C2028" s="30" t="s">
        <v>19</v>
      </c>
      <c r="D2028" s="30" t="s">
        <v>897</v>
      </c>
      <c r="E2028" s="30" t="s">
        <v>18</v>
      </c>
      <c r="F2028" s="30" t="s">
        <v>20</v>
      </c>
      <c r="G2028" s="31" t="n">
        <v>-1</v>
      </c>
      <c r="H2028" s="32" t="n">
        <v>42.4</v>
      </c>
      <c r="I2028" s="32" t="n">
        <v>42.4</v>
      </c>
      <c r="J2028" s="32" t="n">
        <v>0</v>
      </c>
      <c r="K2028" s="32" t="n">
        <v>-0.03</v>
      </c>
      <c r="L2028" s="32" t="n">
        <v>0</v>
      </c>
      <c r="M2028" s="6" t="s">
        <f>=I2028+J2028+K2028+L2028</f>
      </c>
      <c r="N2028" s="32"/>
      <c r="O2028" s="32"/>
      <c r="P2028" s="30"/>
    </row>
    <row collapsed="false" customFormat="false" customHeight="false" hidden="false" ht="12.1" outlineLevel="0" r="2029">
      <c r="A2029" s="29" t="n">
        <v>44174.4275</v>
      </c>
      <c r="B2029" s="30" t="s">
        <v>17</v>
      </c>
      <c r="C2029" s="30" t="s">
        <v>19</v>
      </c>
      <c r="D2029" s="30" t="s">
        <v>897</v>
      </c>
      <c r="E2029" s="30" t="s">
        <v>18</v>
      </c>
      <c r="F2029" s="30" t="s">
        <v>20</v>
      </c>
      <c r="G2029" s="31" t="n">
        <v>-4</v>
      </c>
      <c r="H2029" s="32" t="n">
        <v>42.4</v>
      </c>
      <c r="I2029" s="32" t="n">
        <v>169.6</v>
      </c>
      <c r="J2029" s="32" t="n">
        <v>0</v>
      </c>
      <c r="K2029" s="32" t="n">
        <v>-0.08</v>
      </c>
      <c r="L2029" s="32" t="n">
        <v>0</v>
      </c>
      <c r="M2029" s="6" t="s">
        <f>=I2029+J2029+K2029+L2029</f>
      </c>
      <c r="N2029" s="32"/>
      <c r="O2029" s="32"/>
      <c r="P2029" s="30"/>
    </row>
    <row collapsed="false" customFormat="false" customHeight="false" hidden="false" ht="12.1" outlineLevel="0" r="2030">
      <c r="A2030" s="20" t="n">
        <v>44174.447465278</v>
      </c>
      <c r="B2030" s="2" t="s">
        <v>150</v>
      </c>
      <c r="C2030" s="2" t="s">
        <v>1129</v>
      </c>
      <c r="D2030" s="2" t="s">
        <v>894</v>
      </c>
      <c r="E2030" s="2" t="s">
        <v>146</v>
      </c>
      <c r="F2030" s="2" t="s">
        <v>27</v>
      </c>
      <c r="G2030" s="7" t="n">
        <v>2</v>
      </c>
      <c r="H2030" s="6" t="n">
        <v>3933</v>
      </c>
      <c r="I2030" s="6" t="n">
        <v>-7866</v>
      </c>
      <c r="J2030" s="6" t="n">
        <v>0</v>
      </c>
      <c r="K2030" s="6" t="n">
        <v>-3.75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9" t="n">
        <v>44174.462673611</v>
      </c>
      <c r="B2031" s="30" t="s">
        <v>17</v>
      </c>
      <c r="C2031" s="30" t="s">
        <v>19</v>
      </c>
      <c r="D2031" s="30" t="s">
        <v>897</v>
      </c>
      <c r="E2031" s="30" t="s">
        <v>18</v>
      </c>
      <c r="F2031" s="30" t="s">
        <v>20</v>
      </c>
      <c r="G2031" s="31" t="n">
        <v>-5</v>
      </c>
      <c r="H2031" s="32" t="n">
        <v>42.5</v>
      </c>
      <c r="I2031" s="32" t="n">
        <v>212.5</v>
      </c>
      <c r="J2031" s="32" t="n">
        <v>0</v>
      </c>
      <c r="K2031" s="32" t="n">
        <v>-0.1</v>
      </c>
      <c r="L2031" s="32" t="n">
        <v>0</v>
      </c>
      <c r="M2031" s="6" t="s">
        <f>=I2031+J2031+K2031+L2031</f>
      </c>
      <c r="N2031" s="32"/>
      <c r="O2031" s="32"/>
      <c r="P2031" s="30"/>
    </row>
    <row collapsed="false" customFormat="false" customHeight="false" hidden="false" ht="12.1" outlineLevel="0" r="2032">
      <c r="A2032" s="29" t="n">
        <v>44174.599675926</v>
      </c>
      <c r="B2032" s="30" t="s">
        <v>162</v>
      </c>
      <c r="C2032" s="30" t="s">
        <v>1363</v>
      </c>
      <c r="D2032" s="30" t="s">
        <v>897</v>
      </c>
      <c r="E2032" s="30" t="s">
        <v>146</v>
      </c>
      <c r="F2032" s="30" t="s">
        <v>27</v>
      </c>
      <c r="G2032" s="31" t="n">
        <v>-8</v>
      </c>
      <c r="H2032" s="32" t="n">
        <v>2121</v>
      </c>
      <c r="I2032" s="32" t="n">
        <v>16968</v>
      </c>
      <c r="J2032" s="32" t="n">
        <v>0</v>
      </c>
      <c r="K2032" s="32" t="n">
        <v>-8.11</v>
      </c>
      <c r="L2032" s="32" t="n">
        <v>0</v>
      </c>
      <c r="M2032" s="32"/>
      <c r="N2032" s="6" t="s">
        <f>=I2032+J2032+K2032+L2032</f>
      </c>
      <c r="O2032" s="32"/>
      <c r="P2032" s="30"/>
    </row>
    <row collapsed="false" customFormat="false" customHeight="false" hidden="false" ht="12.1" outlineLevel="0" r="2033">
      <c r="A2033" s="29" t="n">
        <v>44174.677835648</v>
      </c>
      <c r="B2033" s="30" t="s">
        <v>17</v>
      </c>
      <c r="C2033" s="30" t="s">
        <v>19</v>
      </c>
      <c r="D2033" s="30" t="s">
        <v>897</v>
      </c>
      <c r="E2033" s="30" t="s">
        <v>18</v>
      </c>
      <c r="F2033" s="30" t="s">
        <v>20</v>
      </c>
      <c r="G2033" s="31" t="n">
        <v>-5</v>
      </c>
      <c r="H2033" s="32" t="n">
        <v>42.7</v>
      </c>
      <c r="I2033" s="32" t="n">
        <v>213.5</v>
      </c>
      <c r="J2033" s="32" t="n">
        <v>0</v>
      </c>
      <c r="K2033" s="32" t="n">
        <v>-0.1</v>
      </c>
      <c r="L2033" s="32" t="n">
        <v>0</v>
      </c>
      <c r="M2033" s="6" t="s">
        <f>=I2033+J2033+K2033+L2033</f>
      </c>
      <c r="N2033" s="32"/>
      <c r="O2033" s="32"/>
      <c r="P2033" s="30"/>
    </row>
    <row collapsed="false" customFormat="false" customHeight="false" hidden="false" ht="12.1" outlineLevel="0" r="2034">
      <c r="A2034" s="29" t="n">
        <v>44174.708726852</v>
      </c>
      <c r="B2034" s="30" t="s">
        <v>142</v>
      </c>
      <c r="C2034" s="30" t="s">
        <v>1115</v>
      </c>
      <c r="D2034" s="30" t="s">
        <v>897</v>
      </c>
      <c r="E2034" s="30" t="s">
        <v>18</v>
      </c>
      <c r="F2034" s="30" t="s">
        <v>27</v>
      </c>
      <c r="G2034" s="31" t="n">
        <v>-40</v>
      </c>
      <c r="H2034" s="32" t="n">
        <v>250.92</v>
      </c>
      <c r="I2034" s="32" t="n">
        <v>10036.8</v>
      </c>
      <c r="J2034" s="32" t="n">
        <v>0</v>
      </c>
      <c r="K2034" s="32" t="n">
        <v>-4.8</v>
      </c>
      <c r="L2034" s="32" t="n">
        <v>0</v>
      </c>
      <c r="M2034" s="32"/>
      <c r="N2034" s="6" t="s">
        <f>=I2034+J2034+K2034+L2034</f>
      </c>
      <c r="O2034" s="32"/>
      <c r="P2034" s="30"/>
    </row>
    <row collapsed="false" customFormat="false" customHeight="false" hidden="false" ht="12.1" outlineLevel="0" r="2035">
      <c r="A2035" s="20" t="n">
        <v>44174.730115741</v>
      </c>
      <c r="B2035" s="2" t="s">
        <v>78</v>
      </c>
      <c r="C2035" s="2" t="s">
        <v>1188</v>
      </c>
      <c r="D2035" s="2" t="s">
        <v>894</v>
      </c>
      <c r="E2035" s="2" t="s">
        <v>18</v>
      </c>
      <c r="F2035" s="2" t="s">
        <v>27</v>
      </c>
      <c r="G2035" s="7" t="n">
        <v>10</v>
      </c>
      <c r="H2035" s="6" t="n">
        <v>321.65</v>
      </c>
      <c r="I2035" s="6" t="n">
        <v>-3216.5</v>
      </c>
      <c r="J2035" s="6" t="n">
        <v>0</v>
      </c>
      <c r="K2035" s="6" t="n">
        <v>-1.53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9" t="n">
        <v>44174.730335648</v>
      </c>
      <c r="B2036" s="30" t="s">
        <v>17</v>
      </c>
      <c r="C2036" s="30" t="s">
        <v>19</v>
      </c>
      <c r="D2036" s="30" t="s">
        <v>897</v>
      </c>
      <c r="E2036" s="30" t="s">
        <v>18</v>
      </c>
      <c r="F2036" s="30" t="s">
        <v>20</v>
      </c>
      <c r="G2036" s="31" t="n">
        <v>-5</v>
      </c>
      <c r="H2036" s="32" t="n">
        <v>43</v>
      </c>
      <c r="I2036" s="32" t="n">
        <v>215</v>
      </c>
      <c r="J2036" s="32" t="n">
        <v>0</v>
      </c>
      <c r="K2036" s="32" t="n">
        <v>-0.1</v>
      </c>
      <c r="L2036" s="32" t="n">
        <v>0</v>
      </c>
      <c r="M2036" s="6" t="s">
        <f>=I2036+J2036+K2036+L2036</f>
      </c>
      <c r="N2036" s="32"/>
      <c r="O2036" s="32"/>
      <c r="P2036" s="30"/>
    </row>
    <row collapsed="false" customFormat="false" customHeight="false" hidden="false" ht="12.1" outlineLevel="0" r="2037">
      <c r="A2037" s="20" t="n">
        <v>44174.732719907</v>
      </c>
      <c r="B2037" s="2" t="s">
        <v>50</v>
      </c>
      <c r="C2037" s="2" t="s">
        <v>51</v>
      </c>
      <c r="D2037" s="2" t="s">
        <v>894</v>
      </c>
      <c r="E2037" s="2" t="s">
        <v>18</v>
      </c>
      <c r="F2037" s="2" t="s">
        <v>20</v>
      </c>
      <c r="G2037" s="7" t="n">
        <v>2</v>
      </c>
      <c r="H2037" s="6" t="n">
        <v>40.9</v>
      </c>
      <c r="I2037" s="6" t="n">
        <v>-81.8</v>
      </c>
      <c r="J2037" s="6" t="n">
        <v>0</v>
      </c>
      <c r="K2037" s="6" t="n">
        <v>-0.04</v>
      </c>
      <c r="L2037" s="6" t="n">
        <v>0</v>
      </c>
      <c r="M2037" s="6" t="s">
        <f>=I2037+J2037+K2037+L2037</f>
      </c>
      <c r="N2037" s="6"/>
      <c r="O2037" s="6"/>
      <c r="P2037" s="2"/>
    </row>
    <row collapsed="false" customFormat="false" customHeight="false" hidden="false" ht="12.1" outlineLevel="0" r="2038">
      <c r="A2038" s="20" t="n">
        <v>44174.743530093</v>
      </c>
      <c r="B2038" s="2" t="s">
        <v>145</v>
      </c>
      <c r="C2038" s="2" t="s">
        <v>1394</v>
      </c>
      <c r="D2038" s="2" t="s">
        <v>894</v>
      </c>
      <c r="E2038" s="2" t="s">
        <v>146</v>
      </c>
      <c r="F2038" s="2" t="s">
        <v>20</v>
      </c>
      <c r="G2038" s="7" t="n">
        <v>1</v>
      </c>
      <c r="H2038" s="6" t="n">
        <v>1.0599</v>
      </c>
      <c r="I2038" s="6" t="n">
        <v>-1.06</v>
      </c>
      <c r="J2038" s="6" t="n">
        <v>0</v>
      </c>
      <c r="K2038" s="6" t="n">
        <v>-0.02</v>
      </c>
      <c r="L2038" s="6" t="n">
        <v>0</v>
      </c>
      <c r="M2038" s="6" t="s">
        <f>=I2038+J2038+K2038+L2038</f>
      </c>
      <c r="N2038" s="6"/>
      <c r="O2038" s="6"/>
      <c r="P2038" s="2"/>
    </row>
    <row collapsed="false" customFormat="false" customHeight="false" hidden="false" ht="12.1" outlineLevel="0" r="2039">
      <c r="A2039" s="29" t="n">
        <v>44174.74556713</v>
      </c>
      <c r="B2039" s="30" t="s">
        <v>29</v>
      </c>
      <c r="C2039" s="30" t="s">
        <v>30</v>
      </c>
      <c r="D2039" s="30" t="s">
        <v>897</v>
      </c>
      <c r="E2039" s="30" t="s">
        <v>18</v>
      </c>
      <c r="F2039" s="30" t="s">
        <v>20</v>
      </c>
      <c r="G2039" s="31" t="n">
        <v>-5</v>
      </c>
      <c r="H2039" s="32" t="n">
        <v>31.5</v>
      </c>
      <c r="I2039" s="32" t="n">
        <v>157.5</v>
      </c>
      <c r="J2039" s="32" t="n">
        <v>0</v>
      </c>
      <c r="K2039" s="32" t="n">
        <v>-0.08</v>
      </c>
      <c r="L2039" s="32" t="n">
        <v>0</v>
      </c>
      <c r="M2039" s="6" t="s">
        <f>=I2039+J2039+K2039+L2039</f>
      </c>
      <c r="N2039" s="32"/>
      <c r="O2039" s="32"/>
      <c r="P2039" s="30"/>
    </row>
    <row collapsed="false" customFormat="false" customHeight="false" hidden="false" ht="12.1" outlineLevel="0" r="2040">
      <c r="A2040" s="20" t="n">
        <v>44174.750486111</v>
      </c>
      <c r="B2040" s="2" t="s">
        <v>64</v>
      </c>
      <c r="C2040" s="2" t="s">
        <v>65</v>
      </c>
      <c r="D2040" s="2" t="s">
        <v>894</v>
      </c>
      <c r="E2040" s="2" t="s">
        <v>18</v>
      </c>
      <c r="F2040" s="2" t="s">
        <v>20</v>
      </c>
      <c r="G2040" s="7" t="n">
        <v>1</v>
      </c>
      <c r="H2040" s="6" t="n">
        <v>397.2</v>
      </c>
      <c r="I2040" s="6" t="n">
        <v>-397.2</v>
      </c>
      <c r="J2040" s="6" t="n">
        <v>0</v>
      </c>
      <c r="K2040" s="6" t="n">
        <v>-0.19</v>
      </c>
      <c r="L2040" s="6" t="n">
        <v>0</v>
      </c>
      <c r="M2040" s="6" t="s">
        <f>=I2040+J2040+K2040+L2040</f>
      </c>
      <c r="N2040" s="6"/>
      <c r="O2040" s="6"/>
      <c r="P2040" s="2"/>
    </row>
    <row collapsed="false" customFormat="false" customHeight="false" hidden="false" ht="12.1" outlineLevel="0" r="2041">
      <c r="A2041" s="20" t="n">
        <v>44174.752696759</v>
      </c>
      <c r="B2041" s="2" t="s">
        <v>145</v>
      </c>
      <c r="C2041" s="2" t="s">
        <v>1394</v>
      </c>
      <c r="D2041" s="2" t="s">
        <v>894</v>
      </c>
      <c r="E2041" s="2" t="s">
        <v>146</v>
      </c>
      <c r="F2041" s="2" t="s">
        <v>20</v>
      </c>
      <c r="G2041" s="7" t="n">
        <v>99</v>
      </c>
      <c r="H2041" s="6" t="n">
        <v>1.0599</v>
      </c>
      <c r="I2041" s="6" t="n">
        <v>-104.93</v>
      </c>
      <c r="J2041" s="6" t="n">
        <v>0</v>
      </c>
      <c r="K2041" s="6" t="n">
        <v>-0.06</v>
      </c>
      <c r="L2041" s="6" t="n">
        <v>0</v>
      </c>
      <c r="M2041" s="6" t="s">
        <f>=I2041+J2041+K2041+L2041</f>
      </c>
      <c r="N2041" s="6"/>
      <c r="O2041" s="6"/>
      <c r="P2041" s="2"/>
    </row>
    <row collapsed="false" customFormat="false" customHeight="false" hidden="false" ht="12.1" outlineLevel="0" r="2042">
      <c r="A2042" s="20" t="n">
        <v>44174.757939815</v>
      </c>
      <c r="B2042" s="2" t="s">
        <v>145</v>
      </c>
      <c r="C2042" s="2" t="s">
        <v>1394</v>
      </c>
      <c r="D2042" s="2" t="s">
        <v>894</v>
      </c>
      <c r="E2042" s="2" t="s">
        <v>146</v>
      </c>
      <c r="F2042" s="2" t="s">
        <v>20</v>
      </c>
      <c r="G2042" s="7" t="n">
        <v>100</v>
      </c>
      <c r="H2042" s="6" t="n">
        <v>1.0581</v>
      </c>
      <c r="I2042" s="6" t="n">
        <v>-105.81</v>
      </c>
      <c r="J2042" s="6" t="n">
        <v>0</v>
      </c>
      <c r="K2042" s="6" t="n">
        <v>-0.06</v>
      </c>
      <c r="L2042" s="6" t="n">
        <v>0</v>
      </c>
      <c r="M2042" s="6" t="s">
        <f>=I2042+J2042+K2042+L2042</f>
      </c>
      <c r="N2042" s="6"/>
      <c r="O2042" s="6"/>
      <c r="P2042" s="2"/>
    </row>
    <row collapsed="false" customFormat="false" customHeight="false" hidden="false" ht="12.1" outlineLevel="0" r="2043">
      <c r="A2043" s="20" t="n">
        <v>44174.779513889</v>
      </c>
      <c r="B2043" s="2" t="s">
        <v>154</v>
      </c>
      <c r="C2043" s="2" t="s">
        <v>1378</v>
      </c>
      <c r="D2043" s="2" t="s">
        <v>894</v>
      </c>
      <c r="E2043" s="2" t="s">
        <v>146</v>
      </c>
      <c r="F2043" s="2" t="s">
        <v>27</v>
      </c>
      <c r="G2043" s="7" t="n">
        <v>350</v>
      </c>
      <c r="H2043" s="6" t="n">
        <v>1.1482</v>
      </c>
      <c r="I2043" s="6" t="n">
        <v>-401.87</v>
      </c>
      <c r="J2043" s="6" t="n">
        <v>0</v>
      </c>
      <c r="K2043" s="6" t="n">
        <v>-0.04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0" t="n">
        <v>44174.779513889</v>
      </c>
      <c r="B2044" s="2" t="s">
        <v>154</v>
      </c>
      <c r="C2044" s="2" t="s">
        <v>1378</v>
      </c>
      <c r="D2044" s="2" t="s">
        <v>894</v>
      </c>
      <c r="E2044" s="2" t="s">
        <v>146</v>
      </c>
      <c r="F2044" s="2" t="s">
        <v>27</v>
      </c>
      <c r="G2044" s="7" t="n">
        <v>1650</v>
      </c>
      <c r="H2044" s="6" t="n">
        <v>1.1482</v>
      </c>
      <c r="I2044" s="6" t="n">
        <v>-1894.53</v>
      </c>
      <c r="J2044" s="6" t="n">
        <v>0</v>
      </c>
      <c r="K2044" s="6" t="n">
        <v>-0.19</v>
      </c>
      <c r="L2044" s="6" t="n">
        <v>0</v>
      </c>
      <c r="M2044" s="6"/>
      <c r="N2044" s="6" t="s">
        <f>=I2044+J2044+K2044+L2044</f>
      </c>
      <c r="O2044" s="6"/>
      <c r="P2044" s="2"/>
    </row>
    <row collapsed="false" customFormat="false" customHeight="false" hidden="false" ht="12.1" outlineLevel="0" r="2045">
      <c r="A2045" s="20" t="n">
        <v>44175.514618056</v>
      </c>
      <c r="B2045" s="2" t="s">
        <v>145</v>
      </c>
      <c r="C2045" s="2" t="s">
        <v>1394</v>
      </c>
      <c r="D2045" s="2" t="s">
        <v>894</v>
      </c>
      <c r="E2045" s="2" t="s">
        <v>146</v>
      </c>
      <c r="F2045" s="2" t="s">
        <v>20</v>
      </c>
      <c r="G2045" s="7" t="n">
        <v>10</v>
      </c>
      <c r="H2045" s="6" t="n">
        <v>1.041</v>
      </c>
      <c r="I2045" s="6" t="n">
        <v>-10.41</v>
      </c>
      <c r="J2045" s="6" t="n">
        <v>0</v>
      </c>
      <c r="K2045" s="6" t="n">
        <v>-0.02</v>
      </c>
      <c r="L2045" s="6" t="n">
        <v>0</v>
      </c>
      <c r="M2045" s="6" t="s">
        <f>=I2045+J2045+K2045+L2045</f>
      </c>
      <c r="N2045" s="6"/>
      <c r="O2045" s="6"/>
      <c r="P2045" s="2"/>
    </row>
    <row collapsed="false" customFormat="false" customHeight="false" hidden="false" ht="12.1" outlineLevel="0" r="2046">
      <c r="A2046" s="20" t="n">
        <v>44175.576574074</v>
      </c>
      <c r="B2046" s="2" t="s">
        <v>132</v>
      </c>
      <c r="C2046" s="2" t="s">
        <v>1189</v>
      </c>
      <c r="D2046" s="2" t="s">
        <v>894</v>
      </c>
      <c r="E2046" s="2" t="s">
        <v>18</v>
      </c>
      <c r="F2046" s="2" t="s">
        <v>27</v>
      </c>
      <c r="G2046" s="7" t="n">
        <v>1</v>
      </c>
      <c r="H2046" s="6" t="n">
        <v>922</v>
      </c>
      <c r="I2046" s="6" t="n">
        <v>-922</v>
      </c>
      <c r="J2046" s="6" t="n">
        <v>0</v>
      </c>
      <c r="K2046" s="6" t="n">
        <v>-0.44</v>
      </c>
      <c r="L2046" s="6" t="n">
        <v>0</v>
      </c>
      <c r="M2046" s="6"/>
      <c r="N2046" s="6" t="s">
        <f>=I2046+J2046+K2046+L2046</f>
      </c>
      <c r="O2046" s="6"/>
      <c r="P2046" s="2"/>
    </row>
    <row collapsed="false" customFormat="false" customHeight="false" hidden="false" ht="12.1" outlineLevel="0" r="2047">
      <c r="A2047" s="20" t="n">
        <v>44175.57712963</v>
      </c>
      <c r="B2047" s="2" t="s">
        <v>132</v>
      </c>
      <c r="C2047" s="2" t="s">
        <v>1189</v>
      </c>
      <c r="D2047" s="2" t="s">
        <v>894</v>
      </c>
      <c r="E2047" s="2" t="s">
        <v>18</v>
      </c>
      <c r="F2047" s="2" t="s">
        <v>27</v>
      </c>
      <c r="G2047" s="7" t="n">
        <v>2</v>
      </c>
      <c r="H2047" s="6" t="n">
        <v>920</v>
      </c>
      <c r="I2047" s="6" t="n">
        <v>-1840</v>
      </c>
      <c r="J2047" s="6" t="n">
        <v>0</v>
      </c>
      <c r="K2047" s="6" t="n">
        <v>-0.88</v>
      </c>
      <c r="L2047" s="6" t="n">
        <v>0</v>
      </c>
      <c r="M2047" s="6"/>
      <c r="N2047" s="6" t="s">
        <f>=I2047+J2047+K2047+L2047</f>
      </c>
      <c r="O2047" s="6"/>
      <c r="P2047" s="2"/>
    </row>
    <row collapsed="false" customFormat="false" customHeight="false" hidden="false" ht="12.1" outlineLevel="0" r="2048">
      <c r="A2048" s="20" t="n">
        <v>44175.57912037</v>
      </c>
      <c r="B2048" s="2" t="s">
        <v>132</v>
      </c>
      <c r="C2048" s="2" t="s">
        <v>1189</v>
      </c>
      <c r="D2048" s="2" t="s">
        <v>894</v>
      </c>
      <c r="E2048" s="2" t="s">
        <v>18</v>
      </c>
      <c r="F2048" s="2" t="s">
        <v>27</v>
      </c>
      <c r="G2048" s="7" t="n">
        <v>1</v>
      </c>
      <c r="H2048" s="6" t="n">
        <v>920</v>
      </c>
      <c r="I2048" s="6" t="n">
        <v>-920</v>
      </c>
      <c r="J2048" s="6" t="n">
        <v>0</v>
      </c>
      <c r="K2048" s="6" t="n">
        <v>-0.44</v>
      </c>
      <c r="L2048" s="6" t="n">
        <v>0</v>
      </c>
      <c r="M2048" s="6"/>
      <c r="N2048" s="6" t="s">
        <f>=I2048+J2048+K2048+L2048</f>
      </c>
      <c r="O2048" s="6"/>
      <c r="P2048" s="2"/>
    </row>
    <row collapsed="false" customFormat="false" customHeight="false" hidden="false" ht="12.1" outlineLevel="0" r="2049">
      <c r="A2049" s="20" t="n">
        <v>44175.602384259</v>
      </c>
      <c r="B2049" s="2" t="s">
        <v>55</v>
      </c>
      <c r="C2049" s="2" t="s">
        <v>1382</v>
      </c>
      <c r="D2049" s="2" t="s">
        <v>894</v>
      </c>
      <c r="E2049" s="2" t="s">
        <v>18</v>
      </c>
      <c r="F2049" s="2" t="s">
        <v>20</v>
      </c>
      <c r="G2049" s="7" t="n">
        <v>1</v>
      </c>
      <c r="H2049" s="6" t="n">
        <v>264</v>
      </c>
      <c r="I2049" s="6" t="n">
        <v>-264</v>
      </c>
      <c r="J2049" s="6" t="n">
        <v>0</v>
      </c>
      <c r="K2049" s="6" t="n">
        <v>-0.13</v>
      </c>
      <c r="L2049" s="6" t="n">
        <v>0</v>
      </c>
      <c r="M2049" s="6" t="s">
        <f>=I2049+J2049+K2049+L2049</f>
      </c>
      <c r="N2049" s="6"/>
      <c r="O2049" s="6"/>
      <c r="P2049" s="2"/>
    </row>
    <row collapsed="false" customFormat="false" customHeight="false" hidden="false" ht="12.1" outlineLevel="0" r="2050">
      <c r="A2050" s="20" t="n">
        <v>44175.724351852</v>
      </c>
      <c r="B2050" s="2" t="s">
        <v>132</v>
      </c>
      <c r="C2050" s="2" t="s">
        <v>1189</v>
      </c>
      <c r="D2050" s="2" t="s">
        <v>894</v>
      </c>
      <c r="E2050" s="2" t="s">
        <v>18</v>
      </c>
      <c r="F2050" s="2" t="s">
        <v>27</v>
      </c>
      <c r="G2050" s="7" t="n">
        <v>1</v>
      </c>
      <c r="H2050" s="6" t="n">
        <v>900</v>
      </c>
      <c r="I2050" s="6" t="n">
        <v>-900</v>
      </c>
      <c r="J2050" s="6" t="n">
        <v>0</v>
      </c>
      <c r="K2050" s="6" t="n">
        <v>-0.43</v>
      </c>
      <c r="L2050" s="6" t="n">
        <v>0</v>
      </c>
      <c r="M2050" s="6"/>
      <c r="N2050" s="6" t="s">
        <f>=I2050+J2050+K2050+L2050</f>
      </c>
      <c r="O2050" s="6"/>
      <c r="P2050" s="2"/>
    </row>
    <row collapsed="false" customFormat="false" customHeight="false" hidden="false" ht="12.1" outlineLevel="0" r="2051">
      <c r="A2051" s="20" t="n">
        <v>44175.724583333</v>
      </c>
      <c r="B2051" s="2" t="s">
        <v>132</v>
      </c>
      <c r="C2051" s="2" t="s">
        <v>1189</v>
      </c>
      <c r="D2051" s="2" t="s">
        <v>894</v>
      </c>
      <c r="E2051" s="2" t="s">
        <v>18</v>
      </c>
      <c r="F2051" s="2" t="s">
        <v>27</v>
      </c>
      <c r="G2051" s="7" t="n">
        <v>1</v>
      </c>
      <c r="H2051" s="6" t="n">
        <v>899</v>
      </c>
      <c r="I2051" s="6" t="n">
        <v>-899</v>
      </c>
      <c r="J2051" s="6" t="n">
        <v>0</v>
      </c>
      <c r="K2051" s="6" t="n">
        <v>-0.43</v>
      </c>
      <c r="L2051" s="6" t="n">
        <v>0</v>
      </c>
      <c r="M2051" s="6"/>
      <c r="N2051" s="6" t="s">
        <f>=I2051+J2051+K2051+L2051</f>
      </c>
      <c r="O2051" s="6"/>
      <c r="P2051" s="2"/>
    </row>
    <row collapsed="false" customFormat="false" customHeight="false" hidden="false" ht="12.1" outlineLevel="0" r="2052">
      <c r="A2052" s="20" t="n">
        <v>44175.729259259</v>
      </c>
      <c r="B2052" s="2" t="s">
        <v>132</v>
      </c>
      <c r="C2052" s="2" t="s">
        <v>1189</v>
      </c>
      <c r="D2052" s="2" t="s">
        <v>894</v>
      </c>
      <c r="E2052" s="2" t="s">
        <v>18</v>
      </c>
      <c r="F2052" s="2" t="s">
        <v>27</v>
      </c>
      <c r="G2052" s="7" t="n">
        <v>1</v>
      </c>
      <c r="H2052" s="6" t="n">
        <v>890</v>
      </c>
      <c r="I2052" s="6" t="n">
        <v>-890</v>
      </c>
      <c r="J2052" s="6" t="n">
        <v>0</v>
      </c>
      <c r="K2052" s="6" t="n">
        <v>-0.43</v>
      </c>
      <c r="L2052" s="6" t="n">
        <v>0</v>
      </c>
      <c r="M2052" s="6"/>
      <c r="N2052" s="6" t="s">
        <f>=I2052+J2052+K2052+L2052</f>
      </c>
      <c r="O2052" s="6"/>
      <c r="P2052" s="2"/>
    </row>
    <row collapsed="false" customFormat="false" customHeight="false" hidden="false" ht="12.1" outlineLevel="0" r="2053">
      <c r="A2053" s="20" t="n">
        <v>44175.732453704</v>
      </c>
      <c r="B2053" s="2" t="s">
        <v>132</v>
      </c>
      <c r="C2053" s="2" t="s">
        <v>1189</v>
      </c>
      <c r="D2053" s="2" t="s">
        <v>894</v>
      </c>
      <c r="E2053" s="2" t="s">
        <v>18</v>
      </c>
      <c r="F2053" s="2" t="s">
        <v>27</v>
      </c>
      <c r="G2053" s="7" t="n">
        <v>1</v>
      </c>
      <c r="H2053" s="6" t="n">
        <v>786.5</v>
      </c>
      <c r="I2053" s="6" t="n">
        <v>-786.5</v>
      </c>
      <c r="J2053" s="6" t="n">
        <v>0</v>
      </c>
      <c r="K2053" s="6" t="n">
        <v>-0.38</v>
      </c>
      <c r="L2053" s="6" t="n">
        <v>0</v>
      </c>
      <c r="M2053" s="6"/>
      <c r="N2053" s="6" t="s">
        <f>=I2053+J2053+K2053+L2053</f>
      </c>
      <c r="O2053" s="6"/>
      <c r="P2053" s="2"/>
    </row>
    <row collapsed="false" customFormat="false" customHeight="false" hidden="false" ht="12.1" outlineLevel="0" r="2054">
      <c r="A2054" s="20" t="n">
        <v>44175.735787037</v>
      </c>
      <c r="B2054" s="2" t="s">
        <v>132</v>
      </c>
      <c r="C2054" s="2" t="s">
        <v>1189</v>
      </c>
      <c r="D2054" s="2" t="s">
        <v>894</v>
      </c>
      <c r="E2054" s="2" t="s">
        <v>18</v>
      </c>
      <c r="F2054" s="2" t="s">
        <v>27</v>
      </c>
      <c r="G2054" s="7" t="n">
        <v>2</v>
      </c>
      <c r="H2054" s="6" t="n">
        <v>807.5</v>
      </c>
      <c r="I2054" s="6" t="n">
        <v>-1615</v>
      </c>
      <c r="J2054" s="6" t="n">
        <v>0</v>
      </c>
      <c r="K2054" s="6" t="n">
        <v>-0.77</v>
      </c>
      <c r="L2054" s="6" t="n">
        <v>0</v>
      </c>
      <c r="M2054" s="6"/>
      <c r="N2054" s="6" t="s">
        <f>=I2054+J2054+K2054+L2054</f>
      </c>
      <c r="O2054" s="6"/>
      <c r="P2054" s="2"/>
    </row>
    <row collapsed="false" customFormat="false" customHeight="false" hidden="false" ht="12.1" outlineLevel="0" r="2055">
      <c r="A2055" s="20" t="n">
        <v>44175.737974537</v>
      </c>
      <c r="B2055" s="2" t="s">
        <v>132</v>
      </c>
      <c r="C2055" s="2" t="s">
        <v>1189</v>
      </c>
      <c r="D2055" s="2" t="s">
        <v>894</v>
      </c>
      <c r="E2055" s="2" t="s">
        <v>18</v>
      </c>
      <c r="F2055" s="2" t="s">
        <v>27</v>
      </c>
      <c r="G2055" s="7" t="n">
        <v>2</v>
      </c>
      <c r="H2055" s="6" t="n">
        <v>814.5</v>
      </c>
      <c r="I2055" s="6" t="n">
        <v>-1629</v>
      </c>
      <c r="J2055" s="6" t="n">
        <v>0</v>
      </c>
      <c r="K2055" s="6" t="n">
        <v>-0.78</v>
      </c>
      <c r="L2055" s="6" t="n">
        <v>0</v>
      </c>
      <c r="M2055" s="6"/>
      <c r="N2055" s="6" t="s">
        <f>=I2055+J2055+K2055+L2055</f>
      </c>
      <c r="O2055" s="6"/>
      <c r="P2055" s="2"/>
    </row>
    <row collapsed="false" customFormat="false" customHeight="false" hidden="false" ht="12.1" outlineLevel="0" r="2056">
      <c r="A2056" s="20" t="n">
        <v>44175.738009259</v>
      </c>
      <c r="B2056" s="2" t="s">
        <v>132</v>
      </c>
      <c r="C2056" s="2" t="s">
        <v>1189</v>
      </c>
      <c r="D2056" s="2" t="s">
        <v>894</v>
      </c>
      <c r="E2056" s="2" t="s">
        <v>18</v>
      </c>
      <c r="F2056" s="2" t="s">
        <v>27</v>
      </c>
      <c r="G2056" s="7" t="n">
        <v>2</v>
      </c>
      <c r="H2056" s="6" t="n">
        <v>811</v>
      </c>
      <c r="I2056" s="6" t="n">
        <v>-1622</v>
      </c>
      <c r="J2056" s="6" t="n">
        <v>0</v>
      </c>
      <c r="K2056" s="6" t="n">
        <v>-0.77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0" t="n">
        <v>44175.741446759</v>
      </c>
      <c r="B2057" s="2" t="s">
        <v>132</v>
      </c>
      <c r="C2057" s="2" t="s">
        <v>1189</v>
      </c>
      <c r="D2057" s="2" t="s">
        <v>894</v>
      </c>
      <c r="E2057" s="2" t="s">
        <v>18</v>
      </c>
      <c r="F2057" s="2" t="s">
        <v>27</v>
      </c>
      <c r="G2057" s="7" t="n">
        <v>2</v>
      </c>
      <c r="H2057" s="6" t="n">
        <v>800</v>
      </c>
      <c r="I2057" s="6" t="n">
        <v>-1600</v>
      </c>
      <c r="J2057" s="6" t="n">
        <v>0</v>
      </c>
      <c r="K2057" s="6" t="n">
        <v>-0.76</v>
      </c>
      <c r="L2057" s="6" t="n">
        <v>0</v>
      </c>
      <c r="M2057" s="6"/>
      <c r="N2057" s="6" t="s">
        <f>=I2057+J2057+K2057+L2057</f>
      </c>
      <c r="O2057" s="6"/>
      <c r="P2057" s="2"/>
    </row>
    <row collapsed="false" customFormat="false" customHeight="false" hidden="false" ht="12.1" outlineLevel="0" r="2058">
      <c r="A2058" s="29" t="n">
        <v>44175.745497685</v>
      </c>
      <c r="B2058" s="30" t="s">
        <v>1007</v>
      </c>
      <c r="C2058" s="30" t="s">
        <v>1374</v>
      </c>
      <c r="D2058" s="30" t="s">
        <v>897</v>
      </c>
      <c r="E2058" s="30" t="s">
        <v>18</v>
      </c>
      <c r="F2058" s="30" t="s">
        <v>20</v>
      </c>
      <c r="G2058" s="31" t="n">
        <v>-4</v>
      </c>
      <c r="H2058" s="32" t="n">
        <v>133.53</v>
      </c>
      <c r="I2058" s="32" t="n">
        <v>534.12</v>
      </c>
      <c r="J2058" s="32" t="n">
        <v>0</v>
      </c>
      <c r="K2058" s="32" t="n">
        <v>-0.25</v>
      </c>
      <c r="L2058" s="32" t="n">
        <v>0</v>
      </c>
      <c r="M2058" s="6" t="s">
        <f>=I2058+J2058+K2058+L2058</f>
      </c>
      <c r="N2058" s="32"/>
      <c r="O2058" s="32"/>
      <c r="P2058" s="30"/>
    </row>
    <row collapsed="false" customFormat="false" customHeight="false" hidden="false" ht="12.1" outlineLevel="0" r="2059">
      <c r="A2059" s="29" t="n">
        <v>44175.745555556</v>
      </c>
      <c r="B2059" s="30" t="s">
        <v>1012</v>
      </c>
      <c r="C2059" s="30" t="s">
        <v>1391</v>
      </c>
      <c r="D2059" s="30" t="s">
        <v>897</v>
      </c>
      <c r="E2059" s="30" t="s">
        <v>18</v>
      </c>
      <c r="F2059" s="30" t="s">
        <v>20</v>
      </c>
      <c r="G2059" s="31" t="n">
        <v>-1</v>
      </c>
      <c r="H2059" s="32" t="n">
        <v>500.51</v>
      </c>
      <c r="I2059" s="32" t="n">
        <v>500.51</v>
      </c>
      <c r="J2059" s="32" t="n">
        <v>0</v>
      </c>
      <c r="K2059" s="32" t="n">
        <v>-0.24</v>
      </c>
      <c r="L2059" s="32" t="n">
        <v>0</v>
      </c>
      <c r="M2059" s="6" t="s">
        <f>=I2059+J2059+K2059+L2059</f>
      </c>
      <c r="N2059" s="32"/>
      <c r="O2059" s="32"/>
      <c r="P2059" s="30"/>
    </row>
    <row collapsed="false" customFormat="false" customHeight="false" hidden="false" ht="12.1" outlineLevel="0" r="2060">
      <c r="A2060" s="20" t="n">
        <v>44176.450868056</v>
      </c>
      <c r="B2060" s="2" t="s">
        <v>154</v>
      </c>
      <c r="C2060" s="2" t="s">
        <v>1378</v>
      </c>
      <c r="D2060" s="2" t="s">
        <v>894</v>
      </c>
      <c r="E2060" s="2" t="s">
        <v>146</v>
      </c>
      <c r="F2060" s="2" t="s">
        <v>27</v>
      </c>
      <c r="G2060" s="7" t="n">
        <v>20</v>
      </c>
      <c r="H2060" s="6" t="n">
        <v>1.1313</v>
      </c>
      <c r="I2060" s="6" t="n">
        <v>-22.63</v>
      </c>
      <c r="J2060" s="6" t="n">
        <v>0</v>
      </c>
      <c r="K2060" s="6" t="n">
        <v>-0.02</v>
      </c>
      <c r="L2060" s="6" t="n">
        <v>0</v>
      </c>
      <c r="M2060" s="6"/>
      <c r="N2060" s="6" t="s">
        <f>=I2060+J2060+K2060+L2060</f>
      </c>
      <c r="O2060" s="6"/>
      <c r="P2060" s="2"/>
    </row>
    <row collapsed="false" customFormat="false" customHeight="false" hidden="false" ht="12.1" outlineLevel="0" r="2061">
      <c r="A2061" s="20" t="n">
        <v>44176.499652778</v>
      </c>
      <c r="B2061" s="2" t="s">
        <v>68</v>
      </c>
      <c r="C2061" s="2" t="s">
        <v>69</v>
      </c>
      <c r="D2061" s="2" t="s">
        <v>894</v>
      </c>
      <c r="E2061" s="2" t="s">
        <v>18</v>
      </c>
      <c r="F2061" s="2" t="s">
        <v>20</v>
      </c>
      <c r="G2061" s="7" t="n">
        <v>1</v>
      </c>
      <c r="H2061" s="6" t="n">
        <v>60.18</v>
      </c>
      <c r="I2061" s="6" t="n">
        <v>-60.18</v>
      </c>
      <c r="J2061" s="6" t="n">
        <v>0</v>
      </c>
      <c r="K2061" s="6" t="n">
        <v>-0.03</v>
      </c>
      <c r="L2061" s="6" t="n">
        <v>0</v>
      </c>
      <c r="M2061" s="6" t="s">
        <f>=I2061+J2061+K2061+L2061</f>
      </c>
      <c r="N2061" s="6"/>
      <c r="O2061" s="6"/>
      <c r="P2061" s="2"/>
    </row>
    <row collapsed="false" customFormat="false" customHeight="false" hidden="false" ht="12.1" outlineLevel="0" r="2062">
      <c r="A2062" s="20" t="n">
        <v>44176.500196759</v>
      </c>
      <c r="B2062" s="2" t="s">
        <v>68</v>
      </c>
      <c r="C2062" s="2" t="s">
        <v>69</v>
      </c>
      <c r="D2062" s="2" t="s">
        <v>894</v>
      </c>
      <c r="E2062" s="2" t="s">
        <v>18</v>
      </c>
      <c r="F2062" s="2" t="s">
        <v>20</v>
      </c>
      <c r="G2062" s="7" t="n">
        <v>1</v>
      </c>
      <c r="H2062" s="6" t="n">
        <v>60.18</v>
      </c>
      <c r="I2062" s="6" t="n">
        <v>-60.18</v>
      </c>
      <c r="J2062" s="6" t="n">
        <v>0</v>
      </c>
      <c r="K2062" s="6" t="n">
        <v>-0.03</v>
      </c>
      <c r="L2062" s="6" t="n">
        <v>0</v>
      </c>
      <c r="M2062" s="6" t="s">
        <f>=I2062+J2062+K2062+L2062</f>
      </c>
      <c r="N2062" s="6"/>
      <c r="O2062" s="6"/>
      <c r="P2062" s="2"/>
    </row>
    <row collapsed="false" customFormat="false" customHeight="false" hidden="false" ht="12.1" outlineLevel="0" r="2063">
      <c r="A2063" s="20" t="n">
        <v>44176.550578704</v>
      </c>
      <c r="B2063" s="2" t="s">
        <v>138</v>
      </c>
      <c r="C2063" s="2" t="s">
        <v>1310</v>
      </c>
      <c r="D2063" s="2" t="s">
        <v>894</v>
      </c>
      <c r="E2063" s="2" t="s">
        <v>18</v>
      </c>
      <c r="F2063" s="2" t="s">
        <v>27</v>
      </c>
      <c r="G2063" s="7" t="n">
        <v>100</v>
      </c>
      <c r="H2063" s="6" t="n">
        <v>7.3</v>
      </c>
      <c r="I2063" s="6" t="n">
        <v>-730</v>
      </c>
      <c r="J2063" s="6" t="n">
        <v>0</v>
      </c>
      <c r="K2063" s="6" t="n">
        <v>-0.35</v>
      </c>
      <c r="L2063" s="6" t="n">
        <v>0</v>
      </c>
      <c r="M2063" s="6"/>
      <c r="N2063" s="6" t="s">
        <f>=I2063+J2063+K2063+L2063</f>
      </c>
      <c r="O2063" s="6"/>
      <c r="P2063" s="2"/>
    </row>
    <row collapsed="false" customFormat="false" customHeight="false" hidden="false" ht="12.1" outlineLevel="0" r="2064">
      <c r="A2064" s="20" t="n">
        <v>44176.582476852</v>
      </c>
      <c r="B2064" s="2" t="s">
        <v>145</v>
      </c>
      <c r="C2064" s="2" t="s">
        <v>1394</v>
      </c>
      <c r="D2064" s="2" t="s">
        <v>894</v>
      </c>
      <c r="E2064" s="2" t="s">
        <v>146</v>
      </c>
      <c r="F2064" s="2" t="s">
        <v>20</v>
      </c>
      <c r="G2064" s="7" t="n">
        <v>10</v>
      </c>
      <c r="H2064" s="6" t="n">
        <v>1.035</v>
      </c>
      <c r="I2064" s="6" t="n">
        <v>-10.35</v>
      </c>
      <c r="J2064" s="6" t="n">
        <v>0</v>
      </c>
      <c r="K2064" s="6" t="n">
        <v>-0.02</v>
      </c>
      <c r="L2064" s="6" t="n">
        <v>0</v>
      </c>
      <c r="M2064" s="6" t="s">
        <f>=I2064+J2064+K2064+L2064</f>
      </c>
      <c r="N2064" s="6"/>
      <c r="O2064" s="6"/>
      <c r="P2064" s="2"/>
    </row>
    <row collapsed="false" customFormat="false" customHeight="false" hidden="false" ht="12.1" outlineLevel="0" r="2065">
      <c r="A2065" s="29" t="n">
        <v>44176.643530093</v>
      </c>
      <c r="B2065" s="30" t="s">
        <v>927</v>
      </c>
      <c r="C2065" s="30" t="s">
        <v>1132</v>
      </c>
      <c r="D2065" s="30" t="s">
        <v>897</v>
      </c>
      <c r="E2065" s="30" t="s">
        <v>166</v>
      </c>
      <c r="F2065" s="30" t="s">
        <v>27</v>
      </c>
      <c r="G2065" s="31" t="n">
        <v>-5</v>
      </c>
      <c r="H2065" s="32" t="n">
        <v>104.18</v>
      </c>
      <c r="I2065" s="32" t="n">
        <v>5209</v>
      </c>
      <c r="J2065" s="32" t="n">
        <v>139.7</v>
      </c>
      <c r="K2065" s="32" t="n">
        <v>-2.49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0" t="n">
        <v>44176.651273148</v>
      </c>
      <c r="B2066" s="2" t="s">
        <v>1010</v>
      </c>
      <c r="C2066" s="2" t="s">
        <v>1381</v>
      </c>
      <c r="D2066" s="2" t="s">
        <v>894</v>
      </c>
      <c r="E2066" s="2" t="s">
        <v>18</v>
      </c>
      <c r="F2066" s="2" t="s">
        <v>27</v>
      </c>
      <c r="G2066" s="7" t="n">
        <v>1</v>
      </c>
      <c r="H2066" s="6" t="n">
        <v>797.2</v>
      </c>
      <c r="I2066" s="6" t="n">
        <v>-797.2</v>
      </c>
      <c r="J2066" s="6" t="n">
        <v>0</v>
      </c>
      <c r="K2066" s="6" t="n">
        <v>-0.38</v>
      </c>
      <c r="L2066" s="6" t="n">
        <v>0</v>
      </c>
      <c r="M2066" s="6"/>
      <c r="N2066" s="6" t="s">
        <f>=I2066+J2066+K2066+L2066</f>
      </c>
      <c r="O2066" s="6"/>
      <c r="P2066" s="2"/>
    </row>
    <row collapsed="false" customFormat="false" customHeight="false" hidden="false" ht="12.1" outlineLevel="0" r="2067">
      <c r="A2067" s="20" t="n">
        <v>44176.652013889</v>
      </c>
      <c r="B2067" s="2" t="s">
        <v>1010</v>
      </c>
      <c r="C2067" s="2" t="s">
        <v>1381</v>
      </c>
      <c r="D2067" s="2" t="s">
        <v>894</v>
      </c>
      <c r="E2067" s="2" t="s">
        <v>18</v>
      </c>
      <c r="F2067" s="2" t="s">
        <v>27</v>
      </c>
      <c r="G2067" s="7" t="n">
        <v>2</v>
      </c>
      <c r="H2067" s="6" t="n">
        <v>797.6</v>
      </c>
      <c r="I2067" s="6" t="n">
        <v>-1595.2</v>
      </c>
      <c r="J2067" s="6" t="n">
        <v>0</v>
      </c>
      <c r="K2067" s="6" t="n">
        <v>-0.76</v>
      </c>
      <c r="L2067" s="6" t="n">
        <v>0</v>
      </c>
      <c r="M2067" s="6"/>
      <c r="N2067" s="6" t="s">
        <f>=I2067+J2067+K2067+L2067</f>
      </c>
      <c r="O2067" s="6"/>
      <c r="P2067" s="2"/>
    </row>
    <row collapsed="false" customFormat="false" customHeight="false" hidden="false" ht="12.1" outlineLevel="0" r="2068">
      <c r="A2068" s="20" t="n">
        <v>44176.666666667</v>
      </c>
      <c r="B2068" s="2" t="s">
        <v>1010</v>
      </c>
      <c r="C2068" s="2" t="s">
        <v>1381</v>
      </c>
      <c r="D2068" s="2" t="s">
        <v>894</v>
      </c>
      <c r="E2068" s="2" t="s">
        <v>18</v>
      </c>
      <c r="F2068" s="2" t="s">
        <v>27</v>
      </c>
      <c r="G2068" s="7" t="n">
        <v>2</v>
      </c>
      <c r="H2068" s="6" t="n">
        <v>796.6</v>
      </c>
      <c r="I2068" s="6" t="n">
        <v>-1593.2</v>
      </c>
      <c r="J2068" s="6" t="n">
        <v>0</v>
      </c>
      <c r="K2068" s="6" t="n">
        <v>-0.76</v>
      </c>
      <c r="L2068" s="6" t="n">
        <v>0</v>
      </c>
      <c r="M2068" s="6"/>
      <c r="N2068" s="6" t="s">
        <f>=I2068+J2068+K2068+L2068</f>
      </c>
      <c r="O2068" s="6"/>
      <c r="P2068" s="2"/>
    </row>
    <row collapsed="false" customFormat="false" customHeight="false" hidden="false" ht="12.1" outlineLevel="0" r="2069">
      <c r="A2069" s="20" t="n">
        <v>44176.783541667</v>
      </c>
      <c r="B2069" s="2" t="s">
        <v>130</v>
      </c>
      <c r="C2069" s="2" t="s">
        <v>131</v>
      </c>
      <c r="D2069" s="2" t="s">
        <v>894</v>
      </c>
      <c r="E2069" s="2" t="s">
        <v>18</v>
      </c>
      <c r="F2069" s="2" t="s">
        <v>20</v>
      </c>
      <c r="G2069" s="7" t="n">
        <v>3</v>
      </c>
      <c r="H2069" s="6" t="n">
        <v>4.05</v>
      </c>
      <c r="I2069" s="6" t="n">
        <v>-12.15</v>
      </c>
      <c r="J2069" s="6" t="n">
        <v>0</v>
      </c>
      <c r="K2069" s="6" t="n">
        <v>-0.01</v>
      </c>
      <c r="L2069" s="6" t="n">
        <v>0</v>
      </c>
      <c r="M2069" s="6" t="s">
        <f>=I2069+J2069+K2069+L2069</f>
      </c>
      <c r="N2069" s="6"/>
      <c r="O2069" s="6"/>
      <c r="P2069" s="2"/>
    </row>
    <row collapsed="false" customFormat="false" customHeight="false" hidden="false" ht="12.1" outlineLevel="0" r="2070">
      <c r="A2070" s="20" t="n">
        <v>44176.789907407</v>
      </c>
      <c r="B2070" s="2" t="s">
        <v>130</v>
      </c>
      <c r="C2070" s="2" t="s">
        <v>131</v>
      </c>
      <c r="D2070" s="2" t="s">
        <v>894</v>
      </c>
      <c r="E2070" s="2" t="s">
        <v>18</v>
      </c>
      <c r="F2070" s="2" t="s">
        <v>20</v>
      </c>
      <c r="G2070" s="7" t="n">
        <v>2</v>
      </c>
      <c r="H2070" s="6" t="n">
        <v>4</v>
      </c>
      <c r="I2070" s="6" t="n">
        <v>-8</v>
      </c>
      <c r="J2070" s="6" t="n">
        <v>0</v>
      </c>
      <c r="K2070" s="6" t="n">
        <v>-0.01</v>
      </c>
      <c r="L2070" s="6" t="n">
        <v>0</v>
      </c>
      <c r="M2070" s="6" t="s">
        <f>=I2070+J2070+K2070+L2070</f>
      </c>
      <c r="N2070" s="6"/>
      <c r="O2070" s="6"/>
      <c r="P2070" s="2"/>
    </row>
    <row collapsed="false" customFormat="false" customHeight="false" hidden="false" ht="12.1" outlineLevel="0" r="2071">
      <c r="A2071" s="29" t="n">
        <v>44176.797280093</v>
      </c>
      <c r="B2071" s="30" t="s">
        <v>35</v>
      </c>
      <c r="C2071" s="30" t="s">
        <v>36</v>
      </c>
      <c r="D2071" s="30" t="s">
        <v>897</v>
      </c>
      <c r="E2071" s="30" t="s">
        <v>18</v>
      </c>
      <c r="F2071" s="30" t="s">
        <v>20</v>
      </c>
      <c r="G2071" s="31" t="n">
        <v>-20</v>
      </c>
      <c r="H2071" s="32" t="n">
        <v>7.08</v>
      </c>
      <c r="I2071" s="32" t="n">
        <v>141.6</v>
      </c>
      <c r="J2071" s="32" t="n">
        <v>0</v>
      </c>
      <c r="K2071" s="32" t="n">
        <v>-0.06</v>
      </c>
      <c r="L2071" s="32" t="n">
        <v>0</v>
      </c>
      <c r="M2071" s="6" t="s">
        <f>=I2071+J2071+K2071+L2071</f>
      </c>
      <c r="N2071" s="32"/>
      <c r="O2071" s="32"/>
      <c r="P2071" s="30"/>
    </row>
    <row collapsed="false" customFormat="false" customHeight="false" hidden="false" ht="12.1" outlineLevel="0" r="2072">
      <c r="A2072" s="37" t="n">
        <v>44179</v>
      </c>
      <c r="B2072" s="38" t="s">
        <v>1278</v>
      </c>
      <c r="C2072" s="38" t="s">
        <v>340</v>
      </c>
      <c r="D2072" s="38" t="s">
        <v>1278</v>
      </c>
      <c r="E2072" s="38" t="s">
        <v>1278</v>
      </c>
      <c r="F2072" s="38" t="s">
        <v>27</v>
      </c>
      <c r="G2072" s="39" t="n">
        <v>1</v>
      </c>
      <c r="H2072" s="40" t="n">
        <v>-2000</v>
      </c>
      <c r="I2072" s="40" t="n">
        <v>-2000</v>
      </c>
      <c r="J2072" s="40" t="n">
        <v>0</v>
      </c>
      <c r="K2072" s="40" t="n">
        <v>0</v>
      </c>
      <c r="L2072" s="40" t="n">
        <v>0</v>
      </c>
      <c r="M2072" s="40"/>
      <c r="N2072" s="6" t="s">
        <f>=I2072+J2072+K2072+L2072</f>
      </c>
      <c r="O2072" s="40"/>
      <c r="P2072" s="38"/>
    </row>
    <row collapsed="false" customFormat="false" customHeight="false" hidden="false" ht="12.1" outlineLevel="0" r="2073">
      <c r="A2073" s="29" t="n">
        <v>44179.537337963</v>
      </c>
      <c r="B2073" s="30" t="s">
        <v>1009</v>
      </c>
      <c r="C2073" s="30" t="s">
        <v>1380</v>
      </c>
      <c r="D2073" s="30" t="s">
        <v>897</v>
      </c>
      <c r="E2073" s="30" t="s">
        <v>18</v>
      </c>
      <c r="F2073" s="30" t="s">
        <v>27</v>
      </c>
      <c r="G2073" s="31" t="n">
        <v>-70</v>
      </c>
      <c r="H2073" s="32" t="n">
        <v>75.25</v>
      </c>
      <c r="I2073" s="32" t="n">
        <v>5267.5</v>
      </c>
      <c r="J2073" s="32" t="n">
        <v>0</v>
      </c>
      <c r="K2073" s="32" t="n">
        <v>-2.51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44179.585960648</v>
      </c>
      <c r="B2074" s="30" t="s">
        <v>35</v>
      </c>
      <c r="C2074" s="30" t="s">
        <v>36</v>
      </c>
      <c r="D2074" s="30" t="s">
        <v>897</v>
      </c>
      <c r="E2074" s="30" t="s">
        <v>18</v>
      </c>
      <c r="F2074" s="30" t="s">
        <v>20</v>
      </c>
      <c r="G2074" s="31" t="n">
        <v>-1</v>
      </c>
      <c r="H2074" s="32" t="n">
        <v>7.2</v>
      </c>
      <c r="I2074" s="32" t="n">
        <v>7.2</v>
      </c>
      <c r="J2074" s="32" t="n">
        <v>0</v>
      </c>
      <c r="K2074" s="32" t="n">
        <v>-0.01</v>
      </c>
      <c r="L2074" s="32" t="n">
        <v>0</v>
      </c>
      <c r="M2074" s="6" t="s">
        <f>=I2074+J2074+K2074+L2074</f>
      </c>
      <c r="N2074" s="32"/>
      <c r="O2074" s="32"/>
      <c r="P2074" s="30"/>
    </row>
    <row collapsed="false" customFormat="false" customHeight="false" hidden="false" ht="12.1" outlineLevel="0" r="2075">
      <c r="A2075" s="29" t="n">
        <v>44179.586145833</v>
      </c>
      <c r="B2075" s="30" t="s">
        <v>35</v>
      </c>
      <c r="C2075" s="30" t="s">
        <v>36</v>
      </c>
      <c r="D2075" s="30" t="s">
        <v>897</v>
      </c>
      <c r="E2075" s="30" t="s">
        <v>18</v>
      </c>
      <c r="F2075" s="30" t="s">
        <v>20</v>
      </c>
      <c r="G2075" s="31" t="n">
        <v>-4</v>
      </c>
      <c r="H2075" s="32" t="n">
        <v>7.2</v>
      </c>
      <c r="I2075" s="32" t="n">
        <v>28.8</v>
      </c>
      <c r="J2075" s="32" t="n">
        <v>0</v>
      </c>
      <c r="K2075" s="32" t="n">
        <v>-0.02</v>
      </c>
      <c r="L2075" s="32" t="n">
        <v>0</v>
      </c>
      <c r="M2075" s="6" t="s">
        <f>=I2075+J2075+K2075+L2075</f>
      </c>
      <c r="N2075" s="32"/>
      <c r="O2075" s="32"/>
      <c r="P2075" s="30"/>
    </row>
    <row collapsed="false" customFormat="false" customHeight="false" hidden="false" ht="12.1" outlineLevel="0" r="2076">
      <c r="A2076" s="29" t="n">
        <v>44179.594930556</v>
      </c>
      <c r="B2076" s="30" t="s">
        <v>58</v>
      </c>
      <c r="C2076" s="30" t="s">
        <v>1133</v>
      </c>
      <c r="D2076" s="30" t="s">
        <v>897</v>
      </c>
      <c r="E2076" s="30" t="s">
        <v>18</v>
      </c>
      <c r="F2076" s="30" t="s">
        <v>27</v>
      </c>
      <c r="G2076" s="31" t="n">
        <v>-200</v>
      </c>
      <c r="H2076" s="32" t="n">
        <v>205.15</v>
      </c>
      <c r="I2076" s="32" t="n">
        <v>41030</v>
      </c>
      <c r="J2076" s="32" t="n">
        <v>0</v>
      </c>
      <c r="K2076" s="32" t="n">
        <v>-19.59</v>
      </c>
      <c r="L2076" s="32" t="n">
        <v>0</v>
      </c>
      <c r="M2076" s="32"/>
      <c r="N2076" s="6" t="s">
        <f>=I2076+J2076+K2076+L2076</f>
      </c>
      <c r="O2076" s="32"/>
      <c r="P2076" s="30"/>
    </row>
    <row collapsed="false" customFormat="false" customHeight="false" hidden="false" ht="12.1" outlineLevel="0" r="2077">
      <c r="A2077" s="20" t="n">
        <v>44179.631238426</v>
      </c>
      <c r="B2077" s="2" t="s">
        <v>53</v>
      </c>
      <c r="C2077" s="2" t="s">
        <v>1117</v>
      </c>
      <c r="D2077" s="2" t="s">
        <v>894</v>
      </c>
      <c r="E2077" s="2" t="s">
        <v>18</v>
      </c>
      <c r="F2077" s="2" t="s">
        <v>27</v>
      </c>
      <c r="G2077" s="7" t="n">
        <v>200</v>
      </c>
      <c r="H2077" s="6" t="n">
        <v>40.13</v>
      </c>
      <c r="I2077" s="6" t="n">
        <v>-8026</v>
      </c>
      <c r="J2077" s="6" t="n">
        <v>0</v>
      </c>
      <c r="K2077" s="6" t="n">
        <v>-3.83</v>
      </c>
      <c r="L2077" s="6" t="n">
        <v>0</v>
      </c>
      <c r="M2077" s="6"/>
      <c r="N2077" s="6" t="s">
        <f>=I2077+J2077+K2077+L2077</f>
      </c>
      <c r="O2077" s="6"/>
      <c r="P2077" s="2"/>
    </row>
    <row collapsed="false" customFormat="false" customHeight="false" hidden="false" ht="12.1" outlineLevel="0" r="2078">
      <c r="A2078" s="29" t="n">
        <v>44179.631354167</v>
      </c>
      <c r="B2078" s="30" t="s">
        <v>17</v>
      </c>
      <c r="C2078" s="30" t="s">
        <v>19</v>
      </c>
      <c r="D2078" s="30" t="s">
        <v>897</v>
      </c>
      <c r="E2078" s="30" t="s">
        <v>18</v>
      </c>
      <c r="F2078" s="30" t="s">
        <v>20</v>
      </c>
      <c r="G2078" s="31" t="n">
        <v>-10</v>
      </c>
      <c r="H2078" s="32" t="n">
        <v>44.4</v>
      </c>
      <c r="I2078" s="32" t="n">
        <v>444</v>
      </c>
      <c r="J2078" s="32" t="n">
        <v>0</v>
      </c>
      <c r="K2078" s="32" t="n">
        <v>-0.21</v>
      </c>
      <c r="L2078" s="32" t="n">
        <v>0</v>
      </c>
      <c r="M2078" s="6" t="s">
        <f>=I2078+J2078+K2078+L2078</f>
      </c>
      <c r="N2078" s="32"/>
      <c r="O2078" s="32"/>
      <c r="P2078" s="30"/>
    </row>
    <row collapsed="false" customFormat="false" customHeight="false" hidden="false" ht="12.1" outlineLevel="0" r="2079">
      <c r="A2079" s="20" t="n">
        <v>44179.631423611</v>
      </c>
      <c r="B2079" s="2" t="s">
        <v>53</v>
      </c>
      <c r="C2079" s="2" t="s">
        <v>1117</v>
      </c>
      <c r="D2079" s="2" t="s">
        <v>894</v>
      </c>
      <c r="E2079" s="2" t="s">
        <v>18</v>
      </c>
      <c r="F2079" s="2" t="s">
        <v>27</v>
      </c>
      <c r="G2079" s="7" t="n">
        <v>100</v>
      </c>
      <c r="H2079" s="6" t="n">
        <v>40.125</v>
      </c>
      <c r="I2079" s="6" t="n">
        <v>-4012.5</v>
      </c>
      <c r="J2079" s="6" t="n">
        <v>0</v>
      </c>
      <c r="K2079" s="6" t="n">
        <v>-1.92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44179.631423611</v>
      </c>
      <c r="B2080" s="2" t="s">
        <v>53</v>
      </c>
      <c r="C2080" s="2" t="s">
        <v>1117</v>
      </c>
      <c r="D2080" s="2" t="s">
        <v>894</v>
      </c>
      <c r="E2080" s="2" t="s">
        <v>18</v>
      </c>
      <c r="F2080" s="2" t="s">
        <v>27</v>
      </c>
      <c r="G2080" s="7" t="n">
        <v>100</v>
      </c>
      <c r="H2080" s="6" t="n">
        <v>40.125</v>
      </c>
      <c r="I2080" s="6" t="n">
        <v>-4012.5</v>
      </c>
      <c r="J2080" s="6" t="n">
        <v>0</v>
      </c>
      <c r="K2080" s="6" t="n">
        <v>-1.92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44179.63318287</v>
      </c>
      <c r="B2081" s="2" t="s">
        <v>53</v>
      </c>
      <c r="C2081" s="2" t="s">
        <v>1117</v>
      </c>
      <c r="D2081" s="2" t="s">
        <v>894</v>
      </c>
      <c r="E2081" s="2" t="s">
        <v>18</v>
      </c>
      <c r="F2081" s="2" t="s">
        <v>27</v>
      </c>
      <c r="G2081" s="7" t="n">
        <v>200</v>
      </c>
      <c r="H2081" s="6" t="n">
        <v>40.12</v>
      </c>
      <c r="I2081" s="6" t="n">
        <v>-8024</v>
      </c>
      <c r="J2081" s="6" t="n">
        <v>0</v>
      </c>
      <c r="K2081" s="6" t="n">
        <v>-3.83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44179.643923611</v>
      </c>
      <c r="B2082" s="2" t="s">
        <v>55</v>
      </c>
      <c r="C2082" s="2" t="s">
        <v>1382</v>
      </c>
      <c r="D2082" s="2" t="s">
        <v>894</v>
      </c>
      <c r="E2082" s="2" t="s">
        <v>18</v>
      </c>
      <c r="F2082" s="2" t="s">
        <v>20</v>
      </c>
      <c r="G2082" s="7" t="n">
        <v>1</v>
      </c>
      <c r="H2082" s="6" t="n">
        <v>260.9</v>
      </c>
      <c r="I2082" s="6" t="n">
        <v>-260.9</v>
      </c>
      <c r="J2082" s="6" t="n">
        <v>0</v>
      </c>
      <c r="K2082" s="6" t="n">
        <v>-0.13</v>
      </c>
      <c r="L2082" s="6" t="n">
        <v>0</v>
      </c>
      <c r="M2082" s="6" t="s">
        <f>=I2082+J2082+K2082+L2082</f>
      </c>
      <c r="N2082" s="6"/>
      <c r="O2082" s="6"/>
      <c r="P2082" s="2"/>
    </row>
    <row collapsed="false" customFormat="false" customHeight="false" hidden="false" ht="12.1" outlineLevel="0" r="2083">
      <c r="A2083" s="20" t="n">
        <v>44179.648796296</v>
      </c>
      <c r="B2083" s="2" t="s">
        <v>145</v>
      </c>
      <c r="C2083" s="2" t="s">
        <v>1394</v>
      </c>
      <c r="D2083" s="2" t="s">
        <v>894</v>
      </c>
      <c r="E2083" s="2" t="s">
        <v>146</v>
      </c>
      <c r="F2083" s="2" t="s">
        <v>20</v>
      </c>
      <c r="G2083" s="7" t="n">
        <v>10</v>
      </c>
      <c r="H2083" s="6" t="n">
        <v>1.043</v>
      </c>
      <c r="I2083" s="6" t="n">
        <v>-10.43</v>
      </c>
      <c r="J2083" s="6" t="n">
        <v>0</v>
      </c>
      <c r="K2083" s="6" t="n">
        <v>-0.02</v>
      </c>
      <c r="L2083" s="6" t="n">
        <v>0</v>
      </c>
      <c r="M2083" s="6" t="s">
        <f>=I2083+J2083+K2083+L2083</f>
      </c>
      <c r="N2083" s="6"/>
      <c r="O2083" s="6"/>
      <c r="P2083" s="2"/>
    </row>
    <row collapsed="false" customFormat="false" customHeight="false" hidden="false" ht="12.1" outlineLevel="0" r="2084">
      <c r="A2084" s="20" t="n">
        <v>44179.652430556</v>
      </c>
      <c r="B2084" s="2" t="s">
        <v>64</v>
      </c>
      <c r="C2084" s="2" t="s">
        <v>65</v>
      </c>
      <c r="D2084" s="2" t="s">
        <v>894</v>
      </c>
      <c r="E2084" s="2" t="s">
        <v>18</v>
      </c>
      <c r="F2084" s="2" t="s">
        <v>20</v>
      </c>
      <c r="G2084" s="7" t="n">
        <v>1</v>
      </c>
      <c r="H2084" s="6" t="n">
        <v>393.8</v>
      </c>
      <c r="I2084" s="6" t="n">
        <v>-393.8</v>
      </c>
      <c r="J2084" s="6" t="n">
        <v>0</v>
      </c>
      <c r="K2084" s="6" t="n">
        <v>-0.19</v>
      </c>
      <c r="L2084" s="6" t="n">
        <v>0</v>
      </c>
      <c r="M2084" s="6" t="s">
        <f>=I2084+J2084+K2084+L2084</f>
      </c>
      <c r="N2084" s="6"/>
      <c r="O2084" s="6"/>
      <c r="P2084" s="2"/>
    </row>
    <row collapsed="false" customFormat="false" customHeight="false" hidden="false" ht="12.1" outlineLevel="0" r="2085">
      <c r="A2085" s="20" t="n">
        <v>44179.677314815</v>
      </c>
      <c r="B2085" s="2" t="s">
        <v>64</v>
      </c>
      <c r="C2085" s="2" t="s">
        <v>65</v>
      </c>
      <c r="D2085" s="2" t="s">
        <v>894</v>
      </c>
      <c r="E2085" s="2" t="s">
        <v>18</v>
      </c>
      <c r="F2085" s="2" t="s">
        <v>20</v>
      </c>
      <c r="G2085" s="7" t="n">
        <v>1</v>
      </c>
      <c r="H2085" s="6" t="n">
        <v>392</v>
      </c>
      <c r="I2085" s="6" t="n">
        <v>-392</v>
      </c>
      <c r="J2085" s="6" t="n">
        <v>0</v>
      </c>
      <c r="K2085" s="6" t="n">
        <v>-0.19</v>
      </c>
      <c r="L2085" s="6" t="n">
        <v>0</v>
      </c>
      <c r="M2085" s="6" t="s">
        <f>=I2085+J2085+K2085+L2085</f>
      </c>
      <c r="N2085" s="6"/>
      <c r="O2085" s="6"/>
      <c r="P2085" s="2"/>
    </row>
    <row collapsed="false" customFormat="false" customHeight="false" hidden="false" ht="12.1" outlineLevel="0" r="2086">
      <c r="A2086" s="20" t="n">
        <v>44179.751886574</v>
      </c>
      <c r="B2086" s="2" t="s">
        <v>53</v>
      </c>
      <c r="C2086" s="2" t="s">
        <v>1117</v>
      </c>
      <c r="D2086" s="2" t="s">
        <v>894</v>
      </c>
      <c r="E2086" s="2" t="s">
        <v>18</v>
      </c>
      <c r="F2086" s="2" t="s">
        <v>27</v>
      </c>
      <c r="G2086" s="7" t="n">
        <v>200</v>
      </c>
      <c r="H2086" s="6" t="n">
        <v>40</v>
      </c>
      <c r="I2086" s="6" t="n">
        <v>-8000</v>
      </c>
      <c r="J2086" s="6" t="n">
        <v>0</v>
      </c>
      <c r="K2086" s="6" t="n">
        <v>-3.82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5" t="n">
        <v>44180</v>
      </c>
      <c r="B2087" s="26" t="s">
        <v>1089</v>
      </c>
      <c r="C2087" s="26" t="s">
        <v>1139</v>
      </c>
      <c r="D2087" s="26" t="s">
        <v>1089</v>
      </c>
      <c r="E2087" s="26" t="s">
        <v>1089</v>
      </c>
      <c r="F2087" s="26" t="s">
        <v>27</v>
      </c>
      <c r="G2087" s="27" t="n">
        <v>1</v>
      </c>
      <c r="H2087" s="28" t="n">
        <v>-0.65</v>
      </c>
      <c r="I2087" s="28" t="n">
        <v>-0.65</v>
      </c>
      <c r="J2087" s="28" t="n">
        <v>0</v>
      </c>
      <c r="K2087" s="28" t="n">
        <v>0</v>
      </c>
      <c r="L2087" s="28" t="n">
        <v>0</v>
      </c>
      <c r="M2087" s="28"/>
      <c r="N2087" s="6" t="s">
        <f>=I2087+J2087+K2087+L2087</f>
      </c>
      <c r="O2087" s="28"/>
      <c r="P2087" s="26"/>
    </row>
    <row collapsed="false" customFormat="false" customHeight="false" hidden="false" ht="12.1" outlineLevel="0" r="2088">
      <c r="A2088" s="25" t="n">
        <v>44180</v>
      </c>
      <c r="B2088" s="26" t="s">
        <v>1089</v>
      </c>
      <c r="C2088" s="26" t="s">
        <v>1138</v>
      </c>
      <c r="D2088" s="26" t="s">
        <v>1089</v>
      </c>
      <c r="E2088" s="26" t="s">
        <v>1089</v>
      </c>
      <c r="F2088" s="26" t="s">
        <v>27</v>
      </c>
      <c r="G2088" s="27" t="n">
        <v>1</v>
      </c>
      <c r="H2088" s="28" t="n">
        <v>-1.68</v>
      </c>
      <c r="I2088" s="28" t="n">
        <v>-1.68</v>
      </c>
      <c r="J2088" s="28" t="n">
        <v>0</v>
      </c>
      <c r="K2088" s="28" t="n">
        <v>0</v>
      </c>
      <c r="L2088" s="28" t="n">
        <v>0</v>
      </c>
      <c r="M2088" s="28"/>
      <c r="N2088" s="6" t="s">
        <f>=I2088+J2088+K2088+L2088</f>
      </c>
      <c r="O2088" s="28"/>
      <c r="P2088" s="26"/>
    </row>
    <row collapsed="false" customFormat="false" customHeight="false" hidden="false" ht="12.1" outlineLevel="0" r="2089">
      <c r="A2089" s="25" t="n">
        <v>44180</v>
      </c>
      <c r="B2089" s="26" t="s">
        <v>1089</v>
      </c>
      <c r="C2089" s="26" t="s">
        <v>1197</v>
      </c>
      <c r="D2089" s="26" t="s">
        <v>1089</v>
      </c>
      <c r="E2089" s="26" t="s">
        <v>1089</v>
      </c>
      <c r="F2089" s="26" t="s">
        <v>27</v>
      </c>
      <c r="G2089" s="27" t="n">
        <v>1</v>
      </c>
      <c r="H2089" s="28" t="n">
        <v>-0.04</v>
      </c>
      <c r="I2089" s="28" t="n">
        <v>-0.04</v>
      </c>
      <c r="J2089" s="28" t="n">
        <v>0</v>
      </c>
      <c r="K2089" s="28" t="n">
        <v>0</v>
      </c>
      <c r="L2089" s="28" t="n">
        <v>0</v>
      </c>
      <c r="M2089" s="28"/>
      <c r="N2089" s="6" t="s">
        <f>=I2089+J2089+K2089+L2089</f>
      </c>
      <c r="O2089" s="28"/>
      <c r="P2089" s="26"/>
    </row>
    <row collapsed="false" customFormat="false" customHeight="false" hidden="false" ht="12.1" outlineLevel="0" r="2090">
      <c r="A2090" s="25" t="n">
        <v>44180</v>
      </c>
      <c r="B2090" s="26" t="s">
        <v>1089</v>
      </c>
      <c r="C2090" s="26" t="s">
        <v>1198</v>
      </c>
      <c r="D2090" s="26" t="s">
        <v>1089</v>
      </c>
      <c r="E2090" s="26" t="s">
        <v>1089</v>
      </c>
      <c r="F2090" s="26" t="s">
        <v>27</v>
      </c>
      <c r="G2090" s="27" t="n">
        <v>1</v>
      </c>
      <c r="H2090" s="28" t="n">
        <v>-0.01</v>
      </c>
      <c r="I2090" s="28" t="n">
        <v>-0.01</v>
      </c>
      <c r="J2090" s="28" t="n">
        <v>0</v>
      </c>
      <c r="K2090" s="28" t="n">
        <v>0</v>
      </c>
      <c r="L2090" s="28" t="n">
        <v>0</v>
      </c>
      <c r="M2090" s="28"/>
      <c r="N2090" s="6" t="s">
        <f>=I2090+J2090+K2090+L2090</f>
      </c>
      <c r="O2090" s="28"/>
      <c r="P2090" s="26"/>
    </row>
    <row collapsed="false" customFormat="false" customHeight="false" hidden="false" ht="12.1" outlineLevel="0" r="2091">
      <c r="A2091" s="20" t="n">
        <v>44180.563009259</v>
      </c>
      <c r="B2091" s="2" t="s">
        <v>38</v>
      </c>
      <c r="C2091" s="2" t="s">
        <v>39</v>
      </c>
      <c r="D2091" s="2" t="s">
        <v>894</v>
      </c>
      <c r="E2091" s="2" t="s">
        <v>18</v>
      </c>
      <c r="F2091" s="2" t="s">
        <v>20</v>
      </c>
      <c r="G2091" s="7" t="n">
        <v>1</v>
      </c>
      <c r="H2091" s="6" t="n">
        <v>222.65</v>
      </c>
      <c r="I2091" s="6" t="n">
        <v>-222.65</v>
      </c>
      <c r="J2091" s="6" t="n">
        <v>0</v>
      </c>
      <c r="K2091" s="6" t="n">
        <v>-0.1</v>
      </c>
      <c r="L2091" s="6" t="n">
        <v>0</v>
      </c>
      <c r="M2091" s="6" t="s">
        <f>=I2091+J2091+K2091+L2091</f>
      </c>
      <c r="N2091" s="6"/>
      <c r="O2091" s="6"/>
      <c r="P2091" s="2"/>
    </row>
    <row collapsed="false" customFormat="false" customHeight="false" hidden="false" ht="12.1" outlineLevel="0" r="2092">
      <c r="A2092" s="20" t="n">
        <v>44180.563831019</v>
      </c>
      <c r="B2092" s="2" t="s">
        <v>38</v>
      </c>
      <c r="C2092" s="2" t="s">
        <v>39</v>
      </c>
      <c r="D2092" s="2" t="s">
        <v>894</v>
      </c>
      <c r="E2092" s="2" t="s">
        <v>18</v>
      </c>
      <c r="F2092" s="2" t="s">
        <v>20</v>
      </c>
      <c r="G2092" s="7" t="n">
        <v>1</v>
      </c>
      <c r="H2092" s="6" t="n">
        <v>222.6</v>
      </c>
      <c r="I2092" s="6" t="n">
        <v>-222.6</v>
      </c>
      <c r="J2092" s="6" t="n">
        <v>0</v>
      </c>
      <c r="K2092" s="6" t="n">
        <v>-0.1</v>
      </c>
      <c r="L2092" s="6" t="n">
        <v>0</v>
      </c>
      <c r="M2092" s="6" t="s">
        <f>=I2092+J2092+K2092+L2092</f>
      </c>
      <c r="N2092" s="6"/>
      <c r="O2092" s="6"/>
      <c r="P2092" s="2"/>
    </row>
    <row collapsed="false" customFormat="false" customHeight="false" hidden="false" ht="12.1" outlineLevel="0" r="2093">
      <c r="A2093" s="21" t="n">
        <v>44181</v>
      </c>
      <c r="B2093" s="22" t="s">
        <v>1113</v>
      </c>
      <c r="C2093" s="22" t="s">
        <v>1395</v>
      </c>
      <c r="D2093" s="22" t="s">
        <v>1113</v>
      </c>
      <c r="E2093" s="22" t="s">
        <v>1113</v>
      </c>
      <c r="F2093" s="22" t="s">
        <v>20</v>
      </c>
      <c r="G2093" s="23" t="n">
        <v>1</v>
      </c>
      <c r="H2093" s="24" t="n">
        <v>101.79</v>
      </c>
      <c r="I2093" s="24" t="n">
        <v>101.79</v>
      </c>
      <c r="J2093" s="24" t="n">
        <v>0</v>
      </c>
      <c r="K2093" s="24" t="n">
        <v>0</v>
      </c>
      <c r="L2093" s="24" t="n">
        <v>0</v>
      </c>
      <c r="M2093" s="6" t="s">
        <f>=I2093+J2093+K2093+L2093</f>
      </c>
      <c r="N2093" s="24"/>
      <c r="O2093" s="24"/>
      <c r="P2093" s="22"/>
    </row>
    <row collapsed="false" customFormat="false" customHeight="false" hidden="false" ht="12.1" outlineLevel="0" r="2094">
      <c r="A2094" s="21" t="n">
        <v>44181</v>
      </c>
      <c r="B2094" s="22" t="s">
        <v>1113</v>
      </c>
      <c r="C2094" s="22" t="s">
        <v>1288</v>
      </c>
      <c r="D2094" s="22" t="s">
        <v>1113</v>
      </c>
      <c r="E2094" s="22" t="s">
        <v>1113</v>
      </c>
      <c r="F2094" s="22" t="s">
        <v>27</v>
      </c>
      <c r="G2094" s="23" t="n">
        <v>1</v>
      </c>
      <c r="H2094" s="24" t="n">
        <v>493.68</v>
      </c>
      <c r="I2094" s="24" t="n">
        <v>493.68</v>
      </c>
      <c r="J2094" s="24" t="n">
        <v>0</v>
      </c>
      <c r="K2094" s="24" t="n">
        <v>0</v>
      </c>
      <c r="L2094" s="24" t="n">
        <v>0</v>
      </c>
      <c r="M2094" s="24"/>
      <c r="N2094" s="6" t="s">
        <f>=I2094+J2094+K2094+L2094</f>
      </c>
      <c r="O2094" s="24"/>
      <c r="P2094" s="22"/>
    </row>
    <row collapsed="false" customFormat="false" customHeight="false" hidden="false" ht="12.1" outlineLevel="0" r="2095">
      <c r="A2095" s="20" t="n">
        <v>44181.642974537</v>
      </c>
      <c r="B2095" s="2" t="s">
        <v>112</v>
      </c>
      <c r="C2095" s="2" t="s">
        <v>1111</v>
      </c>
      <c r="D2095" s="2" t="s">
        <v>894</v>
      </c>
      <c r="E2095" s="2" t="s">
        <v>18</v>
      </c>
      <c r="F2095" s="2" t="s">
        <v>27</v>
      </c>
      <c r="G2095" s="7" t="n">
        <v>100</v>
      </c>
      <c r="H2095" s="6" t="n">
        <v>28.86</v>
      </c>
      <c r="I2095" s="6" t="n">
        <v>-2886</v>
      </c>
      <c r="J2095" s="6" t="n">
        <v>0</v>
      </c>
      <c r="K2095" s="6" t="n">
        <v>-1.38</v>
      </c>
      <c r="L2095" s="6" t="n">
        <v>0</v>
      </c>
      <c r="M2095" s="6"/>
      <c r="N2095" s="6" t="s">
        <f>=I2095+J2095+K2095+L2095</f>
      </c>
      <c r="O2095" s="6"/>
      <c r="P2095" s="2"/>
    </row>
    <row collapsed="false" customFormat="false" customHeight="false" hidden="false" ht="12.1" outlineLevel="0" r="2096">
      <c r="A2096" s="20" t="n">
        <v>44182.488263889</v>
      </c>
      <c r="B2096" s="2" t="s">
        <v>126</v>
      </c>
      <c r="C2096" s="2" t="s">
        <v>1317</v>
      </c>
      <c r="D2096" s="2" t="s">
        <v>894</v>
      </c>
      <c r="E2096" s="2" t="s">
        <v>18</v>
      </c>
      <c r="F2096" s="2" t="s">
        <v>27</v>
      </c>
      <c r="G2096" s="7" t="n">
        <v>1</v>
      </c>
      <c r="H2096" s="6" t="n">
        <v>2044.6</v>
      </c>
      <c r="I2096" s="6" t="n">
        <v>-2044.6</v>
      </c>
      <c r="J2096" s="6" t="n">
        <v>0</v>
      </c>
      <c r="K2096" s="6" t="n">
        <v>-0.98</v>
      </c>
      <c r="L2096" s="6" t="n">
        <v>0</v>
      </c>
      <c r="M2096" s="6"/>
      <c r="N2096" s="6" t="s">
        <f>=I2096+J2096+K2096+L2096</f>
      </c>
      <c r="O2096" s="6"/>
      <c r="P2096" s="2"/>
    </row>
    <row collapsed="false" customFormat="false" customHeight="false" hidden="false" ht="12.1" outlineLevel="0" r="2097">
      <c r="A2097" s="20" t="n">
        <v>44182.488263889</v>
      </c>
      <c r="B2097" s="2" t="s">
        <v>126</v>
      </c>
      <c r="C2097" s="2" t="s">
        <v>1317</v>
      </c>
      <c r="D2097" s="2" t="s">
        <v>894</v>
      </c>
      <c r="E2097" s="2" t="s">
        <v>18</v>
      </c>
      <c r="F2097" s="2" t="s">
        <v>27</v>
      </c>
      <c r="G2097" s="7" t="n">
        <v>1</v>
      </c>
      <c r="H2097" s="6" t="n">
        <v>2044.2</v>
      </c>
      <c r="I2097" s="6" t="n">
        <v>-2044.2</v>
      </c>
      <c r="J2097" s="6" t="n">
        <v>0</v>
      </c>
      <c r="K2097" s="6" t="n">
        <v>-0.98</v>
      </c>
      <c r="L2097" s="6" t="n">
        <v>0</v>
      </c>
      <c r="M2097" s="6"/>
      <c r="N2097" s="6" t="s">
        <f>=I2097+J2097+K2097+L2097</f>
      </c>
      <c r="O2097" s="6"/>
      <c r="P2097" s="2"/>
    </row>
    <row collapsed="false" customFormat="false" customHeight="false" hidden="false" ht="12.1" outlineLevel="0" r="2098">
      <c r="A2098" s="29" t="n">
        <v>44182.528252315</v>
      </c>
      <c r="B2098" s="30" t="s">
        <v>17</v>
      </c>
      <c r="C2098" s="30" t="s">
        <v>19</v>
      </c>
      <c r="D2098" s="30" t="s">
        <v>897</v>
      </c>
      <c r="E2098" s="30" t="s">
        <v>18</v>
      </c>
      <c r="F2098" s="30" t="s">
        <v>20</v>
      </c>
      <c r="G2098" s="31" t="n">
        <v>-10</v>
      </c>
      <c r="H2098" s="32" t="n">
        <v>44.29</v>
      </c>
      <c r="I2098" s="32" t="n">
        <v>442.9</v>
      </c>
      <c r="J2098" s="32" t="n">
        <v>0</v>
      </c>
      <c r="K2098" s="32" t="n">
        <v>-0.21</v>
      </c>
      <c r="L2098" s="32" t="n">
        <v>0</v>
      </c>
      <c r="M2098" s="6" t="s">
        <f>=I2098+J2098+K2098+L2098</f>
      </c>
      <c r="N2098" s="32"/>
      <c r="O2098" s="32"/>
      <c r="P2098" s="30"/>
    </row>
    <row collapsed="false" customFormat="false" customHeight="false" hidden="false" ht="12.1" outlineLevel="0" r="2099">
      <c r="A2099" s="29" t="n">
        <v>44182.588310185</v>
      </c>
      <c r="B2099" s="30" t="s">
        <v>1012</v>
      </c>
      <c r="C2099" s="30" t="s">
        <v>1391</v>
      </c>
      <c r="D2099" s="30" t="s">
        <v>897</v>
      </c>
      <c r="E2099" s="30" t="s">
        <v>18</v>
      </c>
      <c r="F2099" s="30" t="s">
        <v>20</v>
      </c>
      <c r="G2099" s="31" t="n">
        <v>-2</v>
      </c>
      <c r="H2099" s="32" t="n">
        <v>526.6</v>
      </c>
      <c r="I2099" s="32" t="n">
        <v>1053.2</v>
      </c>
      <c r="J2099" s="32" t="n">
        <v>0</v>
      </c>
      <c r="K2099" s="32" t="n">
        <v>-0.51</v>
      </c>
      <c r="L2099" s="32" t="n">
        <v>0</v>
      </c>
      <c r="M2099" s="6" t="s">
        <f>=I2099+J2099+K2099+L2099</f>
      </c>
      <c r="N2099" s="32"/>
      <c r="O2099" s="32"/>
      <c r="P2099" s="30"/>
    </row>
    <row collapsed="false" customFormat="false" customHeight="false" hidden="false" ht="12.1" outlineLevel="0" r="2100">
      <c r="A2100" s="29" t="n">
        <v>44182.595671296</v>
      </c>
      <c r="B2100" s="30" t="s">
        <v>924</v>
      </c>
      <c r="C2100" s="30" t="s">
        <v>1127</v>
      </c>
      <c r="D2100" s="30" t="s">
        <v>897</v>
      </c>
      <c r="E2100" s="30" t="s">
        <v>18</v>
      </c>
      <c r="F2100" s="30" t="s">
        <v>20</v>
      </c>
      <c r="G2100" s="31" t="n">
        <v>-1</v>
      </c>
      <c r="H2100" s="32" t="n">
        <v>128.25</v>
      </c>
      <c r="I2100" s="32" t="n">
        <v>128.25</v>
      </c>
      <c r="J2100" s="32" t="n">
        <v>0</v>
      </c>
      <c r="K2100" s="32" t="n">
        <v>-0.06</v>
      </c>
      <c r="L2100" s="32" t="n">
        <v>0</v>
      </c>
      <c r="M2100" s="6" t="s">
        <f>=I2100+J2100+K2100+L2100</f>
      </c>
      <c r="N2100" s="32"/>
      <c r="O2100" s="32"/>
      <c r="P2100" s="30"/>
    </row>
    <row collapsed="false" customFormat="false" customHeight="false" hidden="false" ht="12.1" outlineLevel="0" r="2101">
      <c r="A2101" s="29" t="n">
        <v>44182.595787037</v>
      </c>
      <c r="B2101" s="30" t="s">
        <v>924</v>
      </c>
      <c r="C2101" s="30" t="s">
        <v>1127</v>
      </c>
      <c r="D2101" s="30" t="s">
        <v>897</v>
      </c>
      <c r="E2101" s="30" t="s">
        <v>18</v>
      </c>
      <c r="F2101" s="30" t="s">
        <v>20</v>
      </c>
      <c r="G2101" s="31" t="n">
        <v>-1</v>
      </c>
      <c r="H2101" s="32" t="n">
        <v>128.25</v>
      </c>
      <c r="I2101" s="32" t="n">
        <v>128.25</v>
      </c>
      <c r="J2101" s="32" t="n">
        <v>0</v>
      </c>
      <c r="K2101" s="32" t="n">
        <v>-0.06</v>
      </c>
      <c r="L2101" s="32" t="n">
        <v>0</v>
      </c>
      <c r="M2101" s="6" t="s">
        <f>=I2101+J2101+K2101+L2101</f>
      </c>
      <c r="N2101" s="32"/>
      <c r="O2101" s="32"/>
      <c r="P2101" s="30"/>
    </row>
    <row collapsed="false" customFormat="false" customHeight="false" hidden="false" ht="12.1" outlineLevel="0" r="2102">
      <c r="A2102" s="29" t="n">
        <v>44182.623634259</v>
      </c>
      <c r="B2102" s="30" t="s">
        <v>1013</v>
      </c>
      <c r="C2102" s="30" t="s">
        <v>1392</v>
      </c>
      <c r="D2102" s="30" t="s">
        <v>897</v>
      </c>
      <c r="E2102" s="30" t="s">
        <v>18</v>
      </c>
      <c r="F2102" s="30" t="s">
        <v>20</v>
      </c>
      <c r="G2102" s="31" t="n">
        <v>-1</v>
      </c>
      <c r="H2102" s="32" t="n">
        <v>41.2</v>
      </c>
      <c r="I2102" s="32" t="n">
        <v>41.2</v>
      </c>
      <c r="J2102" s="32" t="n">
        <v>0</v>
      </c>
      <c r="K2102" s="32" t="n">
        <v>-0.03</v>
      </c>
      <c r="L2102" s="32" t="n">
        <v>0</v>
      </c>
      <c r="M2102" s="6" t="s">
        <f>=I2102+J2102+K2102+L2102</f>
      </c>
      <c r="N2102" s="32"/>
      <c r="O2102" s="32"/>
      <c r="P2102" s="30"/>
    </row>
    <row collapsed="false" customFormat="false" customHeight="false" hidden="false" ht="12.1" outlineLevel="0" r="2103">
      <c r="A2103" s="20" t="n">
        <v>44182.626111111</v>
      </c>
      <c r="B2103" s="2" t="s">
        <v>118</v>
      </c>
      <c r="C2103" s="2" t="s">
        <v>119</v>
      </c>
      <c r="D2103" s="2" t="s">
        <v>894</v>
      </c>
      <c r="E2103" s="2" t="s">
        <v>18</v>
      </c>
      <c r="F2103" s="2" t="s">
        <v>20</v>
      </c>
      <c r="G2103" s="7" t="n">
        <v>3</v>
      </c>
      <c r="H2103" s="6" t="n">
        <v>37.78</v>
      </c>
      <c r="I2103" s="6" t="n">
        <v>-113.34</v>
      </c>
      <c r="J2103" s="6" t="n">
        <v>0</v>
      </c>
      <c r="K2103" s="6" t="n">
        <v>-0.05</v>
      </c>
      <c r="L2103" s="6" t="n">
        <v>0</v>
      </c>
      <c r="M2103" s="6" t="s">
        <f>=I2103+J2103+K2103+L2103</f>
      </c>
      <c r="N2103" s="6"/>
      <c r="O2103" s="6"/>
      <c r="P2103" s="2"/>
    </row>
    <row collapsed="false" customFormat="false" customHeight="false" hidden="false" ht="12.1" outlineLevel="0" r="2104">
      <c r="A2104" s="29" t="n">
        <v>44182.636168981</v>
      </c>
      <c r="B2104" s="30" t="s">
        <v>1013</v>
      </c>
      <c r="C2104" s="30" t="s">
        <v>1392</v>
      </c>
      <c r="D2104" s="30" t="s">
        <v>897</v>
      </c>
      <c r="E2104" s="30" t="s">
        <v>18</v>
      </c>
      <c r="F2104" s="30" t="s">
        <v>20</v>
      </c>
      <c r="G2104" s="31" t="n">
        <v>-2</v>
      </c>
      <c r="H2104" s="32" t="n">
        <v>41.2</v>
      </c>
      <c r="I2104" s="32" t="n">
        <v>82.4</v>
      </c>
      <c r="J2104" s="32" t="n">
        <v>0</v>
      </c>
      <c r="K2104" s="32" t="n">
        <v>-0.04</v>
      </c>
      <c r="L2104" s="32" t="n">
        <v>0</v>
      </c>
      <c r="M2104" s="6" t="s">
        <f>=I2104+J2104+K2104+L2104</f>
      </c>
      <c r="N2104" s="32"/>
      <c r="O2104" s="32"/>
      <c r="P2104" s="30"/>
    </row>
    <row collapsed="false" customFormat="false" customHeight="false" hidden="false" ht="12.1" outlineLevel="0" r="2105">
      <c r="A2105" s="29" t="n">
        <v>44182.668946759</v>
      </c>
      <c r="B2105" s="30" t="s">
        <v>22</v>
      </c>
      <c r="C2105" s="30" t="s">
        <v>23</v>
      </c>
      <c r="D2105" s="30" t="s">
        <v>897</v>
      </c>
      <c r="E2105" s="30" t="s">
        <v>18</v>
      </c>
      <c r="F2105" s="30" t="s">
        <v>20</v>
      </c>
      <c r="G2105" s="31" t="n">
        <v>-2</v>
      </c>
      <c r="H2105" s="32" t="n">
        <v>45</v>
      </c>
      <c r="I2105" s="32" t="n">
        <v>90</v>
      </c>
      <c r="J2105" s="32" t="n">
        <v>0</v>
      </c>
      <c r="K2105" s="32" t="n">
        <v>-0.04</v>
      </c>
      <c r="L2105" s="32" t="n">
        <v>0</v>
      </c>
      <c r="M2105" s="6" t="s">
        <f>=I2105+J2105+K2105+L2105</f>
      </c>
      <c r="N2105" s="32"/>
      <c r="O2105" s="32"/>
      <c r="P2105" s="30"/>
    </row>
    <row collapsed="false" customFormat="false" customHeight="false" hidden="false" ht="12.1" outlineLevel="0" r="2106">
      <c r="A2106" s="20" t="n">
        <v>44182.672210648</v>
      </c>
      <c r="B2106" s="2" t="s">
        <v>130</v>
      </c>
      <c r="C2106" s="2" t="s">
        <v>131</v>
      </c>
      <c r="D2106" s="2" t="s">
        <v>894</v>
      </c>
      <c r="E2106" s="2" t="s">
        <v>18</v>
      </c>
      <c r="F2106" s="2" t="s">
        <v>20</v>
      </c>
      <c r="G2106" s="7" t="n">
        <v>3</v>
      </c>
      <c r="H2106" s="6" t="n">
        <v>3.92</v>
      </c>
      <c r="I2106" s="6" t="n">
        <v>-11.76</v>
      </c>
      <c r="J2106" s="6" t="n">
        <v>0</v>
      </c>
      <c r="K2106" s="6" t="n">
        <v>-0.01</v>
      </c>
      <c r="L2106" s="6" t="n">
        <v>0</v>
      </c>
      <c r="M2106" s="6" t="s">
        <f>=I2106+J2106+K2106+L2106</f>
      </c>
      <c r="N2106" s="6"/>
      <c r="O2106" s="6"/>
      <c r="P2106" s="2"/>
    </row>
    <row collapsed="false" customFormat="false" customHeight="false" hidden="false" ht="12.1" outlineLevel="0" r="2107">
      <c r="A2107" s="20" t="n">
        <v>44182.672291667</v>
      </c>
      <c r="B2107" s="2" t="s">
        <v>130</v>
      </c>
      <c r="C2107" s="2" t="s">
        <v>131</v>
      </c>
      <c r="D2107" s="2" t="s">
        <v>894</v>
      </c>
      <c r="E2107" s="2" t="s">
        <v>18</v>
      </c>
      <c r="F2107" s="2" t="s">
        <v>20</v>
      </c>
      <c r="G2107" s="7" t="n">
        <v>3</v>
      </c>
      <c r="H2107" s="6" t="n">
        <v>3.9</v>
      </c>
      <c r="I2107" s="6" t="n">
        <v>-11.7</v>
      </c>
      <c r="J2107" s="6" t="n">
        <v>0</v>
      </c>
      <c r="K2107" s="6" t="n">
        <v>-0.01</v>
      </c>
      <c r="L2107" s="6" t="n">
        <v>0</v>
      </c>
      <c r="M2107" s="6" t="s">
        <f>=I2107+J2107+K2107+L2107</f>
      </c>
      <c r="N2107" s="6"/>
      <c r="O2107" s="6"/>
      <c r="P2107" s="2"/>
    </row>
    <row collapsed="false" customFormat="false" customHeight="false" hidden="false" ht="12.1" outlineLevel="0" r="2108">
      <c r="A2108" s="20" t="n">
        <v>44182.674097222</v>
      </c>
      <c r="B2108" s="2" t="s">
        <v>130</v>
      </c>
      <c r="C2108" s="2" t="s">
        <v>131</v>
      </c>
      <c r="D2108" s="2" t="s">
        <v>894</v>
      </c>
      <c r="E2108" s="2" t="s">
        <v>18</v>
      </c>
      <c r="F2108" s="2" t="s">
        <v>20</v>
      </c>
      <c r="G2108" s="7" t="n">
        <v>3</v>
      </c>
      <c r="H2108" s="6" t="n">
        <v>3.88</v>
      </c>
      <c r="I2108" s="6" t="n">
        <v>-11.64</v>
      </c>
      <c r="J2108" s="6" t="n">
        <v>0</v>
      </c>
      <c r="K2108" s="6" t="n">
        <v>-0.01</v>
      </c>
      <c r="L2108" s="6" t="n">
        <v>0</v>
      </c>
      <c r="M2108" s="6" t="s">
        <f>=I2108+J2108+K2108+L2108</f>
      </c>
      <c r="N2108" s="6"/>
      <c r="O2108" s="6"/>
      <c r="P2108" s="2"/>
    </row>
    <row collapsed="false" customFormat="false" customHeight="false" hidden="false" ht="12.1" outlineLevel="0" r="2109">
      <c r="A2109" s="20" t="n">
        <v>44182.675543981</v>
      </c>
      <c r="B2109" s="2" t="s">
        <v>130</v>
      </c>
      <c r="C2109" s="2" t="s">
        <v>131</v>
      </c>
      <c r="D2109" s="2" t="s">
        <v>894</v>
      </c>
      <c r="E2109" s="2" t="s">
        <v>18</v>
      </c>
      <c r="F2109" s="2" t="s">
        <v>20</v>
      </c>
      <c r="G2109" s="7" t="n">
        <v>3</v>
      </c>
      <c r="H2109" s="6" t="n">
        <v>3.87</v>
      </c>
      <c r="I2109" s="6" t="n">
        <v>-11.61</v>
      </c>
      <c r="J2109" s="6" t="n">
        <v>0</v>
      </c>
      <c r="K2109" s="6" t="n">
        <v>-0.01</v>
      </c>
      <c r="L2109" s="6" t="n">
        <v>0</v>
      </c>
      <c r="M2109" s="6" t="s">
        <f>=I2109+J2109+K2109+L2109</f>
      </c>
      <c r="N2109" s="6"/>
      <c r="O2109" s="6"/>
      <c r="P2109" s="2"/>
    </row>
    <row collapsed="false" customFormat="false" customHeight="false" hidden="false" ht="12.1" outlineLevel="0" r="2110">
      <c r="A2110" s="20" t="n">
        <v>44182.675659722</v>
      </c>
      <c r="B2110" s="2" t="s">
        <v>130</v>
      </c>
      <c r="C2110" s="2" t="s">
        <v>131</v>
      </c>
      <c r="D2110" s="2" t="s">
        <v>894</v>
      </c>
      <c r="E2110" s="2" t="s">
        <v>18</v>
      </c>
      <c r="F2110" s="2" t="s">
        <v>20</v>
      </c>
      <c r="G2110" s="7" t="n">
        <v>3</v>
      </c>
      <c r="H2110" s="6" t="n">
        <v>3.85</v>
      </c>
      <c r="I2110" s="6" t="n">
        <v>-11.55</v>
      </c>
      <c r="J2110" s="6" t="n">
        <v>0</v>
      </c>
      <c r="K2110" s="6" t="n">
        <v>-0.01</v>
      </c>
      <c r="L2110" s="6" t="n">
        <v>0</v>
      </c>
      <c r="M2110" s="6" t="s">
        <f>=I2110+J2110+K2110+L2110</f>
      </c>
      <c r="N2110" s="6"/>
      <c r="O2110" s="6"/>
      <c r="P2110" s="2"/>
    </row>
    <row collapsed="false" customFormat="false" customHeight="false" hidden="false" ht="12.1" outlineLevel="0" r="2111">
      <c r="A2111" s="20" t="n">
        <v>44182.6775</v>
      </c>
      <c r="B2111" s="2" t="s">
        <v>130</v>
      </c>
      <c r="C2111" s="2" t="s">
        <v>131</v>
      </c>
      <c r="D2111" s="2" t="s">
        <v>894</v>
      </c>
      <c r="E2111" s="2" t="s">
        <v>18</v>
      </c>
      <c r="F2111" s="2" t="s">
        <v>20</v>
      </c>
      <c r="G2111" s="7" t="n">
        <v>2</v>
      </c>
      <c r="H2111" s="6" t="n">
        <v>3.83</v>
      </c>
      <c r="I2111" s="6" t="n">
        <v>-7.66</v>
      </c>
      <c r="J2111" s="6" t="n">
        <v>0</v>
      </c>
      <c r="K2111" s="6" t="n">
        <v>-0.01</v>
      </c>
      <c r="L2111" s="6" t="n">
        <v>0</v>
      </c>
      <c r="M2111" s="6" t="s">
        <f>=I2111+J2111+K2111+L2111</f>
      </c>
      <c r="N2111" s="6"/>
      <c r="O2111" s="6"/>
      <c r="P2111" s="2"/>
    </row>
    <row collapsed="false" customFormat="false" customHeight="false" hidden="false" ht="12.1" outlineLevel="0" r="2112">
      <c r="A2112" s="20" t="n">
        <v>44182.677569444</v>
      </c>
      <c r="B2112" s="2" t="s">
        <v>130</v>
      </c>
      <c r="C2112" s="2" t="s">
        <v>131</v>
      </c>
      <c r="D2112" s="2" t="s">
        <v>894</v>
      </c>
      <c r="E2112" s="2" t="s">
        <v>18</v>
      </c>
      <c r="F2112" s="2" t="s">
        <v>20</v>
      </c>
      <c r="G2112" s="7" t="n">
        <v>1</v>
      </c>
      <c r="H2112" s="6" t="n">
        <v>3.83</v>
      </c>
      <c r="I2112" s="6" t="n">
        <v>-3.83</v>
      </c>
      <c r="J2112" s="6" t="n">
        <v>0</v>
      </c>
      <c r="K2112" s="6" t="n">
        <v>-0.01</v>
      </c>
      <c r="L2112" s="6" t="n">
        <v>0</v>
      </c>
      <c r="M2112" s="6" t="s">
        <f>=I2112+J2112+K2112+L2112</f>
      </c>
      <c r="N2112" s="6"/>
      <c r="O2112" s="6"/>
      <c r="P2112" s="2"/>
    </row>
    <row collapsed="false" customFormat="false" customHeight="false" hidden="false" ht="12.1" outlineLevel="0" r="2113">
      <c r="A2113" s="20" t="n">
        <v>44182.678009259</v>
      </c>
      <c r="B2113" s="2" t="s">
        <v>130</v>
      </c>
      <c r="C2113" s="2" t="s">
        <v>131</v>
      </c>
      <c r="D2113" s="2" t="s">
        <v>894</v>
      </c>
      <c r="E2113" s="2" t="s">
        <v>18</v>
      </c>
      <c r="F2113" s="2" t="s">
        <v>20</v>
      </c>
      <c r="G2113" s="7" t="n">
        <v>2</v>
      </c>
      <c r="H2113" s="6" t="n">
        <v>3.8</v>
      </c>
      <c r="I2113" s="6" t="n">
        <v>-7.6</v>
      </c>
      <c r="J2113" s="6" t="n">
        <v>0</v>
      </c>
      <c r="K2113" s="6" t="n">
        <v>-0.01</v>
      </c>
      <c r="L2113" s="6" t="n">
        <v>0</v>
      </c>
      <c r="M2113" s="6" t="s">
        <f>=I2113+J2113+K2113+L2113</f>
      </c>
      <c r="N2113" s="6"/>
      <c r="O2113" s="6"/>
      <c r="P2113" s="2"/>
    </row>
    <row collapsed="false" customFormat="false" customHeight="false" hidden="false" ht="12.1" outlineLevel="0" r="2114">
      <c r="A2114" s="20" t="n">
        <v>44182.678009259</v>
      </c>
      <c r="B2114" s="2" t="s">
        <v>130</v>
      </c>
      <c r="C2114" s="2" t="s">
        <v>131</v>
      </c>
      <c r="D2114" s="2" t="s">
        <v>894</v>
      </c>
      <c r="E2114" s="2" t="s">
        <v>18</v>
      </c>
      <c r="F2114" s="2" t="s">
        <v>20</v>
      </c>
      <c r="G2114" s="7" t="n">
        <v>1</v>
      </c>
      <c r="H2114" s="6" t="n">
        <v>3.8</v>
      </c>
      <c r="I2114" s="6" t="n">
        <v>-3.8</v>
      </c>
      <c r="J2114" s="6" t="n">
        <v>0</v>
      </c>
      <c r="K2114" s="6" t="n">
        <v>-0.01</v>
      </c>
      <c r="L2114" s="6" t="n">
        <v>0</v>
      </c>
      <c r="M2114" s="6" t="s">
        <f>=I2114+J2114+K2114+L2114</f>
      </c>
      <c r="N2114" s="6"/>
      <c r="O2114" s="6"/>
      <c r="P2114" s="2"/>
    </row>
    <row collapsed="false" customFormat="false" customHeight="false" hidden="false" ht="12.1" outlineLevel="0" r="2115">
      <c r="A2115" s="20" t="n">
        <v>44182.680578704</v>
      </c>
      <c r="B2115" s="2" t="s">
        <v>130</v>
      </c>
      <c r="C2115" s="2" t="s">
        <v>131</v>
      </c>
      <c r="D2115" s="2" t="s">
        <v>894</v>
      </c>
      <c r="E2115" s="2" t="s">
        <v>18</v>
      </c>
      <c r="F2115" s="2" t="s">
        <v>20</v>
      </c>
      <c r="G2115" s="7" t="n">
        <v>3</v>
      </c>
      <c r="H2115" s="6" t="n">
        <v>3.75</v>
      </c>
      <c r="I2115" s="6" t="n">
        <v>-11.25</v>
      </c>
      <c r="J2115" s="6" t="n">
        <v>0</v>
      </c>
      <c r="K2115" s="6" t="n">
        <v>-0.01</v>
      </c>
      <c r="L2115" s="6" t="n">
        <v>0</v>
      </c>
      <c r="M2115" s="6" t="s">
        <f>=I2115+J2115+K2115+L2115</f>
      </c>
      <c r="N2115" s="6"/>
      <c r="O2115" s="6"/>
      <c r="P2115" s="2"/>
    </row>
    <row collapsed="false" customFormat="false" customHeight="false" hidden="false" ht="12.1" outlineLevel="0" r="2116">
      <c r="A2116" s="29" t="n">
        <v>44182.752280093</v>
      </c>
      <c r="B2116" s="30" t="s">
        <v>58</v>
      </c>
      <c r="C2116" s="30" t="s">
        <v>1133</v>
      </c>
      <c r="D2116" s="30" t="s">
        <v>897</v>
      </c>
      <c r="E2116" s="30" t="s">
        <v>18</v>
      </c>
      <c r="F2116" s="30" t="s">
        <v>27</v>
      </c>
      <c r="G2116" s="31" t="n">
        <v>-100</v>
      </c>
      <c r="H2116" s="32" t="n">
        <v>213.3</v>
      </c>
      <c r="I2116" s="32" t="n">
        <v>21330</v>
      </c>
      <c r="J2116" s="32" t="n">
        <v>0</v>
      </c>
      <c r="K2116" s="32" t="n">
        <v>-10.19</v>
      </c>
      <c r="L2116" s="32" t="n">
        <v>0</v>
      </c>
      <c r="M2116" s="32"/>
      <c r="N2116" s="6" t="s">
        <f>=I2116+J2116+K2116+L2116</f>
      </c>
      <c r="O2116" s="32"/>
      <c r="P2116" s="30"/>
    </row>
    <row collapsed="false" customFormat="false" customHeight="false" hidden="false" ht="12.1" outlineLevel="0" r="2117">
      <c r="A2117" s="20" t="n">
        <v>44182.769606481</v>
      </c>
      <c r="B2117" s="2" t="s">
        <v>110</v>
      </c>
      <c r="C2117" s="2" t="s">
        <v>111</v>
      </c>
      <c r="D2117" s="2" t="s">
        <v>894</v>
      </c>
      <c r="E2117" s="2" t="s">
        <v>18</v>
      </c>
      <c r="F2117" s="2" t="s">
        <v>20</v>
      </c>
      <c r="G2117" s="7" t="n">
        <v>1</v>
      </c>
      <c r="H2117" s="6" t="n">
        <v>13.6</v>
      </c>
      <c r="I2117" s="6" t="n">
        <v>-13.6</v>
      </c>
      <c r="J2117" s="6" t="n">
        <v>0</v>
      </c>
      <c r="K2117" s="6" t="n">
        <v>-0.02</v>
      </c>
      <c r="L2117" s="6" t="n">
        <v>0</v>
      </c>
      <c r="M2117" s="6" t="s">
        <f>=I2117+J2117+K2117+L2117</f>
      </c>
      <c r="N2117" s="6"/>
      <c r="O2117" s="6"/>
      <c r="P2117" s="2"/>
    </row>
    <row collapsed="false" customFormat="false" customHeight="false" hidden="false" ht="12.1" outlineLevel="0" r="2118">
      <c r="A2118" s="20" t="n">
        <v>44182.769606481</v>
      </c>
      <c r="B2118" s="2" t="s">
        <v>110</v>
      </c>
      <c r="C2118" s="2" t="s">
        <v>111</v>
      </c>
      <c r="D2118" s="2" t="s">
        <v>894</v>
      </c>
      <c r="E2118" s="2" t="s">
        <v>18</v>
      </c>
      <c r="F2118" s="2" t="s">
        <v>20</v>
      </c>
      <c r="G2118" s="7" t="n">
        <v>1</v>
      </c>
      <c r="H2118" s="6" t="n">
        <v>13.6</v>
      </c>
      <c r="I2118" s="6" t="n">
        <v>-13.6</v>
      </c>
      <c r="J2118" s="6" t="n">
        <v>0</v>
      </c>
      <c r="K2118" s="6" t="n">
        <v>-0.02</v>
      </c>
      <c r="L2118" s="6" t="n">
        <v>0</v>
      </c>
      <c r="M2118" s="6" t="s">
        <f>=I2118+J2118+K2118+L2118</f>
      </c>
      <c r="N2118" s="6"/>
      <c r="O2118" s="6"/>
      <c r="P2118" s="2"/>
    </row>
    <row collapsed="false" customFormat="false" customHeight="false" hidden="false" ht="12.1" outlineLevel="0" r="2119">
      <c r="A2119" s="20" t="n">
        <v>44182.769606481</v>
      </c>
      <c r="B2119" s="2" t="s">
        <v>110</v>
      </c>
      <c r="C2119" s="2" t="s">
        <v>111</v>
      </c>
      <c r="D2119" s="2" t="s">
        <v>894</v>
      </c>
      <c r="E2119" s="2" t="s">
        <v>18</v>
      </c>
      <c r="F2119" s="2" t="s">
        <v>20</v>
      </c>
      <c r="G2119" s="7" t="n">
        <v>1</v>
      </c>
      <c r="H2119" s="6" t="n">
        <v>13.6</v>
      </c>
      <c r="I2119" s="6" t="n">
        <v>-13.6</v>
      </c>
      <c r="J2119" s="6" t="n">
        <v>0</v>
      </c>
      <c r="K2119" s="6" t="n">
        <v>-0.02</v>
      </c>
      <c r="L2119" s="6" t="n">
        <v>0</v>
      </c>
      <c r="M2119" s="6" t="s">
        <f>=I2119+J2119+K2119+L2119</f>
      </c>
      <c r="N2119" s="6"/>
      <c r="O2119" s="6"/>
      <c r="P2119" s="2"/>
    </row>
    <row collapsed="false" customFormat="false" customHeight="false" hidden="false" ht="12.1" outlineLevel="0" r="2120">
      <c r="A2120" s="20" t="n">
        <v>44182.769606481</v>
      </c>
      <c r="B2120" s="2" t="s">
        <v>110</v>
      </c>
      <c r="C2120" s="2" t="s">
        <v>111</v>
      </c>
      <c r="D2120" s="2" t="s">
        <v>894</v>
      </c>
      <c r="E2120" s="2" t="s">
        <v>18</v>
      </c>
      <c r="F2120" s="2" t="s">
        <v>20</v>
      </c>
      <c r="G2120" s="7" t="n">
        <v>1</v>
      </c>
      <c r="H2120" s="6" t="n">
        <v>13.6</v>
      </c>
      <c r="I2120" s="6" t="n">
        <v>-13.6</v>
      </c>
      <c r="J2120" s="6" t="n">
        <v>0</v>
      </c>
      <c r="K2120" s="6" t="n">
        <v>-0.02</v>
      </c>
      <c r="L2120" s="6" t="n">
        <v>0</v>
      </c>
      <c r="M2120" s="6" t="s">
        <f>=I2120+J2120+K2120+L2120</f>
      </c>
      <c r="N2120" s="6"/>
      <c r="O2120" s="6"/>
      <c r="P2120" s="2"/>
    </row>
    <row collapsed="false" customFormat="false" customHeight="false" hidden="false" ht="12.1" outlineLevel="0" r="2121">
      <c r="A2121" s="20" t="n">
        <v>44182.769606481</v>
      </c>
      <c r="B2121" s="2" t="s">
        <v>110</v>
      </c>
      <c r="C2121" s="2" t="s">
        <v>111</v>
      </c>
      <c r="D2121" s="2" t="s">
        <v>894</v>
      </c>
      <c r="E2121" s="2" t="s">
        <v>18</v>
      </c>
      <c r="F2121" s="2" t="s">
        <v>20</v>
      </c>
      <c r="G2121" s="7" t="n">
        <v>1</v>
      </c>
      <c r="H2121" s="6" t="n">
        <v>13.6</v>
      </c>
      <c r="I2121" s="6" t="n">
        <v>-13.6</v>
      </c>
      <c r="J2121" s="6" t="n">
        <v>0</v>
      </c>
      <c r="K2121" s="6" t="n">
        <v>-0.02</v>
      </c>
      <c r="L2121" s="6" t="n">
        <v>0</v>
      </c>
      <c r="M2121" s="6" t="s">
        <f>=I2121+J2121+K2121+L2121</f>
      </c>
      <c r="N2121" s="6"/>
      <c r="O2121" s="6"/>
      <c r="P2121" s="2"/>
    </row>
    <row collapsed="false" customFormat="false" customHeight="false" hidden="false" ht="12.1" outlineLevel="0" r="2122">
      <c r="A2122" s="20" t="n">
        <v>44182.769606481</v>
      </c>
      <c r="B2122" s="2" t="s">
        <v>110</v>
      </c>
      <c r="C2122" s="2" t="s">
        <v>111</v>
      </c>
      <c r="D2122" s="2" t="s">
        <v>894</v>
      </c>
      <c r="E2122" s="2" t="s">
        <v>18</v>
      </c>
      <c r="F2122" s="2" t="s">
        <v>20</v>
      </c>
      <c r="G2122" s="7" t="n">
        <v>1</v>
      </c>
      <c r="H2122" s="6" t="n">
        <v>13.6</v>
      </c>
      <c r="I2122" s="6" t="n">
        <v>-13.6</v>
      </c>
      <c r="J2122" s="6" t="n">
        <v>0</v>
      </c>
      <c r="K2122" s="6" t="n">
        <v>-0.02</v>
      </c>
      <c r="L2122" s="6" t="n">
        <v>0</v>
      </c>
      <c r="M2122" s="6" t="s">
        <f>=I2122+J2122+K2122+L2122</f>
      </c>
      <c r="N2122" s="6"/>
      <c r="O2122" s="6"/>
      <c r="P2122" s="2"/>
    </row>
    <row collapsed="false" customFormat="false" customHeight="false" hidden="false" ht="12.1" outlineLevel="0" r="2123">
      <c r="A2123" s="20" t="n">
        <v>44182.769606481</v>
      </c>
      <c r="B2123" s="2" t="s">
        <v>110</v>
      </c>
      <c r="C2123" s="2" t="s">
        <v>111</v>
      </c>
      <c r="D2123" s="2" t="s">
        <v>894</v>
      </c>
      <c r="E2123" s="2" t="s">
        <v>18</v>
      </c>
      <c r="F2123" s="2" t="s">
        <v>20</v>
      </c>
      <c r="G2123" s="7" t="n">
        <v>1</v>
      </c>
      <c r="H2123" s="6" t="n">
        <v>13.6</v>
      </c>
      <c r="I2123" s="6" t="n">
        <v>-13.6</v>
      </c>
      <c r="J2123" s="6" t="n">
        <v>0</v>
      </c>
      <c r="K2123" s="6" t="n">
        <v>-0.02</v>
      </c>
      <c r="L2123" s="6" t="n">
        <v>0</v>
      </c>
      <c r="M2123" s="6" t="s">
        <f>=I2123+J2123+K2123+L2123</f>
      </c>
      <c r="N2123" s="6"/>
      <c r="O2123" s="6"/>
      <c r="P2123" s="2"/>
    </row>
    <row collapsed="false" customFormat="false" customHeight="false" hidden="false" ht="12.1" outlineLevel="0" r="2124">
      <c r="A2124" s="20" t="n">
        <v>44182.769606481</v>
      </c>
      <c r="B2124" s="2" t="s">
        <v>110</v>
      </c>
      <c r="C2124" s="2" t="s">
        <v>111</v>
      </c>
      <c r="D2124" s="2" t="s">
        <v>894</v>
      </c>
      <c r="E2124" s="2" t="s">
        <v>18</v>
      </c>
      <c r="F2124" s="2" t="s">
        <v>20</v>
      </c>
      <c r="G2124" s="7" t="n">
        <v>1</v>
      </c>
      <c r="H2124" s="6" t="n">
        <v>13.6</v>
      </c>
      <c r="I2124" s="6" t="n">
        <v>-13.6</v>
      </c>
      <c r="J2124" s="6" t="n">
        <v>0</v>
      </c>
      <c r="K2124" s="6" t="n">
        <v>-0.02</v>
      </c>
      <c r="L2124" s="6" t="n">
        <v>0</v>
      </c>
      <c r="M2124" s="6" t="s">
        <f>=I2124+J2124+K2124+L2124</f>
      </c>
      <c r="N2124" s="6"/>
      <c r="O2124" s="6"/>
      <c r="P2124" s="2"/>
    </row>
    <row collapsed="false" customFormat="false" customHeight="false" hidden="false" ht="12.1" outlineLevel="0" r="2125">
      <c r="A2125" s="20" t="n">
        <v>44182.769606481</v>
      </c>
      <c r="B2125" s="2" t="s">
        <v>110</v>
      </c>
      <c r="C2125" s="2" t="s">
        <v>111</v>
      </c>
      <c r="D2125" s="2" t="s">
        <v>894</v>
      </c>
      <c r="E2125" s="2" t="s">
        <v>18</v>
      </c>
      <c r="F2125" s="2" t="s">
        <v>20</v>
      </c>
      <c r="G2125" s="7" t="n">
        <v>1</v>
      </c>
      <c r="H2125" s="6" t="n">
        <v>13.6</v>
      </c>
      <c r="I2125" s="6" t="n">
        <v>-13.6</v>
      </c>
      <c r="J2125" s="6" t="n">
        <v>0</v>
      </c>
      <c r="K2125" s="6" t="n">
        <v>-0.02</v>
      </c>
      <c r="L2125" s="6" t="n">
        <v>0</v>
      </c>
      <c r="M2125" s="6" t="s">
        <f>=I2125+J2125+K2125+L2125</f>
      </c>
      <c r="N2125" s="6"/>
      <c r="O2125" s="6"/>
      <c r="P2125" s="2"/>
    </row>
    <row collapsed="false" customFormat="false" customHeight="false" hidden="false" ht="12.1" outlineLevel="0" r="2126">
      <c r="A2126" s="20" t="n">
        <v>44182.769606481</v>
      </c>
      <c r="B2126" s="2" t="s">
        <v>110</v>
      </c>
      <c r="C2126" s="2" t="s">
        <v>111</v>
      </c>
      <c r="D2126" s="2" t="s">
        <v>894</v>
      </c>
      <c r="E2126" s="2" t="s">
        <v>18</v>
      </c>
      <c r="F2126" s="2" t="s">
        <v>20</v>
      </c>
      <c r="G2126" s="7" t="n">
        <v>1</v>
      </c>
      <c r="H2126" s="6" t="n">
        <v>13.6</v>
      </c>
      <c r="I2126" s="6" t="n">
        <v>-13.6</v>
      </c>
      <c r="J2126" s="6" t="n">
        <v>0</v>
      </c>
      <c r="K2126" s="6" t="n">
        <v>-0.02</v>
      </c>
      <c r="L2126" s="6" t="n">
        <v>0</v>
      </c>
      <c r="M2126" s="6" t="s">
        <f>=I2126+J2126+K2126+L2126</f>
      </c>
      <c r="N2126" s="6"/>
      <c r="O2126" s="6"/>
      <c r="P2126" s="2"/>
    </row>
    <row collapsed="false" customFormat="false" customHeight="false" hidden="false" ht="12.1" outlineLevel="0" r="2127">
      <c r="A2127" s="20" t="n">
        <v>44182.772604167</v>
      </c>
      <c r="B2127" s="2" t="s">
        <v>38</v>
      </c>
      <c r="C2127" s="2" t="s">
        <v>39</v>
      </c>
      <c r="D2127" s="2" t="s">
        <v>894</v>
      </c>
      <c r="E2127" s="2" t="s">
        <v>18</v>
      </c>
      <c r="F2127" s="2" t="s">
        <v>20</v>
      </c>
      <c r="G2127" s="7" t="n">
        <v>2</v>
      </c>
      <c r="H2127" s="6" t="n">
        <v>226.55</v>
      </c>
      <c r="I2127" s="6" t="n">
        <v>-453.1</v>
      </c>
      <c r="J2127" s="6" t="n">
        <v>0</v>
      </c>
      <c r="K2127" s="6" t="n">
        <v>-0.22</v>
      </c>
      <c r="L2127" s="6" t="n">
        <v>0</v>
      </c>
      <c r="M2127" s="6" t="s">
        <f>=I2127+J2127+K2127+L2127</f>
      </c>
      <c r="N2127" s="6"/>
      <c r="O2127" s="6"/>
      <c r="P2127" s="2"/>
    </row>
    <row collapsed="false" customFormat="false" customHeight="false" hidden="false" ht="12.1" outlineLevel="0" r="2128">
      <c r="A2128" s="20" t="n">
        <v>44182.773611111</v>
      </c>
      <c r="B2128" s="2" t="s">
        <v>84</v>
      </c>
      <c r="C2128" s="2" t="s">
        <v>85</v>
      </c>
      <c r="D2128" s="2" t="s">
        <v>894</v>
      </c>
      <c r="E2128" s="2" t="s">
        <v>18</v>
      </c>
      <c r="F2128" s="2" t="s">
        <v>20</v>
      </c>
      <c r="G2128" s="7" t="n">
        <v>1</v>
      </c>
      <c r="H2128" s="6" t="n">
        <v>124.37</v>
      </c>
      <c r="I2128" s="6" t="n">
        <v>-124.37</v>
      </c>
      <c r="J2128" s="6" t="n">
        <v>0</v>
      </c>
      <c r="K2128" s="6" t="n">
        <v>-0.06</v>
      </c>
      <c r="L2128" s="6" t="n">
        <v>0</v>
      </c>
      <c r="M2128" s="6" t="s">
        <f>=I2128+J2128+K2128+L2128</f>
      </c>
      <c r="N2128" s="6"/>
      <c r="O2128" s="6"/>
      <c r="P2128" s="2"/>
    </row>
    <row collapsed="false" customFormat="false" customHeight="false" hidden="false" ht="12.1" outlineLevel="0" r="2129">
      <c r="A2129" s="20" t="n">
        <v>44182.773842593</v>
      </c>
      <c r="B2129" s="2" t="s">
        <v>84</v>
      </c>
      <c r="C2129" s="2" t="s">
        <v>85</v>
      </c>
      <c r="D2129" s="2" t="s">
        <v>894</v>
      </c>
      <c r="E2129" s="2" t="s">
        <v>18</v>
      </c>
      <c r="F2129" s="2" t="s">
        <v>20</v>
      </c>
      <c r="G2129" s="7" t="n">
        <v>2</v>
      </c>
      <c r="H2129" s="6" t="n">
        <v>124.3</v>
      </c>
      <c r="I2129" s="6" t="n">
        <v>-248.6</v>
      </c>
      <c r="J2129" s="6" t="n">
        <v>0</v>
      </c>
      <c r="K2129" s="6" t="n">
        <v>-0.11</v>
      </c>
      <c r="L2129" s="6" t="n">
        <v>0</v>
      </c>
      <c r="M2129" s="6" t="s">
        <f>=I2129+J2129+K2129+L2129</f>
      </c>
      <c r="N2129" s="6"/>
      <c r="O2129" s="6"/>
      <c r="P2129" s="2"/>
    </row>
    <row collapsed="false" customFormat="false" customHeight="false" hidden="false" ht="12.1" outlineLevel="0" r="2130">
      <c r="A2130" s="20" t="n">
        <v>44182.777511574</v>
      </c>
      <c r="B2130" s="2" t="s">
        <v>106</v>
      </c>
      <c r="C2130" s="2" t="s">
        <v>1252</v>
      </c>
      <c r="D2130" s="2" t="s">
        <v>894</v>
      </c>
      <c r="E2130" s="2" t="s">
        <v>18</v>
      </c>
      <c r="F2130" s="2" t="s">
        <v>27</v>
      </c>
      <c r="G2130" s="7" t="n">
        <v>2</v>
      </c>
      <c r="H2130" s="6" t="n">
        <v>1707</v>
      </c>
      <c r="I2130" s="6" t="n">
        <v>-3414</v>
      </c>
      <c r="J2130" s="6" t="n">
        <v>0</v>
      </c>
      <c r="K2130" s="6" t="n">
        <v>-1.64</v>
      </c>
      <c r="L2130" s="6" t="n">
        <v>0</v>
      </c>
      <c r="M2130" s="6"/>
      <c r="N2130" s="6" t="s">
        <f>=I2130+J2130+K2130+L2130</f>
      </c>
      <c r="O2130" s="6"/>
      <c r="P2130" s="2"/>
    </row>
    <row collapsed="false" customFormat="false" customHeight="false" hidden="false" ht="12.1" outlineLevel="0" r="2131">
      <c r="A2131" s="20" t="n">
        <v>44182.801944444</v>
      </c>
      <c r="B2131" s="2" t="s">
        <v>134</v>
      </c>
      <c r="C2131" s="2" t="s">
        <v>1396</v>
      </c>
      <c r="D2131" s="2" t="s">
        <v>894</v>
      </c>
      <c r="E2131" s="2" t="s">
        <v>18</v>
      </c>
      <c r="F2131" s="2" t="s">
        <v>27</v>
      </c>
      <c r="G2131" s="7" t="n">
        <v>10</v>
      </c>
      <c r="H2131" s="6" t="n">
        <v>37.965</v>
      </c>
      <c r="I2131" s="6" t="n">
        <v>-379.65</v>
      </c>
      <c r="J2131" s="6" t="n">
        <v>0</v>
      </c>
      <c r="K2131" s="6" t="n">
        <v>0</v>
      </c>
      <c r="L2131" s="6" t="n">
        <v>0</v>
      </c>
      <c r="M2131" s="6"/>
      <c r="N2131" s="6" t="s">
        <f>=I2131+J2131+K2131+L2131</f>
      </c>
      <c r="O2131" s="6"/>
      <c r="P2131" s="2"/>
    </row>
    <row collapsed="false" customFormat="false" customHeight="false" hidden="false" ht="12.1" outlineLevel="0" r="2132">
      <c r="A2132" s="20" t="n">
        <v>44182.801944444</v>
      </c>
      <c r="B2132" s="2" t="s">
        <v>134</v>
      </c>
      <c r="C2132" s="2" t="s">
        <v>1396</v>
      </c>
      <c r="D2132" s="2" t="s">
        <v>894</v>
      </c>
      <c r="E2132" s="2" t="s">
        <v>18</v>
      </c>
      <c r="F2132" s="2" t="s">
        <v>27</v>
      </c>
      <c r="G2132" s="7" t="n">
        <v>10</v>
      </c>
      <c r="H2132" s="6" t="n">
        <v>37.965</v>
      </c>
      <c r="I2132" s="6" t="n">
        <v>-379.65</v>
      </c>
      <c r="J2132" s="6" t="n">
        <v>0</v>
      </c>
      <c r="K2132" s="6" t="n">
        <v>0</v>
      </c>
      <c r="L2132" s="6" t="n">
        <v>0</v>
      </c>
      <c r="M2132" s="6"/>
      <c r="N2132" s="6" t="s">
        <f>=I2132+J2132+K2132+L2132</f>
      </c>
      <c r="O2132" s="6"/>
      <c r="P2132" s="2"/>
    </row>
    <row collapsed="false" customFormat="false" customHeight="false" hidden="false" ht="12.1" outlineLevel="0" r="2133">
      <c r="A2133" s="20" t="n">
        <v>44182.801944444</v>
      </c>
      <c r="B2133" s="2" t="s">
        <v>134</v>
      </c>
      <c r="C2133" s="2" t="s">
        <v>1396</v>
      </c>
      <c r="D2133" s="2" t="s">
        <v>894</v>
      </c>
      <c r="E2133" s="2" t="s">
        <v>18</v>
      </c>
      <c r="F2133" s="2" t="s">
        <v>27</v>
      </c>
      <c r="G2133" s="7" t="n">
        <v>80</v>
      </c>
      <c r="H2133" s="6" t="n">
        <v>37.965</v>
      </c>
      <c r="I2133" s="6" t="n">
        <v>-3037.2</v>
      </c>
      <c r="J2133" s="6" t="n">
        <v>0</v>
      </c>
      <c r="K2133" s="6" t="n">
        <v>0</v>
      </c>
      <c r="L2133" s="6" t="n">
        <v>0</v>
      </c>
      <c r="M2133" s="6"/>
      <c r="N2133" s="6" t="s">
        <f>=I2133+J2133+K2133+L2133</f>
      </c>
      <c r="O2133" s="6"/>
      <c r="P2133" s="2"/>
    </row>
    <row collapsed="false" customFormat="false" customHeight="false" hidden="false" ht="12.1" outlineLevel="0" r="2134">
      <c r="A2134" s="29" t="n">
        <v>45855.999988426</v>
      </c>
      <c r="B2134" s="30" t="s">
        <v>1146</v>
      </c>
      <c r="C2134" s="30" t="s">
        <v>1397</v>
      </c>
      <c r="D2134" s="30" t="s">
        <v>1082</v>
      </c>
      <c r="E2134" s="30" t="s">
        <v>1148</v>
      </c>
      <c r="F2134" s="30" t="s">
        <v>37</v>
      </c>
      <c r="G2134" s="31" t="n">
        <v>182</v>
      </c>
      <c r="H2134" s="32" t="n">
        <v>1</v>
      </c>
      <c r="I2134" s="2"/>
      <c r="J2134" s="2"/>
      <c r="K2134" s="2"/>
      <c r="L2134" s="2"/>
      <c r="M2134" s="2"/>
      <c r="N2134" s="2"/>
      <c r="O2134" s="6" t="n">
        <v>182</v>
      </c>
      <c r="P2134" s="2"/>
    </row>
    <row collapsed="false" customFormat="false" customHeight="false" hidden="false" ht="12.1" outlineLevel="0" r="2135">
      <c r="A2135" s="29" t="n">
        <v>45855.999988426</v>
      </c>
      <c r="B2135" s="30" t="s">
        <v>1150</v>
      </c>
      <c r="C2135" s="30" t="s">
        <v>1398</v>
      </c>
      <c r="D2135" s="30" t="s">
        <v>1082</v>
      </c>
      <c r="E2135" s="30" t="s">
        <v>1148</v>
      </c>
      <c r="F2135" s="30" t="s">
        <v>20</v>
      </c>
      <c r="G2135" s="31" t="n">
        <v>1170</v>
      </c>
      <c r="H2135" s="32" t="n">
        <v>1</v>
      </c>
      <c r="I2135" s="2"/>
      <c r="J2135" s="2"/>
      <c r="K2135" s="2"/>
      <c r="L2135" s="2"/>
      <c r="M2135" s="6" t="n">
        <v>1170</v>
      </c>
      <c r="N2135" s="2"/>
      <c r="O2135" s="2"/>
      <c r="P2135" s="2"/>
    </row>
    <row collapsed="false" customFormat="false" customHeight="false" hidden="false" ht="12.1" outlineLevel="0" r="2136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 t="s">
        <v>1399</v>
      </c>
      <c r="M2136" s="5" t="s">
        <f>=SUM(M2:M2135)</f>
      </c>
      <c r="N2136" s="5" t="s">
        <f>=SUM(N2:N2135)</f>
      </c>
      <c r="O2136" s="5" t="s">
        <f>=SUM(O2:O2135)</f>
      </c>
      <c r="P2136" s="4"/>
    </row>
  </sheetData>
  <autoFilter ref="A1:P21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181</v>
      </c>
      <c r="B1" s="42" t="s">
        <v>1400</v>
      </c>
      <c r="C1" s="42" t="s">
        <v>0</v>
      </c>
      <c r="D1" s="42" t="s">
        <v>2</v>
      </c>
      <c r="E1" s="42" t="s">
        <v>1401</v>
      </c>
      <c r="F1" s="42" t="s">
        <v>3</v>
      </c>
      <c r="G1" s="42" t="s">
        <v>1402</v>
      </c>
      <c r="H1" s="42" t="s">
        <v>1403</v>
      </c>
      <c r="I1" s="42" t="s">
        <v>1404</v>
      </c>
      <c r="J1" s="42" t="s">
        <v>1405</v>
      </c>
      <c r="K1" s="42" t="s">
        <v>1406</v>
      </c>
      <c r="L1" s="42" t="s">
        <v>1407</v>
      </c>
      <c r="M1" s="42" t="s">
        <v>1408</v>
      </c>
      <c r="N1" s="42" t="s">
        <v>1409</v>
      </c>
    </row>
    <row collapsed="false" customFormat="false" customHeight="false" hidden="false" ht="12.1" outlineLevel="0" r="2">
      <c r="A2" s="41" t="n">
        <v>43599</v>
      </c>
      <c r="B2" s="2" t="s">
        <v>1410</v>
      </c>
      <c r="C2" s="2" t="s">
        <v>122</v>
      </c>
      <c r="D2" s="2" t="s">
        <v>123</v>
      </c>
      <c r="E2" s="7" t="n">
        <v>10</v>
      </c>
      <c r="F2" s="2" t="s">
        <v>27</v>
      </c>
      <c r="G2" s="6" t="n">
        <v>7.7</v>
      </c>
      <c r="H2" s="6" t="n">
        <v>85.51</v>
      </c>
      <c r="I2" s="6" t="n">
        <v>91.37</v>
      </c>
      <c r="J2" s="6" t="n">
        <v>10</v>
      </c>
      <c r="K2" s="6" t="n">
        <v>77</v>
      </c>
      <c r="L2" s="6" t="n">
        <v>67</v>
      </c>
      <c r="M2" s="6" t="n">
        <v>7.33</v>
      </c>
      <c r="N2" s="6" t="n">
        <v>7.84</v>
      </c>
    </row>
    <row collapsed="false" customFormat="false" customHeight="false" hidden="false" ht="12.1" outlineLevel="0" r="3">
      <c r="A3" s="41" t="n">
        <v>43612</v>
      </c>
      <c r="B3" s="2" t="s">
        <v>1410</v>
      </c>
      <c r="C3" s="2" t="s">
        <v>903</v>
      </c>
      <c r="D3" s="2" t="s">
        <v>1411</v>
      </c>
      <c r="E3" s="7" t="n">
        <v>10</v>
      </c>
      <c r="F3" s="2" t="s">
        <v>27</v>
      </c>
      <c r="G3" s="6" t="n">
        <v>4.45</v>
      </c>
      <c r="H3" s="6" t="n">
        <v>85.2</v>
      </c>
      <c r="I3" s="6" t="n">
        <v>88.65</v>
      </c>
      <c r="J3" s="6" t="n">
        <v>6</v>
      </c>
      <c r="K3" s="6" t="n">
        <v>44.5</v>
      </c>
      <c r="L3" s="6" t="n">
        <v>38.5</v>
      </c>
      <c r="M3" s="6" t="n">
        <v>4.34</v>
      </c>
      <c r="N3" s="6" t="n">
        <v>4.52</v>
      </c>
    </row>
    <row collapsed="false" customFormat="false" customHeight="false" hidden="false" ht="12.1" outlineLevel="0" r="4">
      <c r="A4" s="41" t="n">
        <v>43626</v>
      </c>
      <c r="B4" s="2" t="s">
        <v>1410</v>
      </c>
      <c r="C4" s="2" t="s">
        <v>907</v>
      </c>
      <c r="D4" s="2" t="s">
        <v>1412</v>
      </c>
      <c r="E4" s="7" t="n">
        <v>3</v>
      </c>
      <c r="F4" s="2" t="s">
        <v>27</v>
      </c>
      <c r="G4" s="6" t="n">
        <v>51</v>
      </c>
      <c r="H4" s="6" t="n">
        <v>2399</v>
      </c>
      <c r="I4" s="6" t="n">
        <v>2340.87</v>
      </c>
      <c r="J4" s="6" t="n">
        <v>20</v>
      </c>
      <c r="K4" s="6" t="n">
        <v>153</v>
      </c>
      <c r="L4" s="6" t="n">
        <v>133</v>
      </c>
      <c r="M4" s="6" t="n">
        <v>1.89</v>
      </c>
      <c r="N4" s="6" t="n">
        <v>1.85</v>
      </c>
    </row>
    <row collapsed="false" customFormat="false" customHeight="false" hidden="false" ht="12.1" outlineLevel="0" r="5">
      <c r="A5" s="41" t="n">
        <v>43622</v>
      </c>
      <c r="B5" s="2" t="s">
        <v>1410</v>
      </c>
      <c r="C5" s="2" t="s">
        <v>921</v>
      </c>
      <c r="D5" s="2" t="s">
        <v>1413</v>
      </c>
      <c r="E5" s="7" t="n">
        <v>4</v>
      </c>
      <c r="F5" s="2" t="s">
        <v>20</v>
      </c>
      <c r="G5" s="6" t="n">
        <v>9.7686</v>
      </c>
      <c r="H5" s="6" t="n">
        <v>27.2546</v>
      </c>
      <c r="I5" s="6" t="n">
        <v>1818.16</v>
      </c>
      <c r="J5" s="6" t="n">
        <v>0.06</v>
      </c>
      <c r="K5" s="6" t="n">
        <v>39.0746</v>
      </c>
      <c r="L5" s="6" t="n">
        <v>35.17</v>
      </c>
      <c r="M5" s="6" t="n">
        <v>0.48</v>
      </c>
      <c r="N5" s="6" t="n">
        <v>0.5</v>
      </c>
    </row>
    <row collapsed="false" customFormat="false" customHeight="false" hidden="false" ht="12.1" outlineLevel="0" r="6">
      <c r="A6" s="41" t="n">
        <v>43629</v>
      </c>
      <c r="B6" s="2" t="s">
        <v>1410</v>
      </c>
      <c r="C6" s="2" t="s">
        <v>142</v>
      </c>
      <c r="D6" s="2" t="s">
        <v>143</v>
      </c>
      <c r="E6" s="7" t="n">
        <v>30</v>
      </c>
      <c r="F6" s="2" t="s">
        <v>27</v>
      </c>
      <c r="G6" s="6" t="n">
        <v>16</v>
      </c>
      <c r="H6" s="6" t="n">
        <v>208.45</v>
      </c>
      <c r="I6" s="6" t="n">
        <v>201.53</v>
      </c>
      <c r="J6" s="6" t="n">
        <v>62</v>
      </c>
      <c r="K6" s="6" t="n">
        <v>480</v>
      </c>
      <c r="L6" s="6" t="n">
        <v>418</v>
      </c>
      <c r="M6" s="6" t="n">
        <v>6.91</v>
      </c>
      <c r="N6" s="6" t="n">
        <v>6.68</v>
      </c>
    </row>
    <row collapsed="false" customFormat="false" customHeight="false" hidden="false" ht="12.1" outlineLevel="0" r="7">
      <c r="A7" s="41" t="n">
        <v>43629</v>
      </c>
      <c r="B7" s="2" t="s">
        <v>1410</v>
      </c>
      <c r="C7" s="2" t="s">
        <v>909</v>
      </c>
      <c r="D7" s="2" t="s">
        <v>1414</v>
      </c>
      <c r="E7" s="7" t="n">
        <v>10</v>
      </c>
      <c r="F7" s="2" t="s">
        <v>27</v>
      </c>
      <c r="G7" s="6" t="n">
        <v>16</v>
      </c>
      <c r="H7" s="6" t="n">
        <v>240.49</v>
      </c>
      <c r="I7" s="6" t="n">
        <v>223.61</v>
      </c>
      <c r="J7" s="6" t="n">
        <v>21</v>
      </c>
      <c r="K7" s="6" t="n">
        <v>160</v>
      </c>
      <c r="L7" s="6" t="n">
        <v>139</v>
      </c>
      <c r="M7" s="6" t="n">
        <v>6.22</v>
      </c>
      <c r="N7" s="6" t="n">
        <v>5.78</v>
      </c>
    </row>
    <row collapsed="false" customFormat="false" customHeight="false" hidden="false" ht="12.1" outlineLevel="0" r="8">
      <c r="A8" s="41" t="n">
        <v>43640</v>
      </c>
      <c r="B8" s="2" t="s">
        <v>1410</v>
      </c>
      <c r="C8" s="2" t="s">
        <v>70</v>
      </c>
      <c r="D8" s="2" t="s">
        <v>71</v>
      </c>
      <c r="E8" s="7" t="n">
        <v>50000</v>
      </c>
      <c r="F8" s="2" t="s">
        <v>27</v>
      </c>
      <c r="G8" s="6" t="n">
        <v>0.0011</v>
      </c>
      <c r="H8" s="6" t="n">
        <v>0.040725</v>
      </c>
      <c r="I8" s="6" t="n">
        <v>0.04</v>
      </c>
      <c r="J8" s="6" t="n">
        <v>7</v>
      </c>
      <c r="K8" s="6" t="n">
        <v>54.935</v>
      </c>
      <c r="L8" s="6" t="n">
        <v>47.94</v>
      </c>
      <c r="M8" s="6" t="n">
        <v>2.6</v>
      </c>
      <c r="N8" s="6" t="n">
        <v>2.35</v>
      </c>
    </row>
    <row collapsed="false" customFormat="false" customHeight="false" hidden="false" ht="12.1" outlineLevel="0" r="9">
      <c r="A9" s="41" t="n">
        <v>43650</v>
      </c>
      <c r="B9" s="2" t="s">
        <v>1410</v>
      </c>
      <c r="C9" s="2" t="s">
        <v>905</v>
      </c>
      <c r="D9" s="2" t="s">
        <v>1415</v>
      </c>
      <c r="E9" s="7" t="n">
        <v>10</v>
      </c>
      <c r="F9" s="2" t="s">
        <v>27</v>
      </c>
      <c r="G9" s="6" t="n">
        <v>2.5</v>
      </c>
      <c r="H9" s="6" t="n">
        <v>79.15</v>
      </c>
      <c r="I9" s="6" t="n">
        <v>73.09</v>
      </c>
      <c r="J9" s="6" t="n">
        <v>3</v>
      </c>
      <c r="K9" s="6" t="n">
        <v>25</v>
      </c>
      <c r="L9" s="6" t="n">
        <v>22</v>
      </c>
      <c r="M9" s="6" t="n">
        <v>3.01</v>
      </c>
      <c r="N9" s="6" t="n">
        <v>2.78</v>
      </c>
    </row>
    <row collapsed="false" customFormat="false" customHeight="false" hidden="false" ht="12.1" outlineLevel="0" r="10">
      <c r="A10" s="41" t="n">
        <v>43655</v>
      </c>
      <c r="B10" s="2" t="s">
        <v>1410</v>
      </c>
      <c r="C10" s="2" t="s">
        <v>918</v>
      </c>
      <c r="D10" s="2" t="s">
        <v>1416</v>
      </c>
      <c r="E10" s="7" t="n">
        <v>3</v>
      </c>
      <c r="F10" s="2" t="s">
        <v>27</v>
      </c>
      <c r="G10" s="6" t="n">
        <v>155</v>
      </c>
      <c r="H10" s="6" t="n">
        <v>5374</v>
      </c>
      <c r="I10" s="6" t="n">
        <v>5171.99</v>
      </c>
      <c r="J10" s="6" t="n">
        <v>60</v>
      </c>
      <c r="K10" s="6" t="n">
        <v>465</v>
      </c>
      <c r="L10" s="6" t="n">
        <v>405</v>
      </c>
      <c r="M10" s="6" t="n">
        <v>2.61</v>
      </c>
      <c r="N10" s="6" t="n">
        <v>2.51</v>
      </c>
    </row>
    <row collapsed="false" customFormat="false" customHeight="false" hidden="false" ht="12.1" outlineLevel="0" r="11">
      <c r="A11" s="41" t="n">
        <v>43656</v>
      </c>
      <c r="B11" s="2" t="s">
        <v>1410</v>
      </c>
      <c r="C11" s="2" t="s">
        <v>901</v>
      </c>
      <c r="D11" s="2" t="s">
        <v>1417</v>
      </c>
      <c r="E11" s="7" t="n">
        <v>5</v>
      </c>
      <c r="F11" s="2" t="s">
        <v>27</v>
      </c>
      <c r="G11" s="6" t="n">
        <v>78</v>
      </c>
      <c r="H11" s="6" t="n">
        <v>759.2</v>
      </c>
      <c r="I11" s="6" t="n">
        <v>625.32</v>
      </c>
      <c r="J11" s="6" t="n">
        <v>51</v>
      </c>
      <c r="K11" s="6" t="n">
        <v>390</v>
      </c>
      <c r="L11" s="6" t="n">
        <v>339</v>
      </c>
      <c r="M11" s="6" t="n">
        <v>10.84</v>
      </c>
      <c r="N11" s="6" t="n">
        <v>8.93</v>
      </c>
    </row>
    <row collapsed="false" customFormat="false" customHeight="false" hidden="false" ht="12.1" outlineLevel="0" r="12">
      <c r="A12" s="41" t="n">
        <v>43654</v>
      </c>
      <c r="B12" s="2" t="s">
        <v>1410</v>
      </c>
      <c r="C12" s="2" t="s">
        <v>925</v>
      </c>
      <c r="D12" s="2" t="s">
        <v>1418</v>
      </c>
      <c r="E12" s="7" t="n">
        <v>1</v>
      </c>
      <c r="F12" s="2" t="s">
        <v>20</v>
      </c>
      <c r="G12" s="6" t="n">
        <v>40.1527</v>
      </c>
      <c r="H12" s="6" t="n">
        <v>7.7424</v>
      </c>
      <c r="I12" s="6" t="n">
        <v>524.9</v>
      </c>
      <c r="J12" s="6" t="n">
        <v>0.08</v>
      </c>
      <c r="K12" s="6" t="n">
        <v>40.1527</v>
      </c>
      <c r="L12" s="6" t="n">
        <v>35.07</v>
      </c>
      <c r="M12" s="6" t="n">
        <v>6.68</v>
      </c>
      <c r="N12" s="6" t="n">
        <v>7.12</v>
      </c>
    </row>
    <row collapsed="false" customFormat="false" customHeight="false" hidden="false" ht="12.1" outlineLevel="0" r="13">
      <c r="A13" s="41" t="n">
        <v>43656</v>
      </c>
      <c r="B13" s="2" t="s">
        <v>1410</v>
      </c>
      <c r="C13" s="2" t="s">
        <v>907</v>
      </c>
      <c r="D13" s="2" t="s">
        <v>1412</v>
      </c>
      <c r="E13" s="7" t="n">
        <v>3</v>
      </c>
      <c r="F13" s="2" t="s">
        <v>27</v>
      </c>
      <c r="G13" s="6" t="n">
        <v>72</v>
      </c>
      <c r="H13" s="6" t="n">
        <v>2403</v>
      </c>
      <c r="I13" s="6" t="n">
        <v>2340.87</v>
      </c>
      <c r="J13" s="6" t="n">
        <v>28</v>
      </c>
      <c r="K13" s="6" t="n">
        <v>216</v>
      </c>
      <c r="L13" s="6" t="n">
        <v>188</v>
      </c>
      <c r="M13" s="6" t="n">
        <v>2.68</v>
      </c>
      <c r="N13" s="6" t="n">
        <v>2.61</v>
      </c>
    </row>
    <row collapsed="false" customFormat="false" customHeight="false" hidden="false" ht="12.1" outlineLevel="0" r="14">
      <c r="A14" s="41" t="n">
        <v>43655</v>
      </c>
      <c r="B14" s="2" t="s">
        <v>1410</v>
      </c>
      <c r="C14" s="2" t="s">
        <v>29</v>
      </c>
      <c r="D14" s="2" t="s">
        <v>30</v>
      </c>
      <c r="E14" s="7" t="n">
        <v>5</v>
      </c>
      <c r="F14" s="2" t="s">
        <v>20</v>
      </c>
      <c r="G14" s="6" t="n">
        <v>32.5736</v>
      </c>
      <c r="H14" s="6" t="n">
        <v>32.8413</v>
      </c>
      <c r="I14" s="6" t="n">
        <v>2052.91</v>
      </c>
      <c r="J14" s="6" t="n">
        <v>0.26</v>
      </c>
      <c r="K14" s="6" t="n">
        <v>162.8682</v>
      </c>
      <c r="L14" s="6" t="n">
        <v>146.26</v>
      </c>
      <c r="M14" s="6" t="n">
        <v>1.42</v>
      </c>
      <c r="N14" s="6" t="n">
        <v>1.39</v>
      </c>
    </row>
    <row collapsed="false" customFormat="false" customHeight="false" hidden="false" ht="12.1" outlineLevel="0" r="15">
      <c r="A15" s="41" t="n">
        <v>43661</v>
      </c>
      <c r="B15" s="2" t="s">
        <v>1410</v>
      </c>
      <c r="C15" s="2" t="s">
        <v>906</v>
      </c>
      <c r="D15" s="2" t="s">
        <v>1419</v>
      </c>
      <c r="E15" s="7" t="n">
        <v>40</v>
      </c>
      <c r="F15" s="2" t="s">
        <v>27</v>
      </c>
      <c r="G15" s="6" t="n">
        <v>4.11</v>
      </c>
      <c r="H15" s="6" t="n">
        <v>80.12</v>
      </c>
      <c r="I15" s="6" t="n">
        <v>88.39</v>
      </c>
      <c r="J15" s="6" t="n">
        <v>21</v>
      </c>
      <c r="K15" s="6" t="n">
        <v>164.4</v>
      </c>
      <c r="L15" s="6" t="n">
        <v>143.4</v>
      </c>
      <c r="M15" s="6" t="n">
        <v>4.06</v>
      </c>
      <c r="N15" s="6" t="n">
        <v>4.47</v>
      </c>
    </row>
    <row collapsed="false" customFormat="false" customHeight="false" hidden="false" ht="12.1" outlineLevel="0" r="16">
      <c r="A16" s="41" t="n">
        <v>43664</v>
      </c>
      <c r="B16" s="2" t="s">
        <v>1410</v>
      </c>
      <c r="C16" s="2" t="s">
        <v>112</v>
      </c>
      <c r="D16" s="2" t="s">
        <v>113</v>
      </c>
      <c r="E16" s="7" t="n">
        <v>100</v>
      </c>
      <c r="F16" s="2" t="s">
        <v>27</v>
      </c>
      <c r="G16" s="6" t="n">
        <v>0.11</v>
      </c>
      <c r="H16" s="6" t="n">
        <v>11.66</v>
      </c>
      <c r="I16" s="6" t="n">
        <v>9.1</v>
      </c>
      <c r="J16" s="6" t="n">
        <v>1</v>
      </c>
      <c r="K16" s="6" t="n">
        <v>11</v>
      </c>
      <c r="L16" s="6" t="n">
        <v>10</v>
      </c>
      <c r="M16" s="6" t="n">
        <v>1.1</v>
      </c>
      <c r="N16" s="6" t="n">
        <v>0.86</v>
      </c>
    </row>
    <row collapsed="false" customFormat="false" customHeight="false" hidden="false" ht="12.1" outlineLevel="0" r="17">
      <c r="A17" s="41" t="n">
        <v>43664</v>
      </c>
      <c r="B17" s="2" t="s">
        <v>1410</v>
      </c>
      <c r="C17" s="2" t="s">
        <v>58</v>
      </c>
      <c r="D17" s="2" t="s">
        <v>59</v>
      </c>
      <c r="E17" s="7" t="n">
        <v>20</v>
      </c>
      <c r="F17" s="2" t="s">
        <v>27</v>
      </c>
      <c r="G17" s="6" t="n">
        <v>16.61</v>
      </c>
      <c r="H17" s="6" t="n">
        <v>218.3</v>
      </c>
      <c r="I17" s="6" t="n">
        <v>239.85</v>
      </c>
      <c r="J17" s="6" t="n">
        <v>43</v>
      </c>
      <c r="K17" s="6" t="n">
        <v>332.2</v>
      </c>
      <c r="L17" s="6" t="n">
        <v>289.2</v>
      </c>
      <c r="M17" s="6" t="n">
        <v>6.03</v>
      </c>
      <c r="N17" s="6" t="n">
        <v>6.62</v>
      </c>
    </row>
    <row collapsed="false" customFormat="false" customHeight="false" hidden="false" ht="12.1" outlineLevel="0" r="18">
      <c r="A18" s="41" t="n">
        <v>43664</v>
      </c>
      <c r="B18" s="2" t="s">
        <v>1410</v>
      </c>
      <c r="C18" s="2" t="s">
        <v>53</v>
      </c>
      <c r="D18" s="2" t="s">
        <v>54</v>
      </c>
      <c r="E18" s="7" t="n">
        <v>100</v>
      </c>
      <c r="F18" s="2" t="s">
        <v>27</v>
      </c>
      <c r="G18" s="6" t="n">
        <v>7.62</v>
      </c>
      <c r="H18" s="6" t="n">
        <v>33.575</v>
      </c>
      <c r="I18" s="6" t="n">
        <v>38.73</v>
      </c>
      <c r="J18" s="6" t="n">
        <v>99</v>
      </c>
      <c r="K18" s="6" t="n">
        <v>762</v>
      </c>
      <c r="L18" s="6" t="n">
        <v>663</v>
      </c>
      <c r="M18" s="6" t="n">
        <v>17.12</v>
      </c>
      <c r="N18" s="6" t="n">
        <v>19.75</v>
      </c>
    </row>
    <row collapsed="false" customFormat="false" customHeight="false" hidden="false" ht="12.1" outlineLevel="0" r="19">
      <c r="A19" s="41" t="n">
        <v>43676</v>
      </c>
      <c r="B19" s="2" t="s">
        <v>1410</v>
      </c>
      <c r="C19" s="2" t="s">
        <v>920</v>
      </c>
      <c r="D19" s="2" t="s">
        <v>1420</v>
      </c>
      <c r="E19" s="7" t="n">
        <v>5</v>
      </c>
      <c r="F19" s="2" t="s">
        <v>20</v>
      </c>
      <c r="G19" s="6" t="n">
        <v>15.8803</v>
      </c>
      <c r="H19" s="6" t="n">
        <v>20.1463</v>
      </c>
      <c r="I19" s="6" t="n">
        <v>1324.2</v>
      </c>
      <c r="J19" s="6" t="n">
        <v>0.13</v>
      </c>
      <c r="K19" s="6" t="n">
        <v>79.4013</v>
      </c>
      <c r="L19" s="6" t="n">
        <v>71.14</v>
      </c>
      <c r="M19" s="6" t="n">
        <v>1.07</v>
      </c>
      <c r="N19" s="6" t="n">
        <v>1.11</v>
      </c>
    </row>
    <row collapsed="false" customFormat="false" customHeight="false" hidden="false" ht="12.1" outlineLevel="0" r="20">
      <c r="A20" s="41" t="n">
        <v>43686</v>
      </c>
      <c r="B20" s="2" t="s">
        <v>1410</v>
      </c>
      <c r="C20" s="2" t="s">
        <v>924</v>
      </c>
      <c r="D20" s="2" t="s">
        <v>1127</v>
      </c>
      <c r="E20" s="7" t="n">
        <v>3</v>
      </c>
      <c r="F20" s="2" t="s">
        <v>20</v>
      </c>
      <c r="G20" s="6" t="n">
        <v>50.15</v>
      </c>
      <c r="H20" s="6" t="n">
        <v>201.575</v>
      </c>
      <c r="I20" s="6" t="n">
        <v>11930.55</v>
      </c>
      <c r="J20" s="6" t="n">
        <v>0.23</v>
      </c>
      <c r="K20" s="6" t="n">
        <v>150.4501</v>
      </c>
      <c r="L20" s="6" t="n">
        <v>135.47</v>
      </c>
      <c r="M20" s="6" t="n">
        <v>0.38</v>
      </c>
      <c r="N20" s="6" t="n">
        <v>0.34</v>
      </c>
    </row>
    <row collapsed="false" customFormat="false" customHeight="false" hidden="false" ht="12.1" outlineLevel="0" r="21">
      <c r="A21" s="41" t="n">
        <v>43689</v>
      </c>
      <c r="B21" s="2" t="s">
        <v>1410</v>
      </c>
      <c r="C21" s="2" t="s">
        <v>17</v>
      </c>
      <c r="D21" s="2" t="s">
        <v>19</v>
      </c>
      <c r="E21" s="7" t="n">
        <v>10</v>
      </c>
      <c r="F21" s="2" t="s">
        <v>20</v>
      </c>
      <c r="G21" s="6" t="n">
        <v>56.7712</v>
      </c>
      <c r="H21" s="6" t="n">
        <v>66.8613</v>
      </c>
      <c r="I21" s="6" t="n">
        <v>4601.57</v>
      </c>
      <c r="J21" s="6" t="n">
        <v>0.87</v>
      </c>
      <c r="K21" s="6" t="n">
        <v>567.7124</v>
      </c>
      <c r="L21" s="6" t="n">
        <v>510.94</v>
      </c>
      <c r="M21" s="6" t="n">
        <v>1.11</v>
      </c>
      <c r="N21" s="6" t="n">
        <v>1.17</v>
      </c>
    </row>
    <row collapsed="false" customFormat="false" customHeight="false" hidden="false" ht="12.1" outlineLevel="0" r="22">
      <c r="A22" s="41" t="n">
        <v>43691</v>
      </c>
      <c r="B22" s="2" t="s">
        <v>1410</v>
      </c>
      <c r="C22" s="2" t="s">
        <v>41</v>
      </c>
      <c r="D22" s="2" t="s">
        <v>42</v>
      </c>
      <c r="E22" s="7" t="n">
        <v>2</v>
      </c>
      <c r="F22" s="2" t="s">
        <v>20</v>
      </c>
      <c r="G22" s="6" t="n">
        <v>30.1768</v>
      </c>
      <c r="H22" s="6" t="n">
        <v>137.2965</v>
      </c>
      <c r="I22" s="6" t="n">
        <v>7906.55</v>
      </c>
      <c r="J22" s="6" t="n">
        <v>0.09</v>
      </c>
      <c r="K22" s="6" t="n">
        <v>60.3536</v>
      </c>
      <c r="L22" s="6" t="n">
        <v>54.45</v>
      </c>
      <c r="M22" s="6" t="n">
        <v>0.34</v>
      </c>
      <c r="N22" s="6" t="n">
        <v>0.3</v>
      </c>
    </row>
    <row collapsed="false" customFormat="false" customHeight="false" hidden="false" ht="12.1" outlineLevel="0" r="23">
      <c r="A23" s="41" t="n">
        <v>43693</v>
      </c>
      <c r="B23" s="2" t="s">
        <v>1410</v>
      </c>
      <c r="C23" s="2" t="s">
        <v>933</v>
      </c>
      <c r="D23" s="2" t="s">
        <v>1421</v>
      </c>
      <c r="E23" s="7" t="n">
        <v>5</v>
      </c>
      <c r="F23" s="2" t="s">
        <v>20</v>
      </c>
      <c r="G23" s="6" t="n">
        <v>40.8522</v>
      </c>
      <c r="H23" s="6" t="n">
        <v>55.9402</v>
      </c>
      <c r="I23" s="6" t="n">
        <v>3748.33</v>
      </c>
      <c r="J23" s="6" t="n">
        <v>0.31</v>
      </c>
      <c r="K23" s="6" t="n">
        <v>204.2612</v>
      </c>
      <c r="L23" s="6" t="n">
        <v>183.84</v>
      </c>
      <c r="M23" s="6" t="n">
        <v>0.98</v>
      </c>
      <c r="N23" s="6" t="n">
        <v>1</v>
      </c>
    </row>
    <row collapsed="false" customFormat="false" customHeight="false" hidden="false" ht="12.1" outlineLevel="0" r="24">
      <c r="A24" s="41" t="n">
        <v>43693</v>
      </c>
      <c r="B24" s="2" t="s">
        <v>1410</v>
      </c>
      <c r="C24" s="2" t="s">
        <v>935</v>
      </c>
      <c r="D24" s="2" t="s">
        <v>1169</v>
      </c>
      <c r="E24" s="7" t="n">
        <v>1</v>
      </c>
      <c r="F24" s="2" t="s">
        <v>20</v>
      </c>
      <c r="G24" s="6" t="n">
        <v>27.6741</v>
      </c>
      <c r="H24" s="6" t="n">
        <v>114.3693</v>
      </c>
      <c r="I24" s="6" t="n">
        <v>7646</v>
      </c>
      <c r="J24" s="6" t="n">
        <v>0.04</v>
      </c>
      <c r="K24" s="6" t="n">
        <v>27.6741</v>
      </c>
      <c r="L24" s="6" t="n">
        <v>25.04</v>
      </c>
      <c r="M24" s="6" t="n">
        <v>0.33</v>
      </c>
      <c r="N24" s="6" t="n">
        <v>0.33</v>
      </c>
    </row>
    <row collapsed="false" customFormat="false" customHeight="false" hidden="false" ht="12.1" outlineLevel="0" r="25">
      <c r="A25" s="41" t="n">
        <v>43697</v>
      </c>
      <c r="B25" s="2" t="s">
        <v>1410</v>
      </c>
      <c r="C25" s="2" t="s">
        <v>934</v>
      </c>
      <c r="D25" s="2" t="s">
        <v>1168</v>
      </c>
      <c r="E25" s="7" t="n">
        <v>5</v>
      </c>
      <c r="F25" s="2" t="s">
        <v>20</v>
      </c>
      <c r="G25" s="6" t="n">
        <v>26.6433</v>
      </c>
      <c r="H25" s="6" t="n">
        <v>24.5832</v>
      </c>
      <c r="I25" s="6" t="n">
        <v>1732.52</v>
      </c>
      <c r="J25" s="6" t="n">
        <v>0.2</v>
      </c>
      <c r="K25" s="6" t="n">
        <v>133.2164</v>
      </c>
      <c r="L25" s="6" t="n">
        <v>119.89</v>
      </c>
      <c r="M25" s="6" t="n">
        <v>1.38</v>
      </c>
      <c r="N25" s="6" t="n">
        <v>1.46</v>
      </c>
    </row>
    <row collapsed="false" customFormat="false" customHeight="false" hidden="false" ht="12.1" outlineLevel="0" r="26">
      <c r="A26" s="41" t="n">
        <v>43713</v>
      </c>
      <c r="B26" s="2" t="s">
        <v>1410</v>
      </c>
      <c r="C26" s="2" t="s">
        <v>921</v>
      </c>
      <c r="D26" s="2" t="s">
        <v>1413</v>
      </c>
      <c r="E26" s="7" t="n">
        <v>8</v>
      </c>
      <c r="F26" s="2" t="s">
        <v>20</v>
      </c>
      <c r="G26" s="6" t="n">
        <v>11.97</v>
      </c>
      <c r="H26" s="6" t="n">
        <v>26.9895</v>
      </c>
      <c r="I26" s="6" t="n">
        <v>1785.72</v>
      </c>
      <c r="J26" s="6" t="n">
        <v>0.14</v>
      </c>
      <c r="K26" s="6" t="n">
        <v>95.7603</v>
      </c>
      <c r="L26" s="6" t="n">
        <v>86.45</v>
      </c>
      <c r="M26" s="6" t="n">
        <v>0.61</v>
      </c>
      <c r="N26" s="6" t="n">
        <v>0.6</v>
      </c>
    </row>
    <row collapsed="false" customFormat="false" customHeight="false" hidden="false" ht="12.1" outlineLevel="0" r="27">
      <c r="A27" s="41" t="n">
        <v>43725</v>
      </c>
      <c r="B27" s="2" t="s">
        <v>1410</v>
      </c>
      <c r="C27" s="2" t="s">
        <v>136</v>
      </c>
      <c r="D27" s="2" t="s">
        <v>137</v>
      </c>
      <c r="E27" s="7" t="n">
        <v>20</v>
      </c>
      <c r="F27" s="2" t="s">
        <v>27</v>
      </c>
      <c r="G27" s="6" t="n">
        <v>26.72</v>
      </c>
      <c r="H27" s="6" t="n">
        <v>998.8</v>
      </c>
      <c r="I27" s="6" t="n">
        <v>1023.27</v>
      </c>
      <c r="J27" s="6" t="n">
        <v>69</v>
      </c>
      <c r="K27" s="6" t="n">
        <v>534.4</v>
      </c>
      <c r="L27" s="6" t="n">
        <v>465.4</v>
      </c>
      <c r="M27" s="6" t="n">
        <v>2.27</v>
      </c>
      <c r="N27" s="6" t="n">
        <v>2.33</v>
      </c>
    </row>
    <row collapsed="false" customFormat="false" customHeight="false" hidden="false" ht="12.1" outlineLevel="0" r="28">
      <c r="A28" s="41" t="n">
        <v>43745</v>
      </c>
      <c r="B28" s="2" t="s">
        <v>1410</v>
      </c>
      <c r="C28" s="2" t="s">
        <v>100</v>
      </c>
      <c r="D28" s="2" t="s">
        <v>101</v>
      </c>
      <c r="E28" s="7" t="n">
        <v>1</v>
      </c>
      <c r="F28" s="2" t="s">
        <v>27</v>
      </c>
      <c r="G28" s="6" t="n">
        <v>883.93</v>
      </c>
      <c r="H28" s="6" t="n">
        <v>16048</v>
      </c>
      <c r="I28" s="6" t="n">
        <v>15685.41</v>
      </c>
      <c r="J28" s="6" t="n">
        <v>115</v>
      </c>
      <c r="K28" s="6" t="n">
        <v>883.93</v>
      </c>
      <c r="L28" s="6" t="n">
        <v>768.93</v>
      </c>
      <c r="M28" s="6" t="n">
        <v>4.9</v>
      </c>
      <c r="N28" s="6" t="n">
        <v>4.79</v>
      </c>
    </row>
    <row collapsed="false" customFormat="false" customHeight="false" hidden="false" ht="12.1" outlineLevel="0" r="29">
      <c r="A29" s="41" t="n">
        <v>43741</v>
      </c>
      <c r="B29" s="2" t="s">
        <v>1410</v>
      </c>
      <c r="C29" s="2" t="s">
        <v>22</v>
      </c>
      <c r="D29" s="2" t="s">
        <v>23</v>
      </c>
      <c r="E29" s="7" t="n">
        <v>10</v>
      </c>
      <c r="F29" s="2" t="s">
        <v>20</v>
      </c>
      <c r="G29" s="6" t="n">
        <v>22.904</v>
      </c>
      <c r="H29" s="6" t="n">
        <v>45.8728</v>
      </c>
      <c r="I29" s="6" t="n">
        <v>3240.92</v>
      </c>
      <c r="J29" s="6" t="n">
        <v>0.35</v>
      </c>
      <c r="K29" s="6" t="n">
        <v>229.0397</v>
      </c>
      <c r="L29" s="6" t="n">
        <v>206.14</v>
      </c>
      <c r="M29" s="6" t="n">
        <v>0.64</v>
      </c>
      <c r="N29" s="6" t="n">
        <v>0.69</v>
      </c>
    </row>
    <row collapsed="false" customFormat="false" customHeight="false" hidden="false" ht="12.1" outlineLevel="0" r="30">
      <c r="A30" s="41" t="n">
        <v>43748</v>
      </c>
      <c r="B30" s="2" t="s">
        <v>1410</v>
      </c>
      <c r="C30" s="2" t="s">
        <v>940</v>
      </c>
      <c r="D30" s="2" t="s">
        <v>1422</v>
      </c>
      <c r="E30" s="7" t="n">
        <v>20</v>
      </c>
      <c r="F30" s="2" t="s">
        <v>27</v>
      </c>
      <c r="G30" s="6" t="n">
        <v>3.68</v>
      </c>
      <c r="H30" s="6" t="n">
        <v>130.94</v>
      </c>
      <c r="I30" s="6" t="n">
        <v>140.31</v>
      </c>
      <c r="J30" s="6" t="n">
        <v>10</v>
      </c>
      <c r="K30" s="6" t="n">
        <v>73.6</v>
      </c>
      <c r="L30" s="6" t="n">
        <v>63.6</v>
      </c>
      <c r="M30" s="6" t="n">
        <v>2.27</v>
      </c>
      <c r="N30" s="6" t="n">
        <v>2.43</v>
      </c>
    </row>
    <row collapsed="false" customFormat="false" customHeight="false" hidden="false" ht="12.1" outlineLevel="0" r="31">
      <c r="A31" s="41" t="n">
        <v>43747</v>
      </c>
      <c r="B31" s="2" t="s">
        <v>1410</v>
      </c>
      <c r="C31" s="2" t="s">
        <v>29</v>
      </c>
      <c r="D31" s="2" t="s">
        <v>30</v>
      </c>
      <c r="E31" s="7" t="n">
        <v>3</v>
      </c>
      <c r="F31" s="2" t="s">
        <v>20</v>
      </c>
      <c r="G31" s="6" t="n">
        <v>33.0823</v>
      </c>
      <c r="H31" s="6" t="n">
        <v>36.4817</v>
      </c>
      <c r="I31" s="6" t="n">
        <v>2300.8</v>
      </c>
      <c r="J31" s="6" t="n">
        <v>0.15</v>
      </c>
      <c r="K31" s="6" t="n">
        <v>99.2468</v>
      </c>
      <c r="L31" s="6" t="n">
        <v>89.52</v>
      </c>
      <c r="M31" s="6" t="n">
        <v>1.3</v>
      </c>
      <c r="N31" s="6" t="n">
        <v>1.26</v>
      </c>
    </row>
    <row collapsed="false" customFormat="false" customHeight="false" hidden="false" ht="12.1" outlineLevel="0" r="32">
      <c r="A32" s="41" t="n">
        <v>43749</v>
      </c>
      <c r="B32" s="2" t="s">
        <v>1410</v>
      </c>
      <c r="C32" s="2" t="s">
        <v>936</v>
      </c>
      <c r="D32" s="2" t="s">
        <v>1423</v>
      </c>
      <c r="E32" s="7" t="n">
        <v>30</v>
      </c>
      <c r="F32" s="2" t="s">
        <v>27</v>
      </c>
      <c r="G32" s="6" t="n">
        <v>15.34</v>
      </c>
      <c r="H32" s="6" t="n">
        <v>411.65</v>
      </c>
      <c r="I32" s="6" t="n">
        <v>413.01</v>
      </c>
      <c r="J32" s="6" t="n">
        <v>60</v>
      </c>
      <c r="K32" s="6" t="n">
        <v>460.2</v>
      </c>
      <c r="L32" s="6" t="n">
        <v>400.2</v>
      </c>
      <c r="M32" s="6" t="n">
        <v>3.23</v>
      </c>
      <c r="N32" s="6" t="n">
        <v>3.24</v>
      </c>
    </row>
    <row collapsed="false" customFormat="false" customHeight="false" hidden="false" ht="12.1" outlineLevel="0" r="33">
      <c r="A33" s="41" t="n">
        <v>43748</v>
      </c>
      <c r="B33" s="2" t="s">
        <v>1410</v>
      </c>
      <c r="C33" s="2" t="s">
        <v>925</v>
      </c>
      <c r="D33" s="2" t="s">
        <v>1418</v>
      </c>
      <c r="E33" s="7" t="n">
        <v>4</v>
      </c>
      <c r="F33" s="2" t="s">
        <v>20</v>
      </c>
      <c r="G33" s="6" t="n">
        <v>17.4462</v>
      </c>
      <c r="H33" s="6" t="n">
        <v>7.7717</v>
      </c>
      <c r="I33" s="6" t="n">
        <v>520.82</v>
      </c>
      <c r="J33" s="6" t="n">
        <v>0.14</v>
      </c>
      <c r="K33" s="6" t="n">
        <v>69.7846</v>
      </c>
      <c r="L33" s="6" t="n">
        <v>60.67</v>
      </c>
      <c r="M33" s="6" t="n">
        <v>2.91</v>
      </c>
      <c r="N33" s="6" t="n">
        <v>3</v>
      </c>
    </row>
    <row collapsed="false" customFormat="false" customHeight="false" hidden="false" ht="12.1" outlineLevel="0" r="34">
      <c r="A34" s="41" t="n">
        <v>43752</v>
      </c>
      <c r="B34" s="2" t="s">
        <v>1410</v>
      </c>
      <c r="C34" s="2" t="s">
        <v>906</v>
      </c>
      <c r="D34" s="2" t="s">
        <v>1419</v>
      </c>
      <c r="E34" s="7" t="n">
        <v>170</v>
      </c>
      <c r="F34" s="2" t="s">
        <v>27</v>
      </c>
      <c r="G34" s="6" t="n">
        <v>3.84</v>
      </c>
      <c r="H34" s="6" t="n">
        <v>68.88</v>
      </c>
      <c r="I34" s="6" t="n">
        <v>77.34</v>
      </c>
      <c r="J34" s="6" t="n">
        <v>85</v>
      </c>
      <c r="K34" s="6" t="n">
        <v>652.8</v>
      </c>
      <c r="L34" s="6" t="n">
        <v>567.8</v>
      </c>
      <c r="M34" s="6" t="n">
        <v>4.32</v>
      </c>
      <c r="N34" s="6" t="n">
        <v>4.85</v>
      </c>
    </row>
    <row collapsed="false" customFormat="false" customHeight="false" hidden="false" ht="12.1" outlineLevel="0" r="35">
      <c r="A35" s="41" t="n">
        <v>43753</v>
      </c>
      <c r="B35" s="2" t="s">
        <v>1410</v>
      </c>
      <c r="C35" s="2" t="s">
        <v>907</v>
      </c>
      <c r="D35" s="2" t="s">
        <v>1412</v>
      </c>
      <c r="E35" s="7" t="n">
        <v>3</v>
      </c>
      <c r="F35" s="2" t="s">
        <v>27</v>
      </c>
      <c r="G35" s="6" t="n">
        <v>54</v>
      </c>
      <c r="H35" s="6" t="n">
        <v>2494</v>
      </c>
      <c r="I35" s="6" t="n">
        <v>2340.87</v>
      </c>
      <c r="J35" s="6" t="n">
        <v>21</v>
      </c>
      <c r="K35" s="6" t="n">
        <v>162</v>
      </c>
      <c r="L35" s="6" t="n">
        <v>141</v>
      </c>
      <c r="M35" s="6" t="n">
        <v>2.01</v>
      </c>
      <c r="N35" s="6" t="n">
        <v>1.88</v>
      </c>
    </row>
    <row collapsed="false" customFormat="false" customHeight="false" hidden="false" ht="12.1" outlineLevel="0" r="36">
      <c r="A36" s="41" t="n">
        <v>43768</v>
      </c>
      <c r="B36" s="2" t="s">
        <v>1410</v>
      </c>
      <c r="C36" s="2" t="s">
        <v>920</v>
      </c>
      <c r="D36" s="2" t="s">
        <v>1420</v>
      </c>
      <c r="E36" s="7" t="n">
        <v>10</v>
      </c>
      <c r="F36" s="2" t="s">
        <v>20</v>
      </c>
      <c r="G36" s="6" t="n">
        <v>15.958</v>
      </c>
      <c r="H36" s="6" t="n">
        <v>19.6875</v>
      </c>
      <c r="I36" s="6" t="n">
        <v>1310.01</v>
      </c>
      <c r="J36" s="6" t="n">
        <v>0.25</v>
      </c>
      <c r="K36" s="6" t="n">
        <v>159.58</v>
      </c>
      <c r="L36" s="6" t="n">
        <v>143.62</v>
      </c>
      <c r="M36" s="6" t="n">
        <v>1.1</v>
      </c>
      <c r="N36" s="6" t="n">
        <v>1.14</v>
      </c>
    </row>
    <row collapsed="false" customFormat="false" customHeight="false" hidden="false" ht="12.1" outlineLevel="0" r="37">
      <c r="A37" s="41" t="n">
        <v>43773</v>
      </c>
      <c r="B37" s="2" t="s">
        <v>1410</v>
      </c>
      <c r="C37" s="2" t="s">
        <v>35</v>
      </c>
      <c r="D37" s="2" t="s">
        <v>36</v>
      </c>
      <c r="E37" s="7" t="n">
        <v>2</v>
      </c>
      <c r="F37" s="2" t="s">
        <v>20</v>
      </c>
      <c r="G37" s="6" t="n">
        <v>19.5296</v>
      </c>
      <c r="H37" s="6" t="n">
        <v>12.3093</v>
      </c>
      <c r="I37" s="6" t="n">
        <v>828.91</v>
      </c>
      <c r="J37" s="6" t="n">
        <v>0.23</v>
      </c>
      <c r="K37" s="6" t="n">
        <v>39.0593</v>
      </c>
      <c r="L37" s="6" t="n">
        <v>24.33</v>
      </c>
      <c r="M37" s="6" t="n">
        <v>1.47</v>
      </c>
      <c r="N37" s="6" t="n">
        <v>1.54</v>
      </c>
    </row>
    <row collapsed="false" customFormat="false" customHeight="false" hidden="false" ht="12.1" outlineLevel="0" r="38">
      <c r="A38" s="41" t="n">
        <v>43777</v>
      </c>
      <c r="B38" s="2" t="s">
        <v>1410</v>
      </c>
      <c r="C38" s="2" t="s">
        <v>17</v>
      </c>
      <c r="D38" s="2" t="s">
        <v>19</v>
      </c>
      <c r="E38" s="7" t="n">
        <v>10</v>
      </c>
      <c r="F38" s="2" t="s">
        <v>20</v>
      </c>
      <c r="G38" s="6" t="n">
        <v>55.4449</v>
      </c>
      <c r="H38" s="6" t="n">
        <v>69.7663</v>
      </c>
      <c r="I38" s="6" t="n">
        <v>4601.57</v>
      </c>
      <c r="J38" s="6" t="n">
        <v>0.87</v>
      </c>
      <c r="K38" s="6" t="n">
        <v>554.4493</v>
      </c>
      <c r="L38" s="6" t="n">
        <v>499</v>
      </c>
      <c r="M38" s="6" t="n">
        <v>1.08</v>
      </c>
      <c r="N38" s="6" t="n">
        <v>1.12</v>
      </c>
    </row>
    <row collapsed="false" customFormat="false" customHeight="false" hidden="false" ht="12.1" outlineLevel="0" r="39">
      <c r="A39" s="41" t="n">
        <v>43784</v>
      </c>
      <c r="B39" s="2" t="s">
        <v>1410</v>
      </c>
      <c r="C39" s="2" t="s">
        <v>933</v>
      </c>
      <c r="D39" s="2" t="s">
        <v>1421</v>
      </c>
      <c r="E39" s="7" t="n">
        <v>4</v>
      </c>
      <c r="F39" s="2" t="s">
        <v>20</v>
      </c>
      <c r="G39" s="6" t="n">
        <v>39.8103</v>
      </c>
      <c r="H39" s="6" t="n">
        <v>61.2193</v>
      </c>
      <c r="I39" s="6" t="n">
        <v>3828.88</v>
      </c>
      <c r="J39" s="6" t="n">
        <v>0.25</v>
      </c>
      <c r="K39" s="6" t="n">
        <v>159.241</v>
      </c>
      <c r="L39" s="6" t="n">
        <v>143.19</v>
      </c>
      <c r="M39" s="6" t="n">
        <v>0.93</v>
      </c>
      <c r="N39" s="6" t="n">
        <v>0.91</v>
      </c>
    </row>
    <row collapsed="false" customFormat="false" customHeight="false" hidden="false" ht="12.1" outlineLevel="0" r="40">
      <c r="A40" s="41" t="n">
        <v>43789</v>
      </c>
      <c r="B40" s="2" t="s">
        <v>1410</v>
      </c>
      <c r="C40" s="2" t="s">
        <v>935</v>
      </c>
      <c r="D40" s="2" t="s">
        <v>1169</v>
      </c>
      <c r="E40" s="7" t="n">
        <v>5</v>
      </c>
      <c r="F40" s="2" t="s">
        <v>20</v>
      </c>
      <c r="G40" s="6" t="n">
        <v>26.7847</v>
      </c>
      <c r="H40" s="6" t="n">
        <v>96.7179</v>
      </c>
      <c r="I40" s="6" t="n">
        <v>6696.71</v>
      </c>
      <c r="J40" s="6" t="n">
        <v>0.21</v>
      </c>
      <c r="K40" s="6" t="n">
        <v>133.9233</v>
      </c>
      <c r="L40" s="6" t="n">
        <v>120.53</v>
      </c>
      <c r="M40" s="6" t="n">
        <v>0.36</v>
      </c>
      <c r="N40" s="6" t="n">
        <v>0.39</v>
      </c>
    </row>
    <row collapsed="false" customFormat="false" customHeight="false" hidden="false" ht="12.1" outlineLevel="0" r="41">
      <c r="A41" s="41" t="n">
        <v>43801</v>
      </c>
      <c r="B41" s="2" t="s">
        <v>1410</v>
      </c>
      <c r="C41" s="2" t="s">
        <v>132</v>
      </c>
      <c r="D41" s="2" t="s">
        <v>133</v>
      </c>
      <c r="E41" s="7" t="n">
        <v>1</v>
      </c>
      <c r="F41" s="2" t="s">
        <v>27</v>
      </c>
      <c r="G41" s="6" t="n">
        <v>17.8</v>
      </c>
      <c r="H41" s="6" t="n">
        <v>1258</v>
      </c>
      <c r="I41" s="6" t="n">
        <v>1262.66</v>
      </c>
      <c r="J41" s="6" t="n">
        <v>2</v>
      </c>
      <c r="K41" s="6" t="n">
        <v>17.8</v>
      </c>
      <c r="L41" s="6" t="n">
        <v>15.8</v>
      </c>
      <c r="M41" s="6" t="n">
        <v>1.25</v>
      </c>
      <c r="N41" s="6" t="n">
        <v>1.26</v>
      </c>
    </row>
    <row collapsed="false" customFormat="false" customHeight="false" hidden="false" ht="12.1" outlineLevel="0" r="42">
      <c r="A42" s="41" t="n">
        <v>43798</v>
      </c>
      <c r="B42" s="2" t="s">
        <v>1410</v>
      </c>
      <c r="C42" s="2" t="s">
        <v>82</v>
      </c>
      <c r="D42" s="2" t="s">
        <v>83</v>
      </c>
      <c r="E42" s="7" t="n">
        <v>10</v>
      </c>
      <c r="F42" s="2" t="s">
        <v>20</v>
      </c>
      <c r="G42" s="6" t="n">
        <v>25.6402</v>
      </c>
      <c r="H42" s="6" t="n">
        <v>53.0844</v>
      </c>
      <c r="I42" s="6" t="n">
        <v>3309.31</v>
      </c>
      <c r="J42" s="6" t="n">
        <v>0.4</v>
      </c>
      <c r="K42" s="6" t="n">
        <v>256.402</v>
      </c>
      <c r="L42" s="6" t="n">
        <v>230.76</v>
      </c>
      <c r="M42" s="6" t="n">
        <v>0.7</v>
      </c>
      <c r="N42" s="6" t="n">
        <v>0.68</v>
      </c>
    </row>
    <row collapsed="false" customFormat="false" customHeight="false" hidden="false" ht="12.1" outlineLevel="0" r="43">
      <c r="A43" s="41" t="n">
        <v>43802</v>
      </c>
      <c r="B43" s="2" t="s">
        <v>1410</v>
      </c>
      <c r="C43" s="2" t="s">
        <v>136</v>
      </c>
      <c r="D43" s="2" t="s">
        <v>137</v>
      </c>
      <c r="E43" s="7" t="n">
        <v>85</v>
      </c>
      <c r="F43" s="2" t="s">
        <v>27</v>
      </c>
      <c r="G43" s="6" t="n">
        <v>27.47</v>
      </c>
      <c r="H43" s="6" t="n">
        <v>874.6</v>
      </c>
      <c r="I43" s="6" t="n">
        <v>941.19</v>
      </c>
      <c r="J43" s="6" t="n">
        <v>304</v>
      </c>
      <c r="K43" s="6" t="n">
        <v>2334.95</v>
      </c>
      <c r="L43" s="6" t="n">
        <v>2030.95</v>
      </c>
      <c r="M43" s="6" t="n">
        <v>2.54</v>
      </c>
      <c r="N43" s="6" t="n">
        <v>2.73</v>
      </c>
    </row>
    <row collapsed="false" customFormat="false" customHeight="false" hidden="false" ht="12.1" outlineLevel="0" r="44">
      <c r="A44" s="41" t="n">
        <v>43829</v>
      </c>
      <c r="B44" s="2" t="s">
        <v>1410</v>
      </c>
      <c r="C44" s="2" t="s">
        <v>32</v>
      </c>
      <c r="D44" s="2" t="s">
        <v>33</v>
      </c>
      <c r="E44" s="7" t="n">
        <v>22</v>
      </c>
      <c r="F44" s="2" t="s">
        <v>27</v>
      </c>
      <c r="G44" s="6" t="n">
        <v>24.36</v>
      </c>
      <c r="H44" s="6" t="n">
        <v>734</v>
      </c>
      <c r="I44" s="6" t="n">
        <v>660.69</v>
      </c>
      <c r="J44" s="6" t="n">
        <v>70</v>
      </c>
      <c r="K44" s="6" t="n">
        <v>535.92</v>
      </c>
      <c r="L44" s="6" t="n">
        <v>465.92</v>
      </c>
      <c r="M44" s="6" t="n">
        <v>3.21</v>
      </c>
      <c r="N44" s="6" t="n">
        <v>2.89</v>
      </c>
    </row>
    <row collapsed="false" customFormat="false" customHeight="false" hidden="false" ht="12.1" outlineLevel="0" r="45">
      <c r="A45" s="41" t="n">
        <v>43830</v>
      </c>
      <c r="B45" s="2" t="s">
        <v>1410</v>
      </c>
      <c r="C45" s="2" t="s">
        <v>930</v>
      </c>
      <c r="D45" s="2" t="s">
        <v>1351</v>
      </c>
      <c r="E45" s="7" t="n">
        <v>8</v>
      </c>
      <c r="F45" s="2" t="s">
        <v>20</v>
      </c>
      <c r="G45" s="6" t="n">
        <v>17.3336</v>
      </c>
      <c r="H45" s="6" t="n">
        <v>19.8967</v>
      </c>
      <c r="I45" s="6" t="n">
        <v>1340.85</v>
      </c>
      <c r="J45" s="6" t="n">
        <v>0.67</v>
      </c>
      <c r="K45" s="6" t="n">
        <v>138.6688</v>
      </c>
      <c r="L45" s="6" t="n">
        <v>97.19</v>
      </c>
      <c r="M45" s="6" t="n">
        <v>0.91</v>
      </c>
      <c r="N45" s="6" t="n">
        <v>0.99</v>
      </c>
    </row>
    <row collapsed="false" customFormat="false" customHeight="false" hidden="false" ht="12.1" outlineLevel="0" r="46">
      <c r="A46" s="41" t="n">
        <v>43832</v>
      </c>
      <c r="B46" s="2" t="s">
        <v>1410</v>
      </c>
      <c r="C46" s="2" t="s">
        <v>22</v>
      </c>
      <c r="D46" s="2" t="s">
        <v>23</v>
      </c>
      <c r="E46" s="7" t="n">
        <v>26</v>
      </c>
      <c r="F46" s="2" t="s">
        <v>20</v>
      </c>
      <c r="G46" s="6" t="n">
        <v>21.667</v>
      </c>
      <c r="H46" s="6" t="n">
        <v>47.61</v>
      </c>
      <c r="I46" s="6" t="n">
        <v>3053.76</v>
      </c>
      <c r="J46" s="6" t="n">
        <v>0.91</v>
      </c>
      <c r="K46" s="6" t="n">
        <v>563.3419</v>
      </c>
      <c r="L46" s="6" t="n">
        <v>507.01</v>
      </c>
      <c r="M46" s="6" t="n">
        <v>0.64</v>
      </c>
      <c r="N46" s="6" t="n">
        <v>0.66</v>
      </c>
    </row>
    <row collapsed="false" customFormat="false" customHeight="false" hidden="false" ht="12.1" outlineLevel="0" r="47">
      <c r="A47" s="41" t="n">
        <v>43839</v>
      </c>
      <c r="B47" s="2" t="s">
        <v>1410</v>
      </c>
      <c r="C47" s="2" t="s">
        <v>29</v>
      </c>
      <c r="D47" s="2" t="s">
        <v>30</v>
      </c>
      <c r="E47" s="7" t="n">
        <v>13</v>
      </c>
      <c r="F47" s="2" t="s">
        <v>20</v>
      </c>
      <c r="G47" s="6" t="n">
        <v>32.191</v>
      </c>
      <c r="H47" s="6" t="n">
        <v>38.85</v>
      </c>
      <c r="I47" s="6" t="n">
        <v>2422.19</v>
      </c>
      <c r="J47" s="6" t="n">
        <v>0.68</v>
      </c>
      <c r="K47" s="6" t="n">
        <v>418.4825</v>
      </c>
      <c r="L47" s="6" t="n">
        <v>376.39</v>
      </c>
      <c r="M47" s="6" t="n">
        <v>1.2</v>
      </c>
      <c r="N47" s="6" t="n">
        <v>1.2</v>
      </c>
    </row>
    <row collapsed="false" customFormat="false" customHeight="false" hidden="false" ht="12.1" outlineLevel="0" r="48">
      <c r="A48" s="41" t="n">
        <v>43865</v>
      </c>
      <c r="B48" s="2" t="s">
        <v>1410</v>
      </c>
      <c r="C48" s="2" t="s">
        <v>907</v>
      </c>
      <c r="D48" s="2" t="s">
        <v>1412</v>
      </c>
      <c r="E48" s="7" t="n">
        <v>12</v>
      </c>
      <c r="F48" s="2" t="s">
        <v>27</v>
      </c>
      <c r="G48" s="6" t="n">
        <v>48</v>
      </c>
      <c r="H48" s="6" t="n">
        <v>2444</v>
      </c>
      <c r="I48" s="6" t="n">
        <v>2377.29</v>
      </c>
      <c r="J48" s="6" t="n">
        <v>75</v>
      </c>
      <c r="K48" s="6" t="n">
        <v>576</v>
      </c>
      <c r="L48" s="6" t="n">
        <v>501</v>
      </c>
      <c r="M48" s="6" t="n">
        <v>1.76</v>
      </c>
      <c r="N48" s="6" t="n">
        <v>1.71</v>
      </c>
    </row>
    <row collapsed="false" customFormat="false" customHeight="false" hidden="false" ht="12.1" outlineLevel="0" r="49">
      <c r="A49" s="41" t="n">
        <v>43861</v>
      </c>
      <c r="B49" s="2" t="s">
        <v>1410</v>
      </c>
      <c r="C49" s="2" t="s">
        <v>920</v>
      </c>
      <c r="D49" s="2" t="s">
        <v>1420</v>
      </c>
      <c r="E49" s="7" t="n">
        <v>10</v>
      </c>
      <c r="F49" s="2" t="s">
        <v>20</v>
      </c>
      <c r="G49" s="6" t="n">
        <v>15.759</v>
      </c>
      <c r="H49" s="6" t="n">
        <v>21.17</v>
      </c>
      <c r="I49" s="6" t="n">
        <v>1310.01</v>
      </c>
      <c r="J49" s="6" t="n">
        <v>0.25</v>
      </c>
      <c r="K49" s="6" t="n">
        <v>157.5898</v>
      </c>
      <c r="L49" s="6" t="n">
        <v>141.83</v>
      </c>
      <c r="M49" s="6" t="n">
        <v>1.08</v>
      </c>
      <c r="N49" s="6" t="n">
        <v>1.06</v>
      </c>
    </row>
    <row collapsed="false" customFormat="false" customHeight="false" hidden="false" ht="12.1" outlineLevel="0" r="50">
      <c r="A50" s="41" t="n">
        <v>43867</v>
      </c>
      <c r="B50" s="2" t="s">
        <v>1410</v>
      </c>
      <c r="C50" s="2" t="s">
        <v>35</v>
      </c>
      <c r="D50" s="2" t="s">
        <v>36</v>
      </c>
      <c r="E50" s="7" t="n">
        <v>10</v>
      </c>
      <c r="F50" s="2" t="s">
        <v>20</v>
      </c>
      <c r="G50" s="6" t="n">
        <v>19.2681</v>
      </c>
      <c r="H50" s="6" t="n">
        <v>12.695</v>
      </c>
      <c r="I50" s="6" t="n">
        <v>759.97</v>
      </c>
      <c r="J50" s="6" t="n">
        <v>1.13</v>
      </c>
      <c r="K50" s="6" t="n">
        <v>192.6813</v>
      </c>
      <c r="L50" s="6" t="n">
        <v>121.29</v>
      </c>
      <c r="M50" s="6" t="n">
        <v>1.6</v>
      </c>
      <c r="N50" s="6" t="n">
        <v>1.51</v>
      </c>
    </row>
    <row collapsed="false" customFormat="false" customHeight="false" hidden="false" ht="12.1" outlineLevel="0" r="51">
      <c r="A51" s="41" t="n">
        <v>43871</v>
      </c>
      <c r="B51" s="2" t="s">
        <v>1410</v>
      </c>
      <c r="C51" s="2" t="s">
        <v>17</v>
      </c>
      <c r="D51" s="2" t="s">
        <v>19</v>
      </c>
      <c r="E51" s="7" t="n">
        <v>19</v>
      </c>
      <c r="F51" s="2" t="s">
        <v>20</v>
      </c>
      <c r="G51" s="6" t="n">
        <v>55.2206</v>
      </c>
      <c r="H51" s="6" t="n">
        <v>59.4474</v>
      </c>
      <c r="I51" s="6" t="n">
        <v>4334.25</v>
      </c>
      <c r="J51" s="6" t="n">
        <v>1.65</v>
      </c>
      <c r="K51" s="6" t="n">
        <v>1049.1922</v>
      </c>
      <c r="L51" s="6" t="n">
        <v>944.46</v>
      </c>
      <c r="M51" s="6" t="n">
        <v>1.15</v>
      </c>
      <c r="N51" s="6" t="n">
        <v>1.32</v>
      </c>
    </row>
    <row collapsed="false" customFormat="false" customHeight="false" hidden="false" ht="12.1" outlineLevel="0" r="52">
      <c r="A52" s="41" t="n">
        <v>43880</v>
      </c>
      <c r="B52" s="2" t="s">
        <v>1410</v>
      </c>
      <c r="C52" s="2" t="s">
        <v>41</v>
      </c>
      <c r="D52" s="2" t="s">
        <v>42</v>
      </c>
      <c r="E52" s="7" t="n">
        <v>1</v>
      </c>
      <c r="F52" s="2" t="s">
        <v>20</v>
      </c>
      <c r="G52" s="6" t="n">
        <v>32.5226</v>
      </c>
      <c r="H52" s="6" t="n">
        <v>186.72</v>
      </c>
      <c r="I52" s="6" t="n">
        <v>11527.92</v>
      </c>
      <c r="J52" s="6" t="n">
        <v>0.05</v>
      </c>
      <c r="K52" s="6" t="n">
        <v>32.5226</v>
      </c>
      <c r="L52" s="6" t="n">
        <v>29.33</v>
      </c>
      <c r="M52" s="6" t="n">
        <v>0.25</v>
      </c>
      <c r="N52" s="6" t="n">
        <v>0.25</v>
      </c>
    </row>
    <row collapsed="false" customFormat="false" customHeight="false" hidden="false" ht="12.1" outlineLevel="0" r="53">
      <c r="A53" s="41" t="n">
        <v>43894</v>
      </c>
      <c r="B53" s="2" t="s">
        <v>1410</v>
      </c>
      <c r="C53" s="2" t="s">
        <v>90</v>
      </c>
      <c r="D53" s="2" t="s">
        <v>91</v>
      </c>
      <c r="E53" s="7" t="n">
        <v>4</v>
      </c>
      <c r="F53" s="2" t="s">
        <v>20</v>
      </c>
      <c r="G53" s="6" t="n">
        <v>9.3021</v>
      </c>
      <c r="H53" s="6" t="n">
        <v>49.59</v>
      </c>
      <c r="I53" s="6" t="n">
        <v>3313.72</v>
      </c>
      <c r="J53" s="6" t="n">
        <v>0.06</v>
      </c>
      <c r="K53" s="6" t="n">
        <v>37.2085</v>
      </c>
      <c r="L53" s="6" t="n">
        <v>33.22</v>
      </c>
      <c r="M53" s="6" t="n">
        <v>0.25</v>
      </c>
      <c r="N53" s="6" t="n">
        <v>0.25</v>
      </c>
    </row>
    <row collapsed="false" customFormat="false" customHeight="false" hidden="false" ht="12.1" outlineLevel="0" r="54">
      <c r="A54" s="41" t="n">
        <v>43903</v>
      </c>
      <c r="B54" s="2" t="s">
        <v>1410</v>
      </c>
      <c r="C54" s="2" t="s">
        <v>82</v>
      </c>
      <c r="D54" s="2" t="s">
        <v>83</v>
      </c>
      <c r="E54" s="7" t="n">
        <v>1</v>
      </c>
      <c r="F54" s="2" t="s">
        <v>20</v>
      </c>
      <c r="G54" s="6" t="n">
        <v>30.3512</v>
      </c>
      <c r="H54" s="6" t="n">
        <v>46.75</v>
      </c>
      <c r="I54" s="6" t="n">
        <v>3629.61</v>
      </c>
      <c r="J54" s="6" t="n">
        <v>0.04</v>
      </c>
      <c r="K54" s="6" t="n">
        <v>30.3512</v>
      </c>
      <c r="L54" s="6" t="n">
        <v>27.39</v>
      </c>
      <c r="M54" s="6" t="n">
        <v>0.75</v>
      </c>
      <c r="N54" s="6" t="n">
        <v>0.79</v>
      </c>
    </row>
    <row collapsed="false" customFormat="false" customHeight="false" hidden="false" ht="12.1" outlineLevel="0" r="55">
      <c r="A55" s="41" t="n">
        <v>43917</v>
      </c>
      <c r="B55" s="2" t="s">
        <v>1410</v>
      </c>
      <c r="C55" s="2" t="s">
        <v>29</v>
      </c>
      <c r="D55" s="2" t="s">
        <v>1424</v>
      </c>
      <c r="E55" s="7" t="n">
        <v>16</v>
      </c>
      <c r="F55" s="2" t="s">
        <v>27</v>
      </c>
      <c r="G55" s="6" t="n">
        <v>15.13</v>
      </c>
      <c r="H55" s="6" t="n">
        <v>882</v>
      </c>
      <c r="I55" s="6" t="n">
        <v>1115.01</v>
      </c>
      <c r="J55" s="6" t="n">
        <v>31</v>
      </c>
      <c r="K55" s="6" t="n">
        <v>242.08</v>
      </c>
      <c r="L55" s="6" t="n">
        <v>211.08</v>
      </c>
      <c r="M55" s="6" t="n">
        <v>1.18</v>
      </c>
      <c r="N55" s="6" t="n">
        <v>1.5</v>
      </c>
    </row>
    <row collapsed="false" customFormat="false" customHeight="false" hidden="false" ht="12.1" outlineLevel="0" r="56">
      <c r="A56" s="41" t="n">
        <v>43921</v>
      </c>
      <c r="B56" s="2" t="s">
        <v>1410</v>
      </c>
      <c r="C56" s="2" t="s">
        <v>931</v>
      </c>
      <c r="D56" s="2" t="s">
        <v>1163</v>
      </c>
      <c r="E56" s="7" t="n">
        <v>8</v>
      </c>
      <c r="F56" s="2" t="s">
        <v>20</v>
      </c>
      <c r="G56" s="6" t="n">
        <v>17.8785</v>
      </c>
      <c r="H56" s="6" t="n">
        <v>35.26</v>
      </c>
      <c r="I56" s="6" t="n">
        <v>2795.89</v>
      </c>
      <c r="J56" s="6" t="n">
        <v>0.18</v>
      </c>
      <c r="K56" s="6" t="n">
        <v>143.0278</v>
      </c>
      <c r="L56" s="6" t="n">
        <v>129.04</v>
      </c>
      <c r="M56" s="6" t="n">
        <v>0.58</v>
      </c>
      <c r="N56" s="6" t="n">
        <v>0.59</v>
      </c>
    </row>
    <row collapsed="false" customFormat="false" customHeight="false" hidden="false" ht="12.1" outlineLevel="0" r="57">
      <c r="A57" s="41" t="n">
        <v>43922</v>
      </c>
      <c r="B57" s="2" t="s">
        <v>1410</v>
      </c>
      <c r="C57" s="2" t="s">
        <v>930</v>
      </c>
      <c r="D57" s="2" t="s">
        <v>1351</v>
      </c>
      <c r="E57" s="7" t="n">
        <v>31</v>
      </c>
      <c r="F57" s="2" t="s">
        <v>20</v>
      </c>
      <c r="G57" s="6" t="n">
        <v>21.7651</v>
      </c>
      <c r="H57" s="6" t="n">
        <v>9.39</v>
      </c>
      <c r="I57" s="6" t="n">
        <v>1068.85</v>
      </c>
      <c r="J57" s="6" t="n">
        <v>2.6</v>
      </c>
      <c r="K57" s="6" t="n">
        <v>674.7181</v>
      </c>
      <c r="L57" s="6" t="n">
        <v>472.61</v>
      </c>
      <c r="M57" s="6" t="n">
        <v>1.43</v>
      </c>
      <c r="N57" s="6" t="n">
        <v>2.09</v>
      </c>
    </row>
    <row collapsed="false" customFormat="false" customHeight="false" hidden="false" ht="12.1" outlineLevel="0" r="58">
      <c r="A58" s="41" t="n">
        <v>43923</v>
      </c>
      <c r="B58" s="2" t="s">
        <v>1410</v>
      </c>
      <c r="C58" s="2" t="s">
        <v>22</v>
      </c>
      <c r="D58" s="2" t="s">
        <v>23</v>
      </c>
      <c r="E58" s="7" t="n">
        <v>29</v>
      </c>
      <c r="F58" s="2" t="s">
        <v>20</v>
      </c>
      <c r="G58" s="6" t="n">
        <v>27.9837</v>
      </c>
      <c r="H58" s="6" t="n">
        <v>37.97</v>
      </c>
      <c r="I58" s="6" t="n">
        <v>3021.94</v>
      </c>
      <c r="J58" s="6" t="n">
        <v>1.04</v>
      </c>
      <c r="K58" s="6" t="n">
        <v>811.5273</v>
      </c>
      <c r="L58" s="6" t="n">
        <v>730.69</v>
      </c>
      <c r="M58" s="6" t="n">
        <v>0.83</v>
      </c>
      <c r="N58" s="6" t="n">
        <v>0.85</v>
      </c>
    </row>
    <row collapsed="false" customFormat="false" customHeight="false" hidden="false" ht="12.1" outlineLevel="0" r="59">
      <c r="A59" s="41" t="n">
        <v>43929</v>
      </c>
      <c r="B59" s="2" t="s">
        <v>1410</v>
      </c>
      <c r="C59" s="2" t="s">
        <v>29</v>
      </c>
      <c r="D59" s="2" t="s">
        <v>30</v>
      </c>
      <c r="E59" s="7" t="n">
        <v>36</v>
      </c>
      <c r="F59" s="2" t="s">
        <v>20</v>
      </c>
      <c r="G59" s="6" t="n">
        <v>39.2366</v>
      </c>
      <c r="H59" s="6" t="n">
        <v>29.56</v>
      </c>
      <c r="I59" s="6" t="n">
        <v>2257.5</v>
      </c>
      <c r="J59" s="6" t="n">
        <v>1.87</v>
      </c>
      <c r="K59" s="6" t="n">
        <v>1412.5176</v>
      </c>
      <c r="L59" s="6" t="n">
        <v>1271.42</v>
      </c>
      <c r="M59" s="6" t="n">
        <v>1.56</v>
      </c>
      <c r="N59" s="6" t="n">
        <v>1.58</v>
      </c>
    </row>
    <row collapsed="false" customFormat="false" customHeight="false" hidden="false" ht="12.1" outlineLevel="0" r="60">
      <c r="A60" s="41" t="n">
        <v>43935</v>
      </c>
      <c r="B60" s="2" t="s">
        <v>1410</v>
      </c>
      <c r="C60" s="2" t="s">
        <v>977</v>
      </c>
      <c r="D60" s="2" t="s">
        <v>1425</v>
      </c>
      <c r="E60" s="7" t="n">
        <v>1</v>
      </c>
      <c r="F60" s="2" t="s">
        <v>27</v>
      </c>
      <c r="G60" s="6" t="n">
        <v>157</v>
      </c>
      <c r="H60" s="6" t="n">
        <v>5740</v>
      </c>
      <c r="I60" s="6" t="n">
        <v>5996.85</v>
      </c>
      <c r="J60" s="6" t="n">
        <v>20</v>
      </c>
      <c r="K60" s="6" t="n">
        <v>157</v>
      </c>
      <c r="L60" s="6" t="n">
        <v>137</v>
      </c>
      <c r="M60" s="6" t="n">
        <v>2.28</v>
      </c>
      <c r="N60" s="6" t="n">
        <v>2.39</v>
      </c>
    </row>
    <row collapsed="false" customFormat="false" customHeight="false" hidden="false" ht="12.1" outlineLevel="0" r="61">
      <c r="A61" s="41" t="n">
        <v>43951</v>
      </c>
      <c r="B61" s="2" t="s">
        <v>1410</v>
      </c>
      <c r="C61" s="2" t="s">
        <v>966</v>
      </c>
      <c r="D61" s="2" t="s">
        <v>1227</v>
      </c>
      <c r="E61" s="7" t="n">
        <v>8</v>
      </c>
      <c r="F61" s="2" t="s">
        <v>20</v>
      </c>
      <c r="G61" s="6" t="n">
        <v>13.2641</v>
      </c>
      <c r="H61" s="6" t="n">
        <v>13.07</v>
      </c>
      <c r="I61" s="6" t="n">
        <v>866.99</v>
      </c>
      <c r="J61" s="6" t="n">
        <v>0.14</v>
      </c>
      <c r="K61" s="6" t="n">
        <v>106.1127</v>
      </c>
      <c r="L61" s="6" t="n">
        <v>95.8</v>
      </c>
      <c r="M61" s="6" t="n">
        <v>1.38</v>
      </c>
      <c r="N61" s="6" t="n">
        <v>1.24</v>
      </c>
    </row>
    <row collapsed="false" customFormat="false" customHeight="false" hidden="false" ht="12.1" outlineLevel="0" r="62">
      <c r="A62" s="41" t="n">
        <v>43957</v>
      </c>
      <c r="B62" s="2" t="s">
        <v>1410</v>
      </c>
      <c r="C62" s="2" t="s">
        <v>35</v>
      </c>
      <c r="D62" s="2" t="s">
        <v>36</v>
      </c>
      <c r="E62" s="7" t="n">
        <v>42</v>
      </c>
      <c r="F62" s="2" t="s">
        <v>20</v>
      </c>
      <c r="G62" s="6" t="n">
        <v>22.1815</v>
      </c>
      <c r="H62" s="6" t="n">
        <v>8.22</v>
      </c>
      <c r="I62" s="6" t="n">
        <v>471.4</v>
      </c>
      <c r="J62" s="6" t="n">
        <v>4.74</v>
      </c>
      <c r="K62" s="6" t="n">
        <v>931.6239</v>
      </c>
      <c r="L62" s="6" t="n">
        <v>586.9</v>
      </c>
      <c r="M62" s="6" t="n">
        <v>2.96</v>
      </c>
      <c r="N62" s="6" t="n">
        <v>2.34</v>
      </c>
    </row>
    <row collapsed="false" customFormat="false" customHeight="false" hidden="false" ht="12.1" outlineLevel="0" r="63">
      <c r="A63" s="41" t="n">
        <v>43963</v>
      </c>
      <c r="B63" s="2" t="s">
        <v>1410</v>
      </c>
      <c r="C63" s="2" t="s">
        <v>17</v>
      </c>
      <c r="D63" s="2" t="s">
        <v>19</v>
      </c>
      <c r="E63" s="7" t="n">
        <v>41</v>
      </c>
      <c r="F63" s="2" t="s">
        <v>20</v>
      </c>
      <c r="G63" s="6" t="n">
        <v>64.2691</v>
      </c>
      <c r="H63" s="6" t="n">
        <v>44.87</v>
      </c>
      <c r="I63" s="6" t="n">
        <v>3628.66</v>
      </c>
      <c r="J63" s="6" t="n">
        <v>3.57</v>
      </c>
      <c r="K63" s="6" t="n">
        <v>2635.0321</v>
      </c>
      <c r="L63" s="6" t="n">
        <v>2371.31</v>
      </c>
      <c r="M63" s="6" t="n">
        <v>1.59</v>
      </c>
      <c r="N63" s="6" t="n">
        <v>1.74</v>
      </c>
    </row>
    <row collapsed="false" customFormat="false" customHeight="false" hidden="false" ht="12.1" outlineLevel="0" r="64">
      <c r="A64" s="41" t="n">
        <v>43971</v>
      </c>
      <c r="B64" s="2" t="s">
        <v>1410</v>
      </c>
      <c r="C64" s="2" t="s">
        <v>41</v>
      </c>
      <c r="D64" s="2" t="s">
        <v>42</v>
      </c>
      <c r="E64" s="7" t="n">
        <v>4</v>
      </c>
      <c r="F64" s="2" t="s">
        <v>20</v>
      </c>
      <c r="G64" s="6" t="n">
        <v>36.9198</v>
      </c>
      <c r="H64" s="6" t="n">
        <v>183.63</v>
      </c>
      <c r="I64" s="6" t="n">
        <v>11162.26</v>
      </c>
      <c r="J64" s="6" t="n">
        <v>0.2</v>
      </c>
      <c r="K64" s="6" t="n">
        <v>147.6793</v>
      </c>
      <c r="L64" s="6" t="n">
        <v>133.2</v>
      </c>
      <c r="M64" s="6" t="n">
        <v>0.3</v>
      </c>
      <c r="N64" s="6" t="n">
        <v>0.25</v>
      </c>
    </row>
    <row collapsed="false" customFormat="false" customHeight="false" hidden="false" ht="12.1" outlineLevel="0" r="65">
      <c r="A65" s="41" t="n">
        <v>43972</v>
      </c>
      <c r="B65" s="2" t="s">
        <v>1410</v>
      </c>
      <c r="C65" s="2" t="s">
        <v>975</v>
      </c>
      <c r="D65" s="2" t="s">
        <v>1342</v>
      </c>
      <c r="E65" s="7" t="n">
        <v>2</v>
      </c>
      <c r="F65" s="2" t="s">
        <v>20</v>
      </c>
      <c r="G65" s="6" t="n">
        <v>73.0615</v>
      </c>
      <c r="H65" s="6" t="n">
        <v>147.68</v>
      </c>
      <c r="I65" s="6" t="n">
        <v>9828.07</v>
      </c>
      <c r="J65" s="6" t="n">
        <v>0.2</v>
      </c>
      <c r="K65" s="6" t="n">
        <v>146.123</v>
      </c>
      <c r="L65" s="6" t="n">
        <v>131.66</v>
      </c>
      <c r="M65" s="6" t="n">
        <v>0.67</v>
      </c>
      <c r="N65" s="6" t="n">
        <v>0.62</v>
      </c>
    </row>
    <row collapsed="false" customFormat="false" customHeight="false" hidden="false" ht="12.1" outlineLevel="0" r="66">
      <c r="A66" s="41" t="n">
        <v>43976</v>
      </c>
      <c r="B66" s="2" t="s">
        <v>1410</v>
      </c>
      <c r="C66" s="2" t="s">
        <v>100</v>
      </c>
      <c r="D66" s="2" t="s">
        <v>101</v>
      </c>
      <c r="E66" s="7" t="n">
        <v>2</v>
      </c>
      <c r="F66" s="2" t="s">
        <v>27</v>
      </c>
      <c r="G66" s="6" t="n">
        <v>557.2</v>
      </c>
      <c r="H66" s="6" t="n">
        <v>22394</v>
      </c>
      <c r="I66" s="6" t="n">
        <v>18897.29</v>
      </c>
      <c r="J66" s="6" t="n">
        <v>145</v>
      </c>
      <c r="K66" s="6" t="n">
        <v>1114.4</v>
      </c>
      <c r="L66" s="6" t="n">
        <v>969.4</v>
      </c>
      <c r="M66" s="6" t="n">
        <v>2.56</v>
      </c>
      <c r="N66" s="6" t="n">
        <v>2.16</v>
      </c>
    </row>
    <row collapsed="false" customFormat="false" customHeight="false" hidden="false" ht="12.1" outlineLevel="0" r="67">
      <c r="A67" s="41" t="n">
        <v>43973</v>
      </c>
      <c r="B67" s="2" t="s">
        <v>1410</v>
      </c>
      <c r="C67" s="2" t="s">
        <v>975</v>
      </c>
      <c r="D67" s="2" t="s">
        <v>1342</v>
      </c>
      <c r="E67" s="7" t="n">
        <v>2</v>
      </c>
      <c r="F67" s="2" t="s">
        <v>20</v>
      </c>
      <c r="G67" s="6" t="n">
        <v>71.6332</v>
      </c>
      <c r="H67" s="6" t="n">
        <v>146.71</v>
      </c>
      <c r="I67" s="6" t="n">
        <v>9828.07</v>
      </c>
      <c r="J67" s="6" t="n">
        <v>0.2</v>
      </c>
      <c r="K67" s="6" t="n">
        <v>143.2665</v>
      </c>
      <c r="L67" s="6" t="n">
        <v>129.08</v>
      </c>
      <c r="M67" s="6" t="n">
        <v>0.66</v>
      </c>
      <c r="N67" s="6" t="n">
        <v>0.62</v>
      </c>
    </row>
    <row collapsed="false" customFormat="false" customHeight="false" hidden="false" ht="12.1" outlineLevel="0" r="68">
      <c r="A68" s="41" t="n">
        <v>43979</v>
      </c>
      <c r="B68" s="2" t="s">
        <v>1410</v>
      </c>
      <c r="C68" s="2" t="s">
        <v>29</v>
      </c>
      <c r="D68" s="2" t="s">
        <v>1424</v>
      </c>
      <c r="E68" s="7" t="n">
        <v>39</v>
      </c>
      <c r="F68" s="2" t="s">
        <v>27</v>
      </c>
      <c r="G68" s="6" t="n">
        <v>10.04</v>
      </c>
      <c r="H68" s="6" t="n">
        <v>1273.2</v>
      </c>
      <c r="I68" s="6" t="n">
        <v>999.56</v>
      </c>
      <c r="J68" s="6" t="n">
        <v>51</v>
      </c>
      <c r="K68" s="6" t="n">
        <v>391.56</v>
      </c>
      <c r="L68" s="6" t="n">
        <v>340.56</v>
      </c>
      <c r="M68" s="6" t="n">
        <v>0.87</v>
      </c>
      <c r="N68" s="6" t="n">
        <v>0.69</v>
      </c>
    </row>
    <row collapsed="false" customFormat="false" customHeight="false" hidden="false" ht="12.1" outlineLevel="0" r="69">
      <c r="A69" s="41" t="n">
        <v>43980</v>
      </c>
      <c r="B69" s="2" t="s">
        <v>1410</v>
      </c>
      <c r="C69" s="2" t="s">
        <v>68</v>
      </c>
      <c r="D69" s="2" t="s">
        <v>69</v>
      </c>
      <c r="E69" s="7" t="n">
        <v>2</v>
      </c>
      <c r="F69" s="2" t="s">
        <v>20</v>
      </c>
      <c r="G69" s="6" t="n">
        <v>16.5666</v>
      </c>
      <c r="H69" s="6" t="n">
        <v>55.7</v>
      </c>
      <c r="I69" s="6" t="n">
        <v>3885.77</v>
      </c>
      <c r="J69" s="6" t="n">
        <v>0.14</v>
      </c>
      <c r="K69" s="6" t="n">
        <v>33.1332</v>
      </c>
      <c r="L69" s="6" t="n">
        <v>23.18</v>
      </c>
      <c r="M69" s="6" t="n">
        <v>0.3</v>
      </c>
      <c r="N69" s="6" t="n">
        <v>0.29</v>
      </c>
    </row>
    <row collapsed="false" customFormat="false" customHeight="false" hidden="false" ht="12.1" outlineLevel="0" r="70">
      <c r="A70" s="41" t="n">
        <v>43984</v>
      </c>
      <c r="B70" s="2" t="s">
        <v>1410</v>
      </c>
      <c r="C70" s="2" t="s">
        <v>90</v>
      </c>
      <c r="D70" s="2" t="s">
        <v>91</v>
      </c>
      <c r="E70" s="7" t="n">
        <v>4</v>
      </c>
      <c r="F70" s="2" t="s">
        <v>20</v>
      </c>
      <c r="G70" s="6" t="n">
        <v>17.4279</v>
      </c>
      <c r="H70" s="6" t="n">
        <v>60.49</v>
      </c>
      <c r="I70" s="6" t="n">
        <v>4477.03</v>
      </c>
      <c r="J70" s="6" t="n">
        <v>0.1</v>
      </c>
      <c r="K70" s="6" t="n">
        <v>69.7114</v>
      </c>
      <c r="L70" s="6" t="n">
        <v>62.74</v>
      </c>
      <c r="M70" s="6" t="n">
        <v>0.35</v>
      </c>
      <c r="N70" s="6" t="n">
        <v>0.37</v>
      </c>
    </row>
    <row collapsed="false" customFormat="false" customHeight="false" hidden="false" ht="12.1" outlineLevel="0" r="71">
      <c r="A71" s="41" t="n">
        <v>43991</v>
      </c>
      <c r="B71" s="2" t="s">
        <v>1410</v>
      </c>
      <c r="C71" s="2" t="s">
        <v>66</v>
      </c>
      <c r="D71" s="2" t="s">
        <v>67</v>
      </c>
      <c r="E71" s="7" t="n">
        <v>3</v>
      </c>
      <c r="F71" s="2" t="s">
        <v>27</v>
      </c>
      <c r="G71" s="6" t="n">
        <v>1766.52</v>
      </c>
      <c r="H71" s="6" t="n">
        <v>16880</v>
      </c>
      <c r="I71" s="6" t="n">
        <v>14820.41</v>
      </c>
      <c r="J71" s="6" t="n">
        <v>689</v>
      </c>
      <c r="K71" s="6" t="n">
        <v>5299.56</v>
      </c>
      <c r="L71" s="6" t="n">
        <v>4610.56</v>
      </c>
      <c r="M71" s="6" t="n">
        <v>10.37</v>
      </c>
      <c r="N71" s="6" t="n">
        <v>9.1</v>
      </c>
    </row>
    <row collapsed="false" customFormat="false" customHeight="false" hidden="false" ht="12.1" outlineLevel="0" r="72">
      <c r="A72" s="41" t="n">
        <v>43998</v>
      </c>
      <c r="B72" s="2" t="s">
        <v>1410</v>
      </c>
      <c r="C72" s="2" t="s">
        <v>136</v>
      </c>
      <c r="D72" s="2" t="s">
        <v>137</v>
      </c>
      <c r="E72" s="7" t="n">
        <v>26</v>
      </c>
      <c r="F72" s="2" t="s">
        <v>27</v>
      </c>
      <c r="G72" s="6" t="n">
        <v>26.26</v>
      </c>
      <c r="H72" s="6" t="n">
        <v>880</v>
      </c>
      <c r="I72" s="6" t="n">
        <v>883.14</v>
      </c>
      <c r="J72" s="6" t="n">
        <v>89</v>
      </c>
      <c r="K72" s="6" t="n">
        <v>682.76</v>
      </c>
      <c r="L72" s="6" t="n">
        <v>593.76</v>
      </c>
      <c r="M72" s="6" t="n">
        <v>2.59</v>
      </c>
      <c r="N72" s="6" t="n">
        <v>2.6</v>
      </c>
    </row>
    <row collapsed="false" customFormat="false" customHeight="false" hidden="false" ht="12.1" outlineLevel="0" r="73">
      <c r="A73" s="41" t="n">
        <v>43998</v>
      </c>
      <c r="B73" s="2" t="s">
        <v>1410</v>
      </c>
      <c r="C73" s="2" t="s">
        <v>136</v>
      </c>
      <c r="D73" s="2" t="s">
        <v>137</v>
      </c>
      <c r="E73" s="7" t="n">
        <v>26</v>
      </c>
      <c r="F73" s="2" t="s">
        <v>27</v>
      </c>
      <c r="G73" s="6" t="n">
        <v>27.35</v>
      </c>
      <c r="H73" s="6" t="n">
        <v>880</v>
      </c>
      <c r="I73" s="6" t="n">
        <v>883.14</v>
      </c>
      <c r="J73" s="6" t="n">
        <v>92</v>
      </c>
      <c r="K73" s="6" t="n">
        <v>711.1</v>
      </c>
      <c r="L73" s="6" t="n">
        <v>619.1</v>
      </c>
      <c r="M73" s="6" t="n">
        <v>2.7</v>
      </c>
      <c r="N73" s="6" t="n">
        <v>2.71</v>
      </c>
    </row>
    <row collapsed="false" customFormat="false" customHeight="false" hidden="false" ht="12.1" outlineLevel="0" r="74">
      <c r="A74" s="41" t="n">
        <v>43994</v>
      </c>
      <c r="B74" s="2" t="s">
        <v>1410</v>
      </c>
      <c r="C74" s="2" t="s">
        <v>82</v>
      </c>
      <c r="D74" s="2" t="s">
        <v>83</v>
      </c>
      <c r="E74" s="7" t="n">
        <v>3</v>
      </c>
      <c r="F74" s="2" t="s">
        <v>20</v>
      </c>
      <c r="G74" s="6" t="n">
        <v>28.34</v>
      </c>
      <c r="H74" s="6" t="n">
        <v>45.54</v>
      </c>
      <c r="I74" s="6" t="n">
        <v>3351.94</v>
      </c>
      <c r="J74" s="6" t="n">
        <v>0.12</v>
      </c>
      <c r="K74" s="6" t="n">
        <v>85.0199</v>
      </c>
      <c r="L74" s="6" t="n">
        <v>76.73</v>
      </c>
      <c r="M74" s="6" t="n">
        <v>0.76</v>
      </c>
      <c r="N74" s="6" t="n">
        <v>0.81</v>
      </c>
    </row>
    <row collapsed="false" customFormat="false" customHeight="false" hidden="false" ht="12.1" outlineLevel="0" r="75">
      <c r="A75" s="41" t="n">
        <v>43994</v>
      </c>
      <c r="B75" s="2" t="s">
        <v>1410</v>
      </c>
      <c r="C75" s="2" t="s">
        <v>88</v>
      </c>
      <c r="D75" s="2" t="s">
        <v>89</v>
      </c>
      <c r="E75" s="7" t="n">
        <v>2</v>
      </c>
      <c r="F75" s="2" t="s">
        <v>20</v>
      </c>
      <c r="G75" s="6" t="n">
        <v>58.0624</v>
      </c>
      <c r="H75" s="6" t="n">
        <v>39.29</v>
      </c>
      <c r="I75" s="6" t="n">
        <v>2692.52</v>
      </c>
      <c r="J75" s="6" t="n">
        <v>0.17</v>
      </c>
      <c r="K75" s="6" t="n">
        <v>116.1248</v>
      </c>
      <c r="L75" s="6" t="n">
        <v>104.37</v>
      </c>
      <c r="M75" s="6" t="n">
        <v>1.94</v>
      </c>
      <c r="N75" s="6" t="n">
        <v>1.92</v>
      </c>
    </row>
    <row collapsed="false" customFormat="false" customHeight="false" hidden="false" ht="12.1" outlineLevel="0" r="76">
      <c r="A76" s="41" t="n">
        <v>44004</v>
      </c>
      <c r="B76" s="2" t="s">
        <v>1410</v>
      </c>
      <c r="C76" s="2" t="s">
        <v>102</v>
      </c>
      <c r="D76" s="2" t="s">
        <v>103</v>
      </c>
      <c r="E76" s="7" t="n">
        <v>7000</v>
      </c>
      <c r="F76" s="2" t="s">
        <v>27</v>
      </c>
      <c r="G76" s="6" t="n">
        <v>0.111</v>
      </c>
      <c r="H76" s="6" t="n">
        <v>2.74</v>
      </c>
      <c r="I76" s="6" t="n">
        <v>2.8</v>
      </c>
      <c r="J76" s="6" t="n">
        <v>101</v>
      </c>
      <c r="K76" s="6" t="n">
        <v>777.1769</v>
      </c>
      <c r="L76" s="6" t="n">
        <v>676.18</v>
      </c>
      <c r="M76" s="6" t="n">
        <v>3.45</v>
      </c>
      <c r="N76" s="6" t="n">
        <v>3.53</v>
      </c>
    </row>
    <row collapsed="false" customFormat="false" customHeight="false" hidden="false" ht="12.1" outlineLevel="0" r="77">
      <c r="A77" s="41" t="n">
        <v>44008</v>
      </c>
      <c r="B77" s="2" t="s">
        <v>1410</v>
      </c>
      <c r="C77" s="2" t="s">
        <v>25</v>
      </c>
      <c r="D77" s="2" t="s">
        <v>26</v>
      </c>
      <c r="E77" s="7" t="n">
        <v>120</v>
      </c>
      <c r="F77" s="2" t="s">
        <v>27</v>
      </c>
      <c r="G77" s="6" t="n">
        <v>19.82</v>
      </c>
      <c r="H77" s="6" t="n">
        <v>337</v>
      </c>
      <c r="I77" s="6" t="n">
        <v>360.27</v>
      </c>
      <c r="J77" s="6" t="n">
        <v>309</v>
      </c>
      <c r="K77" s="6" t="n">
        <v>2378.4</v>
      </c>
      <c r="L77" s="6" t="n">
        <v>2069.4</v>
      </c>
      <c r="M77" s="6" t="n">
        <v>4.79</v>
      </c>
      <c r="N77" s="6" t="n">
        <v>5.12</v>
      </c>
    </row>
    <row collapsed="false" customFormat="false" customHeight="false" hidden="false" ht="12.1" outlineLevel="0" r="78">
      <c r="A78" s="41" t="n">
        <v>44012</v>
      </c>
      <c r="B78" s="2" t="s">
        <v>1410</v>
      </c>
      <c r="C78" s="2" t="s">
        <v>32</v>
      </c>
      <c r="D78" s="2" t="s">
        <v>33</v>
      </c>
      <c r="E78" s="7" t="n">
        <v>140</v>
      </c>
      <c r="F78" s="2" t="s">
        <v>27</v>
      </c>
      <c r="G78" s="6" t="n">
        <v>1</v>
      </c>
      <c r="H78" s="6" t="n">
        <v>539.9</v>
      </c>
      <c r="I78" s="6" t="n">
        <v>576.16</v>
      </c>
      <c r="J78" s="6" t="n">
        <v>18</v>
      </c>
      <c r="K78" s="6" t="n">
        <v>140</v>
      </c>
      <c r="L78" s="6" t="n">
        <v>122</v>
      </c>
      <c r="M78" s="6" t="n">
        <v>0.15</v>
      </c>
      <c r="N78" s="6" t="n">
        <v>0.16</v>
      </c>
    </row>
    <row collapsed="false" customFormat="false" customHeight="false" hidden="false" ht="12.1" outlineLevel="0" r="79">
      <c r="A79" s="41" t="n">
        <v>44011</v>
      </c>
      <c r="B79" s="2" t="s">
        <v>1410</v>
      </c>
      <c r="C79" s="2" t="s">
        <v>68</v>
      </c>
      <c r="D79" s="2" t="s">
        <v>69</v>
      </c>
      <c r="E79" s="7" t="n">
        <v>2</v>
      </c>
      <c r="F79" s="2" t="s">
        <v>20</v>
      </c>
      <c r="G79" s="6" t="n">
        <v>16.1415</v>
      </c>
      <c r="H79" s="6" t="n">
        <v>58.41</v>
      </c>
      <c r="I79" s="6" t="n">
        <v>3885.77</v>
      </c>
      <c r="J79" s="6" t="n">
        <v>0.14</v>
      </c>
      <c r="K79" s="6" t="n">
        <v>32.283</v>
      </c>
      <c r="L79" s="6" t="n">
        <v>22.6</v>
      </c>
      <c r="M79" s="6" t="n">
        <v>0.29</v>
      </c>
      <c r="N79" s="6" t="n">
        <v>0.28</v>
      </c>
    </row>
    <row collapsed="false" customFormat="false" customHeight="false" hidden="false" ht="12.1" outlineLevel="0" r="80">
      <c r="A80" s="41" t="n">
        <v>44012</v>
      </c>
      <c r="B80" s="2" t="s">
        <v>1410</v>
      </c>
      <c r="C80" s="2" t="s">
        <v>931</v>
      </c>
      <c r="D80" s="2" t="s">
        <v>1163</v>
      </c>
      <c r="E80" s="7" t="n">
        <v>11</v>
      </c>
      <c r="F80" s="2" t="s">
        <v>20</v>
      </c>
      <c r="G80" s="6" t="n">
        <v>16.0888</v>
      </c>
      <c r="H80" s="6" t="n">
        <v>38.94</v>
      </c>
      <c r="I80" s="6" t="n">
        <v>2805.61</v>
      </c>
      <c r="J80" s="6" t="n">
        <v>0.25</v>
      </c>
      <c r="K80" s="6" t="n">
        <v>176.9768</v>
      </c>
      <c r="L80" s="6" t="n">
        <v>159.49</v>
      </c>
      <c r="M80" s="6" t="n">
        <v>0.52</v>
      </c>
      <c r="N80" s="6" t="n">
        <v>0.53</v>
      </c>
    </row>
    <row collapsed="false" customFormat="false" customHeight="false" hidden="false" ht="12.1" outlineLevel="0" r="81">
      <c r="A81" s="41" t="n">
        <v>44012</v>
      </c>
      <c r="B81" s="2" t="s">
        <v>1410</v>
      </c>
      <c r="C81" s="2" t="s">
        <v>68</v>
      </c>
      <c r="D81" s="2" t="s">
        <v>69</v>
      </c>
      <c r="E81" s="7" t="n">
        <v>2</v>
      </c>
      <c r="F81" s="2" t="s">
        <v>20</v>
      </c>
      <c r="G81" s="6" t="n">
        <v>16.3686</v>
      </c>
      <c r="H81" s="6" t="n">
        <v>59.78</v>
      </c>
      <c r="I81" s="6" t="n">
        <v>3885.77</v>
      </c>
      <c r="J81" s="6" t="n">
        <v>0.14</v>
      </c>
      <c r="K81" s="6" t="n">
        <v>32.7372</v>
      </c>
      <c r="L81" s="6" t="n">
        <v>22.94</v>
      </c>
      <c r="M81" s="6" t="n">
        <v>0.3</v>
      </c>
      <c r="N81" s="6" t="n">
        <v>0.27</v>
      </c>
    </row>
    <row collapsed="false" customFormat="false" customHeight="false" hidden="false" ht="12.1" outlineLevel="0" r="82">
      <c r="A82" s="41" t="n">
        <v>44018</v>
      </c>
      <c r="B82" s="2" t="s">
        <v>1410</v>
      </c>
      <c r="C82" s="2" t="s">
        <v>47</v>
      </c>
      <c r="D82" s="2" t="s">
        <v>48</v>
      </c>
      <c r="E82" s="7" t="n">
        <v>60</v>
      </c>
      <c r="F82" s="2" t="s">
        <v>27</v>
      </c>
      <c r="G82" s="6" t="n">
        <v>107.81</v>
      </c>
      <c r="H82" s="6" t="n">
        <v>1385.5</v>
      </c>
      <c r="I82" s="6" t="n">
        <v>1461.14</v>
      </c>
      <c r="J82" s="6" t="n">
        <v>841</v>
      </c>
      <c r="K82" s="6" t="n">
        <v>6468.6</v>
      </c>
      <c r="L82" s="6" t="n">
        <v>5627.6</v>
      </c>
      <c r="M82" s="6" t="n">
        <v>6.42</v>
      </c>
      <c r="N82" s="6" t="n">
        <v>6.77</v>
      </c>
    </row>
    <row collapsed="false" customFormat="false" customHeight="false" hidden="false" ht="12.1" outlineLevel="0" r="83">
      <c r="A83" s="41" t="n">
        <v>44018</v>
      </c>
      <c r="B83" s="2" t="s">
        <v>1410</v>
      </c>
      <c r="C83" s="2" t="s">
        <v>907</v>
      </c>
      <c r="D83" s="2" t="s">
        <v>1412</v>
      </c>
      <c r="E83" s="7" t="n">
        <v>2</v>
      </c>
      <c r="F83" s="2" t="s">
        <v>27</v>
      </c>
      <c r="G83" s="6" t="n">
        <v>78</v>
      </c>
      <c r="H83" s="6" t="n">
        <v>2621</v>
      </c>
      <c r="I83" s="6" t="n">
        <v>2653.26</v>
      </c>
      <c r="J83" s="6" t="n">
        <v>20</v>
      </c>
      <c r="K83" s="6" t="n">
        <v>156</v>
      </c>
      <c r="L83" s="6" t="n">
        <v>136</v>
      </c>
      <c r="M83" s="6" t="n">
        <v>2.56</v>
      </c>
      <c r="N83" s="6" t="n">
        <v>2.59</v>
      </c>
    </row>
    <row collapsed="false" customFormat="false" customHeight="false" hidden="false" ht="12.1" outlineLevel="0" r="84">
      <c r="A84" s="41" t="n">
        <v>44014</v>
      </c>
      <c r="B84" s="2" t="s">
        <v>1410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25.3589</v>
      </c>
      <c r="H84" s="6" t="n">
        <v>46.06</v>
      </c>
      <c r="I84" s="6" t="n">
        <v>3023.87</v>
      </c>
      <c r="J84" s="6" t="n">
        <v>1.08</v>
      </c>
      <c r="K84" s="6" t="n">
        <v>760.766</v>
      </c>
      <c r="L84" s="6" t="n">
        <v>684.69</v>
      </c>
      <c r="M84" s="6" t="n">
        <v>0.75</v>
      </c>
      <c r="N84" s="6" t="n">
        <v>0.7</v>
      </c>
    </row>
    <row collapsed="false" customFormat="false" customHeight="false" hidden="false" ht="12.1" outlineLevel="0" r="85">
      <c r="A85" s="41" t="n">
        <v>44021</v>
      </c>
      <c r="B85" s="2" t="s">
        <v>1410</v>
      </c>
      <c r="C85" s="2" t="s">
        <v>76</v>
      </c>
      <c r="D85" s="2" t="s">
        <v>77</v>
      </c>
      <c r="E85" s="7" t="n">
        <v>20000</v>
      </c>
      <c r="F85" s="2" t="s">
        <v>27</v>
      </c>
      <c r="G85" s="6" t="n">
        <v>0.085</v>
      </c>
      <c r="H85" s="6" t="n">
        <v>0.969</v>
      </c>
      <c r="I85" s="6" t="n">
        <v>0.97</v>
      </c>
      <c r="J85" s="6" t="n">
        <v>221</v>
      </c>
      <c r="K85" s="6" t="n">
        <v>1700</v>
      </c>
      <c r="L85" s="6" t="n">
        <v>1479</v>
      </c>
      <c r="M85" s="6" t="n">
        <v>7.61</v>
      </c>
      <c r="N85" s="6" t="n">
        <v>7.63</v>
      </c>
    </row>
    <row collapsed="false" customFormat="false" customHeight="false" hidden="false" ht="12.1" outlineLevel="0" r="86">
      <c r="A86" s="41" t="n">
        <v>44021</v>
      </c>
      <c r="B86" s="2" t="s">
        <v>1410</v>
      </c>
      <c r="C86" s="2" t="s">
        <v>78</v>
      </c>
      <c r="D86" s="2" t="s">
        <v>79</v>
      </c>
      <c r="E86" s="7" t="n">
        <v>10</v>
      </c>
      <c r="F86" s="2" t="s">
        <v>27</v>
      </c>
      <c r="G86" s="6" t="n">
        <v>20.57</v>
      </c>
      <c r="H86" s="6" t="n">
        <v>315</v>
      </c>
      <c r="I86" s="6" t="n">
        <v>320</v>
      </c>
      <c r="J86" s="6" t="n">
        <v>27</v>
      </c>
      <c r="K86" s="6" t="n">
        <v>205.7</v>
      </c>
      <c r="L86" s="6" t="n">
        <v>178.7</v>
      </c>
      <c r="M86" s="6" t="n">
        <v>5.58</v>
      </c>
      <c r="N86" s="6" t="n">
        <v>5.67</v>
      </c>
    </row>
    <row collapsed="false" customFormat="false" customHeight="false" hidden="false" ht="12.1" outlineLevel="0" r="87">
      <c r="A87" s="41" t="n">
        <v>44022</v>
      </c>
      <c r="B87" s="2" t="s">
        <v>1410</v>
      </c>
      <c r="C87" s="2" t="s">
        <v>918</v>
      </c>
      <c r="D87" s="2" t="s">
        <v>1416</v>
      </c>
      <c r="E87" s="7" t="n">
        <v>9</v>
      </c>
      <c r="F87" s="2" t="s">
        <v>27</v>
      </c>
      <c r="G87" s="6" t="n">
        <v>350</v>
      </c>
      <c r="H87" s="6" t="n">
        <v>5098</v>
      </c>
      <c r="I87" s="6" t="n">
        <v>4646.01</v>
      </c>
      <c r="J87" s="6" t="n">
        <v>410</v>
      </c>
      <c r="K87" s="6" t="n">
        <v>3150</v>
      </c>
      <c r="L87" s="6" t="n">
        <v>2740</v>
      </c>
      <c r="M87" s="6" t="n">
        <v>6.55</v>
      </c>
      <c r="N87" s="6" t="n">
        <v>5.97</v>
      </c>
    </row>
    <row collapsed="false" customFormat="false" customHeight="false" hidden="false" ht="12.1" outlineLevel="0" r="88">
      <c r="A88" s="41" t="n">
        <v>44022</v>
      </c>
      <c r="B88" s="2" t="s">
        <v>1410</v>
      </c>
      <c r="C88" s="2" t="s">
        <v>61</v>
      </c>
      <c r="D88" s="2" t="s">
        <v>62</v>
      </c>
      <c r="E88" s="7" t="n">
        <v>470</v>
      </c>
      <c r="F88" s="2" t="s">
        <v>27</v>
      </c>
      <c r="G88" s="6" t="n">
        <v>4.55</v>
      </c>
      <c r="H88" s="6" t="n">
        <v>87.1</v>
      </c>
      <c r="I88" s="6" t="n">
        <v>93.62</v>
      </c>
      <c r="J88" s="6" t="n">
        <v>278</v>
      </c>
      <c r="K88" s="6" t="n">
        <v>2138.5</v>
      </c>
      <c r="L88" s="6" t="n">
        <v>1860.5</v>
      </c>
      <c r="M88" s="6" t="n">
        <v>4.23</v>
      </c>
      <c r="N88" s="6" t="n">
        <v>4.54</v>
      </c>
    </row>
    <row collapsed="false" customFormat="false" customHeight="false" hidden="false" ht="12.1" outlineLevel="0" r="89">
      <c r="A89" s="41" t="n">
        <v>44022</v>
      </c>
      <c r="B89" s="2" t="s">
        <v>1410</v>
      </c>
      <c r="C89" s="2" t="s">
        <v>94</v>
      </c>
      <c r="D89" s="2" t="s">
        <v>95</v>
      </c>
      <c r="E89" s="7" t="n">
        <v>300</v>
      </c>
      <c r="F89" s="2" t="s">
        <v>27</v>
      </c>
      <c r="G89" s="6" t="n">
        <v>9.07</v>
      </c>
      <c r="H89" s="6" t="n">
        <v>82.16</v>
      </c>
      <c r="I89" s="6" t="n">
        <v>82.82</v>
      </c>
      <c r="J89" s="6" t="n">
        <v>354</v>
      </c>
      <c r="K89" s="6" t="n">
        <v>2721</v>
      </c>
      <c r="L89" s="6" t="n">
        <v>2367</v>
      </c>
      <c r="M89" s="6" t="n">
        <v>9.53</v>
      </c>
      <c r="N89" s="6" t="n">
        <v>9.6</v>
      </c>
    </row>
    <row collapsed="false" customFormat="false" customHeight="false" hidden="false" ht="12.1" outlineLevel="0" r="90">
      <c r="A90" s="41" t="n">
        <v>44021</v>
      </c>
      <c r="B90" s="2" t="s">
        <v>1410</v>
      </c>
      <c r="C90" s="2" t="s">
        <v>29</v>
      </c>
      <c r="D90" s="2" t="s">
        <v>30</v>
      </c>
      <c r="E90" s="7" t="n">
        <v>36</v>
      </c>
      <c r="F90" s="2" t="s">
        <v>20</v>
      </c>
      <c r="G90" s="6" t="n">
        <v>37.0437</v>
      </c>
      <c r="H90" s="6" t="n">
        <v>30.46</v>
      </c>
      <c r="I90" s="6" t="n">
        <v>2257.5</v>
      </c>
      <c r="J90" s="6" t="n">
        <v>1.87</v>
      </c>
      <c r="K90" s="6" t="n">
        <v>1333.5735</v>
      </c>
      <c r="L90" s="6" t="n">
        <v>1200.36</v>
      </c>
      <c r="M90" s="6" t="n">
        <v>1.48</v>
      </c>
      <c r="N90" s="6" t="n">
        <v>1.54</v>
      </c>
    </row>
    <row collapsed="false" customFormat="false" customHeight="false" hidden="false" ht="12.1" outlineLevel="0" r="91">
      <c r="A91" s="41" t="n">
        <v>44025</v>
      </c>
      <c r="B91" s="2" t="s">
        <v>1410</v>
      </c>
      <c r="C91" s="2" t="s">
        <v>906</v>
      </c>
      <c r="D91" s="2" t="s">
        <v>1419</v>
      </c>
      <c r="E91" s="7" t="n">
        <v>320</v>
      </c>
      <c r="F91" s="2" t="s">
        <v>27</v>
      </c>
      <c r="G91" s="6" t="n">
        <v>2.63</v>
      </c>
      <c r="H91" s="6" t="n">
        <v>63.55</v>
      </c>
      <c r="I91" s="6" t="n">
        <v>71.04</v>
      </c>
      <c r="J91" s="6" t="n">
        <v>109</v>
      </c>
      <c r="K91" s="6" t="n">
        <v>841.6</v>
      </c>
      <c r="L91" s="6" t="n">
        <v>732.6</v>
      </c>
      <c r="M91" s="6" t="n">
        <v>3.22</v>
      </c>
      <c r="N91" s="6" t="n">
        <v>3.6</v>
      </c>
    </row>
    <row collapsed="false" customFormat="false" customHeight="false" hidden="false" ht="12.1" outlineLevel="0" r="92">
      <c r="A92" s="41" t="n">
        <v>44021</v>
      </c>
      <c r="B92" s="2" t="s">
        <v>1410</v>
      </c>
      <c r="C92" s="2" t="s">
        <v>932</v>
      </c>
      <c r="D92" s="2" t="s">
        <v>1341</v>
      </c>
      <c r="E92" s="7" t="n">
        <v>2</v>
      </c>
      <c r="F92" s="2" t="s">
        <v>20</v>
      </c>
      <c r="G92" s="6" t="n">
        <v>43.8113</v>
      </c>
      <c r="H92" s="6" t="n">
        <v>55.38</v>
      </c>
      <c r="I92" s="6" t="n">
        <v>4187.09</v>
      </c>
      <c r="J92" s="6" t="n">
        <v>0.12</v>
      </c>
      <c r="K92" s="6" t="n">
        <v>87.6226</v>
      </c>
      <c r="L92" s="6" t="n">
        <v>79.07</v>
      </c>
      <c r="M92" s="6" t="n">
        <v>0.94</v>
      </c>
      <c r="N92" s="6" t="n">
        <v>1</v>
      </c>
    </row>
    <row collapsed="false" customFormat="false" customHeight="false" hidden="false" ht="12.1" outlineLevel="0" r="93">
      <c r="A93" s="41" t="n">
        <v>44028</v>
      </c>
      <c r="B93" s="2" t="s">
        <v>1410</v>
      </c>
      <c r="C93" s="2" t="s">
        <v>58</v>
      </c>
      <c r="D93" s="2" t="s">
        <v>59</v>
      </c>
      <c r="E93" s="7" t="n">
        <v>510</v>
      </c>
      <c r="F93" s="2" t="s">
        <v>27</v>
      </c>
      <c r="G93" s="6" t="n">
        <v>15.24</v>
      </c>
      <c r="H93" s="6" t="n">
        <v>183.32</v>
      </c>
      <c r="I93" s="6" t="n">
        <v>203.37</v>
      </c>
      <c r="J93" s="6" t="n">
        <v>1010</v>
      </c>
      <c r="K93" s="6" t="n">
        <v>7772.4</v>
      </c>
      <c r="L93" s="6" t="n">
        <v>6762.4</v>
      </c>
      <c r="M93" s="6" t="n">
        <v>6.52</v>
      </c>
      <c r="N93" s="6" t="n">
        <v>7.23</v>
      </c>
    </row>
    <row collapsed="false" customFormat="false" customHeight="false" hidden="false" ht="12.1" outlineLevel="0" r="94">
      <c r="A94" s="41" t="n">
        <v>44032</v>
      </c>
      <c r="B94" s="2" t="s">
        <v>1410</v>
      </c>
      <c r="C94" s="2" t="s">
        <v>53</v>
      </c>
      <c r="D94" s="2" t="s">
        <v>54</v>
      </c>
      <c r="E94" s="7" t="n">
        <v>1200</v>
      </c>
      <c r="F94" s="2" t="s">
        <v>27</v>
      </c>
      <c r="G94" s="6" t="n">
        <v>0.97</v>
      </c>
      <c r="H94" s="6" t="n">
        <v>36.28</v>
      </c>
      <c r="I94" s="6" t="n">
        <v>35.33</v>
      </c>
      <c r="J94" s="6" t="n">
        <v>151</v>
      </c>
      <c r="K94" s="6" t="n">
        <v>1164</v>
      </c>
      <c r="L94" s="6" t="n">
        <v>1013</v>
      </c>
      <c r="M94" s="6" t="n">
        <v>2.39</v>
      </c>
      <c r="N94" s="6" t="n">
        <v>2.33</v>
      </c>
    </row>
    <row collapsed="false" customFormat="false" customHeight="false" hidden="false" ht="12.1" outlineLevel="0" r="95">
      <c r="A95" s="41" t="n">
        <v>44042</v>
      </c>
      <c r="B95" s="2" t="s">
        <v>1410</v>
      </c>
      <c r="C95" s="2" t="s">
        <v>118</v>
      </c>
      <c r="D95" s="2" t="s">
        <v>119</v>
      </c>
      <c r="E95" s="7" t="n">
        <v>1</v>
      </c>
      <c r="F95" s="2" t="s">
        <v>20</v>
      </c>
      <c r="G95" s="6" t="n">
        <v>27.4492</v>
      </c>
      <c r="H95" s="6" t="n">
        <v>39.26</v>
      </c>
      <c r="I95" s="6" t="n">
        <v>2701.71</v>
      </c>
      <c r="J95" s="6" t="n">
        <v>0.04</v>
      </c>
      <c r="K95" s="6" t="n">
        <v>27.4492</v>
      </c>
      <c r="L95" s="6" t="n">
        <v>24.56</v>
      </c>
      <c r="M95" s="6" t="n">
        <v>0.91</v>
      </c>
      <c r="N95" s="6" t="n">
        <v>0.87</v>
      </c>
    </row>
    <row collapsed="false" customFormat="false" customHeight="false" hidden="false" ht="12.1" outlineLevel="0" r="96">
      <c r="A96" s="41" t="n">
        <v>44043</v>
      </c>
      <c r="B96" s="2" t="s">
        <v>1410</v>
      </c>
      <c r="C96" s="2" t="s">
        <v>966</v>
      </c>
      <c r="D96" s="2" t="s">
        <v>1227</v>
      </c>
      <c r="E96" s="7" t="n">
        <v>8</v>
      </c>
      <c r="F96" s="2" t="s">
        <v>20</v>
      </c>
      <c r="G96" s="6" t="n">
        <v>13.2054</v>
      </c>
      <c r="H96" s="6" t="n">
        <v>11.24</v>
      </c>
      <c r="I96" s="6" t="n">
        <v>866.99</v>
      </c>
      <c r="J96" s="6" t="n">
        <v>0.14</v>
      </c>
      <c r="K96" s="6" t="n">
        <v>105.6432</v>
      </c>
      <c r="L96" s="6" t="n">
        <v>95.37</v>
      </c>
      <c r="M96" s="6" t="n">
        <v>1.38</v>
      </c>
      <c r="N96" s="6" t="n">
        <v>1.45</v>
      </c>
    </row>
    <row collapsed="false" customFormat="false" customHeight="false" hidden="false" ht="12.1" outlineLevel="0" r="97">
      <c r="A97" s="41" t="n">
        <v>44043</v>
      </c>
      <c r="B97" s="2" t="s">
        <v>1410</v>
      </c>
      <c r="C97" s="2" t="s">
        <v>68</v>
      </c>
      <c r="D97" s="2" t="s">
        <v>69</v>
      </c>
      <c r="E97" s="7" t="n">
        <v>2</v>
      </c>
      <c r="F97" s="2" t="s">
        <v>20</v>
      </c>
      <c r="G97" s="6" t="n">
        <v>17.167</v>
      </c>
      <c r="H97" s="6" t="n">
        <v>60.55</v>
      </c>
      <c r="I97" s="6" t="n">
        <v>3885.77</v>
      </c>
      <c r="J97" s="6" t="n">
        <v>0.14</v>
      </c>
      <c r="K97" s="6" t="n">
        <v>34.334</v>
      </c>
      <c r="L97" s="6" t="n">
        <v>24.06</v>
      </c>
      <c r="M97" s="6" t="n">
        <v>0.31</v>
      </c>
      <c r="N97" s="6" t="n">
        <v>0.27</v>
      </c>
    </row>
    <row collapsed="false" customFormat="false" customHeight="false" hidden="false" ht="12.1" outlineLevel="0" r="98">
      <c r="A98" s="41" t="n">
        <v>44049</v>
      </c>
      <c r="B98" s="2" t="s">
        <v>1410</v>
      </c>
      <c r="C98" s="2" t="s">
        <v>35</v>
      </c>
      <c r="D98" s="2" t="s">
        <v>36</v>
      </c>
      <c r="E98" s="7" t="n">
        <v>42</v>
      </c>
      <c r="F98" s="2" t="s">
        <v>20</v>
      </c>
      <c r="G98" s="6" t="n">
        <v>22.3506</v>
      </c>
      <c r="H98" s="6" t="n">
        <v>7.15</v>
      </c>
      <c r="I98" s="6" t="n">
        <v>471.4</v>
      </c>
      <c r="J98" s="6" t="n">
        <v>4.74</v>
      </c>
      <c r="K98" s="6" t="n">
        <v>938.7245</v>
      </c>
      <c r="L98" s="6" t="n">
        <v>591.37</v>
      </c>
      <c r="M98" s="6" t="n">
        <v>2.99</v>
      </c>
      <c r="N98" s="6" t="n">
        <v>2.69</v>
      </c>
    </row>
    <row collapsed="false" customFormat="false" customHeight="false" hidden="false" ht="12.1" outlineLevel="0" r="99">
      <c r="A99" s="41" t="n">
        <v>44053</v>
      </c>
      <c r="B99" s="2" t="s">
        <v>1410</v>
      </c>
      <c r="C99" s="2" t="s">
        <v>924</v>
      </c>
      <c r="D99" s="2" t="s">
        <v>1127</v>
      </c>
      <c r="E99" s="7" t="n">
        <v>1</v>
      </c>
      <c r="F99" s="2" t="s">
        <v>20</v>
      </c>
      <c r="G99" s="6" t="n">
        <v>60.3828</v>
      </c>
      <c r="H99" s="6" t="n">
        <v>444.45</v>
      </c>
      <c r="I99" s="6" t="n">
        <v>25330.21</v>
      </c>
      <c r="J99" s="6" t="n">
        <v>0.08</v>
      </c>
      <c r="K99" s="6" t="n">
        <v>60.3828</v>
      </c>
      <c r="L99" s="6" t="n">
        <v>54.49</v>
      </c>
      <c r="M99" s="6" t="n">
        <v>0.22</v>
      </c>
      <c r="N99" s="6" t="n">
        <v>0.17</v>
      </c>
    </row>
    <row collapsed="false" customFormat="false" customHeight="false" hidden="false" ht="12.1" outlineLevel="0" r="100">
      <c r="A100" s="41" t="n">
        <v>44055</v>
      </c>
      <c r="B100" s="2" t="s">
        <v>1410</v>
      </c>
      <c r="C100" s="2" t="s">
        <v>17</v>
      </c>
      <c r="D100" s="2" t="s">
        <v>19</v>
      </c>
      <c r="E100" s="7" t="n">
        <v>46</v>
      </c>
      <c r="F100" s="2" t="s">
        <v>20</v>
      </c>
      <c r="G100" s="6" t="n">
        <v>63.6424</v>
      </c>
      <c r="H100" s="6" t="n">
        <v>44.97</v>
      </c>
      <c r="I100" s="6" t="n">
        <v>3580.22</v>
      </c>
      <c r="J100" s="6" t="n">
        <v>4</v>
      </c>
      <c r="K100" s="6" t="n">
        <v>2927.551</v>
      </c>
      <c r="L100" s="6" t="n">
        <v>2634.94</v>
      </c>
      <c r="M100" s="6" t="n">
        <v>1.6</v>
      </c>
      <c r="N100" s="6" t="n">
        <v>1.74</v>
      </c>
    </row>
    <row collapsed="false" customFormat="false" customHeight="false" hidden="false" ht="12.1" outlineLevel="0" r="101">
      <c r="A101" s="41" t="n">
        <v>44055</v>
      </c>
      <c r="B101" s="2" t="s">
        <v>1410</v>
      </c>
      <c r="C101" s="2" t="s">
        <v>993</v>
      </c>
      <c r="D101" s="2" t="s">
        <v>1338</v>
      </c>
      <c r="E101" s="7" t="n">
        <v>2</v>
      </c>
      <c r="F101" s="2" t="s">
        <v>20</v>
      </c>
      <c r="G101" s="6" t="n">
        <v>39.5022</v>
      </c>
      <c r="H101" s="6" t="n">
        <v>130.2</v>
      </c>
      <c r="I101" s="6" t="n">
        <v>8457.53</v>
      </c>
      <c r="J101" s="6" t="n">
        <v>0.11</v>
      </c>
      <c r="K101" s="6" t="n">
        <v>79.0044</v>
      </c>
      <c r="L101" s="6" t="n">
        <v>70.96</v>
      </c>
      <c r="M101" s="6" t="n">
        <v>0.42</v>
      </c>
      <c r="N101" s="6" t="n">
        <v>0.37</v>
      </c>
    </row>
    <row collapsed="false" customFormat="false" customHeight="false" hidden="false" ht="12.1" outlineLevel="0" r="102">
      <c r="A102" s="41" t="n">
        <v>44056</v>
      </c>
      <c r="B102" s="2" t="s">
        <v>1410</v>
      </c>
      <c r="C102" s="2" t="s">
        <v>998</v>
      </c>
      <c r="D102" s="2" t="s">
        <v>1328</v>
      </c>
      <c r="E102" s="7" t="n">
        <v>1</v>
      </c>
      <c r="F102" s="2" t="s">
        <v>20</v>
      </c>
      <c r="G102" s="6" t="n">
        <v>21.9705</v>
      </c>
      <c r="H102" s="6" t="n">
        <v>198.74</v>
      </c>
      <c r="I102" s="6" t="n">
        <v>14047.88</v>
      </c>
      <c r="J102" s="6" t="n">
        <v>0.03</v>
      </c>
      <c r="K102" s="6" t="n">
        <v>21.9705</v>
      </c>
      <c r="L102" s="6" t="n">
        <v>19.77</v>
      </c>
      <c r="M102" s="6" t="n">
        <v>0.14</v>
      </c>
      <c r="N102" s="6" t="n">
        <v>0.14</v>
      </c>
    </row>
    <row collapsed="false" customFormat="false" customHeight="false" hidden="false" ht="12.1" outlineLevel="0" r="103">
      <c r="A103" s="41" t="n">
        <v>44062</v>
      </c>
      <c r="B103" s="2" t="s">
        <v>1410</v>
      </c>
      <c r="C103" s="2" t="s">
        <v>41</v>
      </c>
      <c r="D103" s="2" t="s">
        <v>42</v>
      </c>
      <c r="E103" s="7" t="n">
        <v>2</v>
      </c>
      <c r="F103" s="2" t="s">
        <v>20</v>
      </c>
      <c r="G103" s="6" t="n">
        <v>37.4504</v>
      </c>
      <c r="H103" s="6" t="n">
        <v>211.49</v>
      </c>
      <c r="I103" s="6" t="n">
        <v>15204.05</v>
      </c>
      <c r="J103" s="6" t="n">
        <v>0.1</v>
      </c>
      <c r="K103" s="6" t="n">
        <v>74.9007</v>
      </c>
      <c r="L103" s="6" t="n">
        <v>67.56</v>
      </c>
      <c r="M103" s="6" t="n">
        <v>0.22</v>
      </c>
      <c r="N103" s="6" t="n">
        <v>0.22</v>
      </c>
    </row>
    <row collapsed="false" customFormat="false" customHeight="false" hidden="false" ht="12.1" outlineLevel="0" r="104">
      <c r="A104" s="41" t="n">
        <v>44096</v>
      </c>
      <c r="B104" s="2" t="s">
        <v>1410</v>
      </c>
      <c r="C104" s="2" t="s">
        <v>942</v>
      </c>
      <c r="D104" s="2" t="s">
        <v>1355</v>
      </c>
      <c r="E104" s="7" t="n">
        <v>2</v>
      </c>
      <c r="F104" s="2" t="s">
        <v>20</v>
      </c>
      <c r="G104" s="6" t="n">
        <v>91.2457</v>
      </c>
      <c r="H104" s="6" t="n">
        <v>77.83</v>
      </c>
      <c r="I104" s="6" t="n">
        <v>6104.72</v>
      </c>
      <c r="J104" s="6" t="n">
        <v>0.24</v>
      </c>
      <c r="K104" s="6" t="n">
        <v>182.4914</v>
      </c>
      <c r="L104" s="6" t="n">
        <v>164.24</v>
      </c>
      <c r="M104" s="6" t="n">
        <v>1.35</v>
      </c>
      <c r="N104" s="6" t="n">
        <v>1.39</v>
      </c>
    </row>
    <row collapsed="false" customFormat="false" customHeight="false" hidden="false" ht="12.1" outlineLevel="0" r="105">
      <c r="A105" s="41" t="n">
        <v>44109</v>
      </c>
      <c r="B105" s="2" t="s">
        <v>1410</v>
      </c>
      <c r="C105" s="2" t="s">
        <v>909</v>
      </c>
      <c r="D105" s="2" t="s">
        <v>1414</v>
      </c>
      <c r="E105" s="7" t="n">
        <v>480</v>
      </c>
      <c r="F105" s="2" t="s">
        <v>27</v>
      </c>
      <c r="G105" s="6" t="n">
        <v>18.7</v>
      </c>
      <c r="H105" s="6" t="n">
        <v>208.89</v>
      </c>
      <c r="I105" s="6" t="n">
        <v>230.28</v>
      </c>
      <c r="J105" s="6" t="n">
        <v>1167</v>
      </c>
      <c r="K105" s="6" t="n">
        <v>8976</v>
      </c>
      <c r="L105" s="6" t="n">
        <v>7809</v>
      </c>
      <c r="M105" s="6" t="n">
        <v>7.06</v>
      </c>
      <c r="N105" s="6" t="n">
        <v>7.79</v>
      </c>
    </row>
    <row collapsed="false" customFormat="false" customHeight="false" hidden="false" ht="12.1" outlineLevel="0" r="106">
      <c r="A106" s="41" t="n">
        <v>44109</v>
      </c>
      <c r="B106" s="2" t="s">
        <v>1410</v>
      </c>
      <c r="C106" s="2" t="s">
        <v>70</v>
      </c>
      <c r="D106" s="2" t="s">
        <v>71</v>
      </c>
      <c r="E106" s="7" t="n">
        <v>950000</v>
      </c>
      <c r="F106" s="2" t="s">
        <v>27</v>
      </c>
      <c r="G106" s="6" t="n">
        <v>0.0008</v>
      </c>
      <c r="H106" s="6" t="n">
        <v>0.03375</v>
      </c>
      <c r="I106" s="6" t="n">
        <v>0.03</v>
      </c>
      <c r="J106" s="6" t="n">
        <v>96</v>
      </c>
      <c r="K106" s="6" t="n">
        <v>734.7775</v>
      </c>
      <c r="L106" s="6" t="n">
        <v>638.78</v>
      </c>
      <c r="M106" s="6" t="n">
        <v>2.05</v>
      </c>
      <c r="N106" s="6" t="n">
        <v>1.99</v>
      </c>
    </row>
    <row collapsed="false" customFormat="false" customHeight="false" hidden="false" ht="12.1" outlineLevel="0" r="107">
      <c r="A107" s="41" t="n">
        <v>44105</v>
      </c>
      <c r="B107" s="2" t="s">
        <v>1410</v>
      </c>
      <c r="C107" s="2" t="s">
        <v>22</v>
      </c>
      <c r="D107" s="2" t="s">
        <v>23</v>
      </c>
      <c r="E107" s="7" t="n">
        <v>77</v>
      </c>
      <c r="F107" s="2" t="s">
        <v>20</v>
      </c>
      <c r="G107" s="6" t="n">
        <v>28.3625</v>
      </c>
      <c r="H107" s="6" t="n">
        <v>39.39</v>
      </c>
      <c r="I107" s="6" t="n">
        <v>3039.16</v>
      </c>
      <c r="J107" s="6" t="n">
        <v>2.77</v>
      </c>
      <c r="K107" s="6" t="n">
        <v>2183.9119</v>
      </c>
      <c r="L107" s="6" t="n">
        <v>1965.68</v>
      </c>
      <c r="M107" s="6" t="n">
        <v>0.84</v>
      </c>
      <c r="N107" s="6" t="n">
        <v>0.82</v>
      </c>
    </row>
    <row collapsed="false" customFormat="false" customHeight="false" hidden="false" ht="12.1" outlineLevel="0" r="108">
      <c r="A108" s="41" t="n">
        <v>44114</v>
      </c>
      <c r="B108" s="2" t="s">
        <v>1410</v>
      </c>
      <c r="C108" s="2" t="s">
        <v>114</v>
      </c>
      <c r="D108" s="2" t="s">
        <v>115</v>
      </c>
      <c r="E108" s="7" t="n">
        <v>4000</v>
      </c>
      <c r="F108" s="2" t="s">
        <v>27</v>
      </c>
      <c r="G108" s="6" t="n">
        <v>0.0357</v>
      </c>
      <c r="H108" s="6" t="n">
        <v>0.7168</v>
      </c>
      <c r="I108" s="6" t="n">
        <v>0.74</v>
      </c>
      <c r="J108" s="6" t="n">
        <v>19</v>
      </c>
      <c r="K108" s="6" t="n">
        <v>142.8</v>
      </c>
      <c r="L108" s="6" t="n">
        <v>123.8</v>
      </c>
      <c r="M108" s="6" t="n">
        <v>4.17</v>
      </c>
      <c r="N108" s="6" t="n">
        <v>4.32</v>
      </c>
    </row>
    <row collapsed="false" customFormat="false" customHeight="false" hidden="false" ht="12.1" outlineLevel="0" r="109">
      <c r="A109" s="41" t="n">
        <v>44116</v>
      </c>
      <c r="B109" s="2" t="s">
        <v>1410</v>
      </c>
      <c r="C109" s="2" t="s">
        <v>78</v>
      </c>
      <c r="D109" s="2" t="s">
        <v>79</v>
      </c>
      <c r="E109" s="7" t="n">
        <v>20</v>
      </c>
      <c r="F109" s="2" t="s">
        <v>27</v>
      </c>
      <c r="G109" s="6" t="n">
        <v>8.93</v>
      </c>
      <c r="H109" s="6" t="n">
        <v>330.8</v>
      </c>
      <c r="I109" s="6" t="n">
        <v>335.76</v>
      </c>
      <c r="J109" s="6" t="n">
        <v>23</v>
      </c>
      <c r="K109" s="6" t="n">
        <v>178.6</v>
      </c>
      <c r="L109" s="6" t="n">
        <v>155.6</v>
      </c>
      <c r="M109" s="6" t="n">
        <v>2.32</v>
      </c>
      <c r="N109" s="6" t="n">
        <v>2.35</v>
      </c>
    </row>
    <row collapsed="false" customFormat="false" customHeight="false" hidden="false" ht="12.1" outlineLevel="0" r="110">
      <c r="A110" s="41" t="n">
        <v>44116</v>
      </c>
      <c r="B110" s="2" t="s">
        <v>1410</v>
      </c>
      <c r="C110" s="2" t="s">
        <v>32</v>
      </c>
      <c r="D110" s="2" t="s">
        <v>33</v>
      </c>
      <c r="E110" s="7" t="n">
        <v>163</v>
      </c>
      <c r="F110" s="2" t="s">
        <v>27</v>
      </c>
      <c r="G110" s="6" t="n">
        <v>9.94</v>
      </c>
      <c r="H110" s="6" t="n">
        <v>438</v>
      </c>
      <c r="I110" s="6" t="n">
        <v>563.13</v>
      </c>
      <c r="J110" s="6" t="n">
        <v>211</v>
      </c>
      <c r="K110" s="6" t="n">
        <v>1620.22</v>
      </c>
      <c r="L110" s="6" t="n">
        <v>1409.22</v>
      </c>
      <c r="M110" s="6" t="n">
        <v>1.54</v>
      </c>
      <c r="N110" s="6" t="n">
        <v>1.97</v>
      </c>
    </row>
    <row collapsed="false" customFormat="false" customHeight="false" hidden="false" ht="12.1" outlineLevel="0" r="111">
      <c r="A111" s="41" t="n">
        <v>44112</v>
      </c>
      <c r="B111" s="2" t="s">
        <v>1410</v>
      </c>
      <c r="C111" s="2" t="s">
        <v>29</v>
      </c>
      <c r="D111" s="2" t="s">
        <v>30</v>
      </c>
      <c r="E111" s="7" t="n">
        <v>59</v>
      </c>
      <c r="F111" s="2" t="s">
        <v>20</v>
      </c>
      <c r="G111" s="6" t="n">
        <v>40.6079</v>
      </c>
      <c r="H111" s="6" t="n">
        <v>28.8</v>
      </c>
      <c r="I111" s="6" t="n">
        <v>2227.57</v>
      </c>
      <c r="J111" s="6" t="n">
        <v>3.07</v>
      </c>
      <c r="K111" s="6" t="n">
        <v>2395.8656</v>
      </c>
      <c r="L111" s="6" t="n">
        <v>2156.12</v>
      </c>
      <c r="M111" s="6" t="n">
        <v>1.64</v>
      </c>
      <c r="N111" s="6" t="n">
        <v>1.62</v>
      </c>
    </row>
    <row collapsed="false" customFormat="false" customHeight="false" hidden="false" ht="12.1" outlineLevel="0" r="112">
      <c r="A112" s="41" t="n">
        <v>44118</v>
      </c>
      <c r="B112" s="2" t="s">
        <v>1410</v>
      </c>
      <c r="C112" s="2" t="s">
        <v>991</v>
      </c>
      <c r="D112" s="2" t="s">
        <v>1352</v>
      </c>
      <c r="E112" s="7" t="n">
        <v>3</v>
      </c>
      <c r="F112" s="2" t="s">
        <v>20</v>
      </c>
      <c r="G112" s="6" t="n">
        <v>91.1969</v>
      </c>
      <c r="H112" s="6" t="n">
        <v>87.83</v>
      </c>
      <c r="I112" s="6" t="n">
        <v>6878.1</v>
      </c>
      <c r="J112" s="6" t="n">
        <v>0.35</v>
      </c>
      <c r="K112" s="6" t="n">
        <v>273.5907</v>
      </c>
      <c r="L112" s="6" t="n">
        <v>246.54</v>
      </c>
      <c r="M112" s="6" t="n">
        <v>1.19</v>
      </c>
      <c r="N112" s="6" t="n">
        <v>1.21</v>
      </c>
    </row>
    <row collapsed="false" customFormat="false" customHeight="false" hidden="false" ht="12.1" outlineLevel="0" r="113">
      <c r="A113" s="41" t="n">
        <v>44134</v>
      </c>
      <c r="B113" s="2" t="s">
        <v>1410</v>
      </c>
      <c r="C113" s="2" t="s">
        <v>966</v>
      </c>
      <c r="D113" s="2" t="s">
        <v>1227</v>
      </c>
      <c r="E113" s="7" t="n">
        <v>21</v>
      </c>
      <c r="F113" s="2" t="s">
        <v>20</v>
      </c>
      <c r="G113" s="6" t="n">
        <v>14.1966</v>
      </c>
      <c r="H113" s="6" t="n">
        <v>10.75</v>
      </c>
      <c r="I113" s="6" t="n">
        <v>817.29</v>
      </c>
      <c r="J113" s="6" t="n">
        <v>0.38</v>
      </c>
      <c r="K113" s="6" t="n">
        <v>298.1282</v>
      </c>
      <c r="L113" s="6" t="n">
        <v>268.16</v>
      </c>
      <c r="M113" s="6" t="n">
        <v>1.56</v>
      </c>
      <c r="N113" s="6" t="n">
        <v>1.51</v>
      </c>
    </row>
    <row collapsed="false" customFormat="false" customHeight="false" hidden="false" ht="12.1" outlineLevel="0" r="114">
      <c r="A114" s="41" t="n">
        <v>44140</v>
      </c>
      <c r="B114" s="2" t="s">
        <v>1410</v>
      </c>
      <c r="C114" s="2" t="s">
        <v>35</v>
      </c>
      <c r="D114" s="2" t="s">
        <v>36</v>
      </c>
      <c r="E114" s="7" t="n">
        <v>85</v>
      </c>
      <c r="F114" s="2" t="s">
        <v>20</v>
      </c>
      <c r="G114" s="6" t="n">
        <v>12.2401</v>
      </c>
      <c r="H114" s="6" t="n">
        <v>5.1975</v>
      </c>
      <c r="I114" s="6" t="n">
        <v>462.11</v>
      </c>
      <c r="J114" s="6" t="n">
        <v>4.81</v>
      </c>
      <c r="K114" s="6" t="n">
        <v>1040.4078</v>
      </c>
      <c r="L114" s="6" t="n">
        <v>655.6</v>
      </c>
      <c r="M114" s="6" t="n">
        <v>1.67</v>
      </c>
      <c r="N114" s="6" t="n">
        <v>1.85</v>
      </c>
    </row>
    <row collapsed="false" customFormat="false" customHeight="false" hidden="false" ht="12.1" outlineLevel="0" r="115">
      <c r="A115" s="41" t="n">
        <v>44144</v>
      </c>
      <c r="B115" s="2" t="s">
        <v>1410</v>
      </c>
      <c r="C115" s="2" t="s">
        <v>17</v>
      </c>
      <c r="D115" s="2" t="s">
        <v>19</v>
      </c>
      <c r="E115" s="7" t="n">
        <v>130</v>
      </c>
      <c r="F115" s="2" t="s">
        <v>20</v>
      </c>
      <c r="G115" s="6" t="n">
        <v>67.1531</v>
      </c>
      <c r="H115" s="6" t="n">
        <v>32.78</v>
      </c>
      <c r="I115" s="6" t="n">
        <v>3073.06</v>
      </c>
      <c r="J115" s="6" t="n">
        <v>11.31</v>
      </c>
      <c r="K115" s="6" t="n">
        <v>8729.9063</v>
      </c>
      <c r="L115" s="6" t="n">
        <v>7856.92</v>
      </c>
      <c r="M115" s="6" t="n">
        <v>1.97</v>
      </c>
      <c r="N115" s="6" t="n">
        <v>2.39</v>
      </c>
    </row>
    <row collapsed="false" customFormat="false" customHeight="false" hidden="false" ht="12.1" outlineLevel="0" r="116">
      <c r="A116" s="41" t="n">
        <v>44166</v>
      </c>
      <c r="B116" s="2" t="s">
        <v>1410</v>
      </c>
      <c r="C116" s="2" t="s">
        <v>1007</v>
      </c>
      <c r="D116" s="2" t="s">
        <v>1374</v>
      </c>
      <c r="E116" s="7" t="n">
        <v>4</v>
      </c>
      <c r="F116" s="2" t="s">
        <v>20</v>
      </c>
      <c r="G116" s="6" t="n">
        <v>12.954</v>
      </c>
      <c r="H116" s="6" t="n">
        <v>127.75</v>
      </c>
      <c r="I116" s="6" t="n">
        <v>9849.27</v>
      </c>
      <c r="J116" s="6" t="n">
        <v>0.07</v>
      </c>
      <c r="K116" s="6" t="n">
        <v>51.8159</v>
      </c>
      <c r="L116" s="6" t="n">
        <v>46.48</v>
      </c>
      <c r="M116" s="6" t="n">
        <v>0.12</v>
      </c>
      <c r="N116" s="6" t="n">
        <v>0.12</v>
      </c>
    </row>
    <row collapsed="false" customFormat="false" customHeight="false" hidden="false" ht="12.1" outlineLevel="0" r="117">
      <c r="A117" s="41" t="n">
        <v>44173</v>
      </c>
      <c r="B117" s="2" t="s">
        <v>1410</v>
      </c>
      <c r="C117" s="2" t="s">
        <v>136</v>
      </c>
      <c r="D117" s="2" t="s">
        <v>137</v>
      </c>
      <c r="E117" s="7" t="n">
        <v>3</v>
      </c>
      <c r="F117" s="2" t="s">
        <v>27</v>
      </c>
      <c r="G117" s="6" t="n">
        <v>37.34</v>
      </c>
      <c r="H117" s="6" t="n">
        <v>1165.8</v>
      </c>
      <c r="I117" s="6" t="n">
        <v>989.54</v>
      </c>
      <c r="J117" s="6" t="n">
        <v>15</v>
      </c>
      <c r="K117" s="6" t="n">
        <v>112.02</v>
      </c>
      <c r="L117" s="6" t="n">
        <v>97.02</v>
      </c>
      <c r="M117" s="6" t="n">
        <v>3.27</v>
      </c>
      <c r="N117" s="6" t="n">
        <v>2.77</v>
      </c>
    </row>
    <row collapsed="false" customFormat="false" customHeight="false" hidden="false" ht="12.1" outlineLevel="0" r="118">
      <c r="A118" s="41" t="n">
        <v>44174</v>
      </c>
      <c r="B118" s="2" t="s">
        <v>1410</v>
      </c>
      <c r="C118" s="2" t="s">
        <v>90</v>
      </c>
      <c r="D118" s="2" t="s">
        <v>91</v>
      </c>
      <c r="E118" s="7" t="n">
        <v>4</v>
      </c>
      <c r="F118" s="2" t="s">
        <v>20</v>
      </c>
      <c r="G118" s="6" t="n">
        <v>29.4647</v>
      </c>
      <c r="H118" s="6" t="n">
        <v>61.0998</v>
      </c>
      <c r="I118" s="6" t="n">
        <v>4363.97</v>
      </c>
      <c r="J118" s="6" t="n">
        <v>0.16</v>
      </c>
      <c r="K118" s="6" t="n">
        <v>117.8589</v>
      </c>
      <c r="L118" s="6" t="n">
        <v>106.07</v>
      </c>
      <c r="M118" s="6" t="n">
        <v>0.61</v>
      </c>
      <c r="N118" s="6" t="n">
        <v>0.59</v>
      </c>
    </row>
    <row collapsed="false" customFormat="false" customHeight="false" hidden="false" ht="12.1" outlineLevel="0" r="119">
      <c r="A119" s="41" t="n">
        <v>44183</v>
      </c>
      <c r="B119" s="2" t="s">
        <v>1410</v>
      </c>
      <c r="C119" s="2" t="s">
        <v>96</v>
      </c>
      <c r="D119" s="2" t="s">
        <v>97</v>
      </c>
      <c r="E119" s="7" t="n">
        <v>6</v>
      </c>
      <c r="F119" s="2" t="s">
        <v>27</v>
      </c>
      <c r="G119" s="6" t="n">
        <v>73.645</v>
      </c>
      <c r="H119" s="6" t="n">
        <v>2740</v>
      </c>
      <c r="I119" s="6" t="n">
        <v>2814.09</v>
      </c>
      <c r="J119" s="6" t="n">
        <v>57</v>
      </c>
      <c r="K119" s="6" t="n">
        <v>441.87</v>
      </c>
      <c r="L119" s="6" t="n">
        <v>384.87</v>
      </c>
      <c r="M119" s="6" t="n">
        <v>2.28</v>
      </c>
      <c r="N119" s="6" t="n">
        <v>2.34</v>
      </c>
    </row>
    <row collapsed="false" customFormat="false" customHeight="false" hidden="false" ht="12.1" outlineLevel="0" r="120">
      <c r="A120" s="41" t="n">
        <v>44185</v>
      </c>
      <c r="B120" s="2" t="s">
        <v>1410</v>
      </c>
      <c r="C120" s="2" t="s">
        <v>102</v>
      </c>
      <c r="D120" s="2" t="s">
        <v>103</v>
      </c>
      <c r="E120" s="7" t="n">
        <v>7000</v>
      </c>
      <c r="F120" s="2" t="s">
        <v>27</v>
      </c>
      <c r="G120" s="6" t="n">
        <v>0.111</v>
      </c>
      <c r="H120" s="6" t="n">
        <v>2.775</v>
      </c>
      <c r="I120" s="6" t="n">
        <v>2.8</v>
      </c>
      <c r="J120" s="6" t="n">
        <v>101</v>
      </c>
      <c r="K120" s="6" t="n">
        <v>777.1769</v>
      </c>
      <c r="L120" s="6" t="n">
        <v>676.18</v>
      </c>
      <c r="M120" s="6" t="n">
        <v>3.45</v>
      </c>
      <c r="N120" s="6" t="n">
        <v>3.48</v>
      </c>
    </row>
    <row collapsed="false" customFormat="false" customHeight="false" hidden="false" ht="12.1" outlineLevel="0" r="121">
      <c r="A121" s="41" t="n">
        <v>44189</v>
      </c>
      <c r="B121" s="2" t="s">
        <v>1410</v>
      </c>
      <c r="C121" s="2" t="s">
        <v>100</v>
      </c>
      <c r="D121" s="2" t="s">
        <v>101</v>
      </c>
      <c r="E121" s="7" t="n">
        <v>1</v>
      </c>
      <c r="F121" s="2" t="s">
        <v>27</v>
      </c>
      <c r="G121" s="6" t="n">
        <v>623.35</v>
      </c>
      <c r="H121" s="6" t="n">
        <v>23220</v>
      </c>
      <c r="I121" s="6" t="n">
        <v>20543.8</v>
      </c>
      <c r="J121" s="6" t="n">
        <v>81</v>
      </c>
      <c r="K121" s="6" t="n">
        <v>623.35</v>
      </c>
      <c r="L121" s="6" t="n">
        <v>542.35</v>
      </c>
      <c r="M121" s="6" t="n">
        <v>2.64</v>
      </c>
      <c r="N121" s="6" t="n">
        <v>2.34</v>
      </c>
    </row>
    <row collapsed="false" customFormat="false" customHeight="false" hidden="false" ht="12.1" outlineLevel="0" r="122">
      <c r="A122" s="41" t="n">
        <v>44189</v>
      </c>
      <c r="B122" s="2" t="s">
        <v>1410</v>
      </c>
      <c r="C122" s="2" t="s">
        <v>88</v>
      </c>
      <c r="D122" s="2" t="s">
        <v>89</v>
      </c>
      <c r="E122" s="7" t="n">
        <v>4</v>
      </c>
      <c r="F122" s="2" t="s">
        <v>20</v>
      </c>
      <c r="G122" s="6" t="n">
        <v>64.8931</v>
      </c>
      <c r="H122" s="6" t="n">
        <v>42.01</v>
      </c>
      <c r="I122" s="6" t="n">
        <v>2956.23</v>
      </c>
      <c r="J122" s="6" t="n">
        <v>0.34</v>
      </c>
      <c r="K122" s="6" t="n">
        <v>259.5724</v>
      </c>
      <c r="L122" s="6" t="n">
        <v>233.92</v>
      </c>
      <c r="M122" s="6" t="n">
        <v>1.98</v>
      </c>
      <c r="N122" s="6" t="n">
        <v>1.84</v>
      </c>
    </row>
    <row collapsed="false" customFormat="false" customHeight="false" hidden="false" ht="12.1" outlineLevel="0" r="123">
      <c r="A123" s="41" t="n">
        <v>44194</v>
      </c>
      <c r="B123" s="2" t="s">
        <v>1410</v>
      </c>
      <c r="C123" s="2" t="s">
        <v>25</v>
      </c>
      <c r="D123" s="2" t="s">
        <v>26</v>
      </c>
      <c r="E123" s="7" t="n">
        <v>340</v>
      </c>
      <c r="F123" s="2" t="s">
        <v>27</v>
      </c>
      <c r="G123" s="6" t="n">
        <v>5</v>
      </c>
      <c r="H123" s="6" t="n">
        <v>317.15</v>
      </c>
      <c r="I123" s="6" t="n">
        <v>330.73</v>
      </c>
      <c r="J123" s="6" t="n">
        <v>221</v>
      </c>
      <c r="K123" s="6" t="n">
        <v>1700</v>
      </c>
      <c r="L123" s="6" t="n">
        <v>1479</v>
      </c>
      <c r="M123" s="6" t="n">
        <v>1.32</v>
      </c>
      <c r="N123" s="6" t="n">
        <v>1.37</v>
      </c>
    </row>
    <row collapsed="false" customFormat="false" customHeight="false" hidden="false" ht="12.1" outlineLevel="0" r="124">
      <c r="A124" s="41" t="n">
        <v>44196</v>
      </c>
      <c r="B124" s="2" t="s">
        <v>1410</v>
      </c>
      <c r="C124" s="2" t="s">
        <v>68</v>
      </c>
      <c r="D124" s="2" t="s">
        <v>69</v>
      </c>
      <c r="E124" s="7" t="n">
        <v>6</v>
      </c>
      <c r="F124" s="2" t="s">
        <v>20</v>
      </c>
      <c r="G124" s="6" t="n">
        <v>17.3608</v>
      </c>
      <c r="H124" s="6" t="n">
        <v>61.045</v>
      </c>
      <c r="I124" s="6" t="n">
        <v>4494.23</v>
      </c>
      <c r="J124" s="6" t="n">
        <v>0.42</v>
      </c>
      <c r="K124" s="6" t="n">
        <v>104.1647</v>
      </c>
      <c r="L124" s="6" t="n">
        <v>73.14</v>
      </c>
      <c r="M124" s="6" t="n">
        <v>0.27</v>
      </c>
      <c r="N124" s="6" t="n">
        <v>0.27</v>
      </c>
    </row>
    <row collapsed="false" customFormat="false" customHeight="false" hidden="false" ht="12.1" outlineLevel="0" r="125">
      <c r="A125" s="41" t="n">
        <v>44200</v>
      </c>
      <c r="B125" s="2" t="s">
        <v>1410</v>
      </c>
      <c r="C125" s="2" t="s">
        <v>22</v>
      </c>
      <c r="D125" s="2" t="s">
        <v>23</v>
      </c>
      <c r="E125" s="7" t="n">
        <v>77</v>
      </c>
      <c r="F125" s="2" t="s">
        <v>20</v>
      </c>
      <c r="G125" s="6" t="n">
        <v>26.5953</v>
      </c>
      <c r="H125" s="6" t="n">
        <v>44.75</v>
      </c>
      <c r="I125" s="6" t="n">
        <v>3030.48</v>
      </c>
      <c r="J125" s="6" t="n">
        <v>2.77</v>
      </c>
      <c r="K125" s="6" t="n">
        <v>2047.8344</v>
      </c>
      <c r="L125" s="6" t="n">
        <v>1843.2</v>
      </c>
      <c r="M125" s="6" t="n">
        <v>0.79</v>
      </c>
      <c r="N125" s="6" t="n">
        <v>0.72</v>
      </c>
    </row>
    <row collapsed="false" customFormat="false" customHeight="false" hidden="false" ht="12.1" outlineLevel="0" r="126">
      <c r="A126" s="41" t="n">
        <v>44204</v>
      </c>
      <c r="B126" s="2" t="s">
        <v>1410</v>
      </c>
      <c r="C126" s="2" t="s">
        <v>29</v>
      </c>
      <c r="D126" s="2" t="s">
        <v>30</v>
      </c>
      <c r="E126" s="7" t="n">
        <v>66</v>
      </c>
      <c r="F126" s="2" t="s">
        <v>20</v>
      </c>
      <c r="G126" s="6" t="n">
        <v>38.4154</v>
      </c>
      <c r="H126" s="6" t="n">
        <v>29.39</v>
      </c>
      <c r="I126" s="6" t="n">
        <v>2189.3</v>
      </c>
      <c r="J126" s="6" t="n">
        <v>3.43</v>
      </c>
      <c r="K126" s="6" t="n">
        <v>2535.414</v>
      </c>
      <c r="L126" s="6" t="n">
        <v>2282.02</v>
      </c>
      <c r="M126" s="6" t="n">
        <v>1.58</v>
      </c>
      <c r="N126" s="6" t="n">
        <v>1.59</v>
      </c>
    </row>
    <row collapsed="false" customFormat="false" customHeight="false" hidden="false" ht="12.1" outlineLevel="0" r="127">
      <c r="A127" s="41" t="n">
        <v>44223</v>
      </c>
      <c r="B127" s="2" t="s">
        <v>1410</v>
      </c>
      <c r="C127" s="2" t="s">
        <v>118</v>
      </c>
      <c r="D127" s="2" t="s">
        <v>119</v>
      </c>
      <c r="E127" s="7" t="n">
        <v>3</v>
      </c>
      <c r="F127" s="2" t="s">
        <v>20</v>
      </c>
      <c r="G127" s="6" t="n">
        <v>29.4978</v>
      </c>
      <c r="H127" s="6" t="n">
        <v>36.9085</v>
      </c>
      <c r="I127" s="6" t="n">
        <v>2775.04</v>
      </c>
      <c r="J127" s="6" t="n">
        <v>0.12</v>
      </c>
      <c r="K127" s="6" t="n">
        <v>88.4934</v>
      </c>
      <c r="L127" s="6" t="n">
        <v>79.42</v>
      </c>
      <c r="M127" s="6" t="n">
        <v>0.95</v>
      </c>
      <c r="N127" s="6" t="n">
        <v>0.95</v>
      </c>
    </row>
    <row collapsed="false" customFormat="false" customHeight="false" hidden="false" ht="12.1" outlineLevel="0" r="128">
      <c r="A128" s="41" t="n">
        <v>44225</v>
      </c>
      <c r="B128" s="2" t="s">
        <v>1410</v>
      </c>
      <c r="C128" s="2" t="s">
        <v>68</v>
      </c>
      <c r="D128" s="2" t="s">
        <v>69</v>
      </c>
      <c r="E128" s="7" t="n">
        <v>6</v>
      </c>
      <c r="F128" s="2" t="s">
        <v>20</v>
      </c>
      <c r="G128" s="6" t="n">
        <v>17.9036</v>
      </c>
      <c r="H128" s="6" t="n">
        <v>60.715</v>
      </c>
      <c r="I128" s="6" t="n">
        <v>4494.23</v>
      </c>
      <c r="J128" s="6" t="n">
        <v>0.42</v>
      </c>
      <c r="K128" s="6" t="n">
        <v>107.4214</v>
      </c>
      <c r="L128" s="6" t="n">
        <v>75.42</v>
      </c>
      <c r="M128" s="6" t="n">
        <v>0.28</v>
      </c>
      <c r="N128" s="6" t="n">
        <v>0.27</v>
      </c>
    </row>
    <row collapsed="false" customFormat="false" customHeight="false" hidden="false" ht="12.1" outlineLevel="0" r="129">
      <c r="A129" s="41" t="n">
        <v>44232</v>
      </c>
      <c r="B129" s="2" t="s">
        <v>1410</v>
      </c>
      <c r="C129" s="2" t="s">
        <v>35</v>
      </c>
      <c r="D129" s="2" t="s">
        <v>36</v>
      </c>
      <c r="E129" s="7" t="n">
        <v>65</v>
      </c>
      <c r="F129" s="2" t="s">
        <v>20</v>
      </c>
      <c r="G129" s="6" t="n">
        <v>11.5866</v>
      </c>
      <c r="H129" s="6" t="n">
        <v>6.597</v>
      </c>
      <c r="I129" s="6" t="n">
        <v>446.68</v>
      </c>
      <c r="J129" s="6" t="n">
        <v>3.68</v>
      </c>
      <c r="K129" s="6" t="n">
        <v>753.1279</v>
      </c>
      <c r="L129" s="6" t="n">
        <v>474.44</v>
      </c>
      <c r="M129" s="6" t="n">
        <v>1.63</v>
      </c>
      <c r="N129" s="6" t="n">
        <v>1.46</v>
      </c>
    </row>
    <row collapsed="false" customFormat="false" customHeight="false" hidden="false" ht="12.1" outlineLevel="0" r="130">
      <c r="A130" s="41" t="n">
        <v>44236</v>
      </c>
      <c r="B130" s="2" t="s">
        <v>1410</v>
      </c>
      <c r="C130" s="2" t="s">
        <v>17</v>
      </c>
      <c r="D130" s="2" t="s">
        <v>19</v>
      </c>
      <c r="E130" s="7" t="n">
        <v>63</v>
      </c>
      <c r="F130" s="2" t="s">
        <v>20</v>
      </c>
      <c r="G130" s="6" t="n">
        <v>64.6064</v>
      </c>
      <c r="H130" s="6" t="n">
        <v>51.23</v>
      </c>
      <c r="I130" s="6" t="n">
        <v>2784.02</v>
      </c>
      <c r="J130" s="6" t="n">
        <v>5.48</v>
      </c>
      <c r="K130" s="6" t="n">
        <v>4070.2016</v>
      </c>
      <c r="L130" s="6" t="n">
        <v>3663.26</v>
      </c>
      <c r="M130" s="6" t="n">
        <v>2.09</v>
      </c>
      <c r="N130" s="6" t="n">
        <v>1.53</v>
      </c>
    </row>
    <row collapsed="false" customFormat="false" customHeight="false" hidden="false" ht="12.1" outlineLevel="0" r="131">
      <c r="A131" s="41" t="n">
        <v>44244</v>
      </c>
      <c r="B131" s="2" t="s">
        <v>1410</v>
      </c>
      <c r="C131" s="2" t="s">
        <v>41</v>
      </c>
      <c r="D131" s="2" t="s">
        <v>42</v>
      </c>
      <c r="E131" s="7" t="n">
        <v>2</v>
      </c>
      <c r="F131" s="2" t="s">
        <v>20</v>
      </c>
      <c r="G131" s="6" t="n">
        <v>41.0421</v>
      </c>
      <c r="H131" s="6" t="n">
        <v>243.14</v>
      </c>
      <c r="I131" s="6" t="n">
        <v>16373.83</v>
      </c>
      <c r="J131" s="6" t="n">
        <v>0.11</v>
      </c>
      <c r="K131" s="6" t="n">
        <v>82.0842</v>
      </c>
      <c r="L131" s="6" t="n">
        <v>74.02</v>
      </c>
      <c r="M131" s="6" t="n">
        <v>0.23</v>
      </c>
      <c r="N131" s="6" t="n">
        <v>0.21</v>
      </c>
    </row>
    <row collapsed="false" customFormat="false" customHeight="false" hidden="false" ht="12.1" outlineLevel="0" r="132">
      <c r="A132" s="41" t="n">
        <v>44253</v>
      </c>
      <c r="B132" s="2" t="s">
        <v>1410</v>
      </c>
      <c r="C132" s="2" t="s">
        <v>68</v>
      </c>
      <c r="D132" s="2" t="s">
        <v>69</v>
      </c>
      <c r="E132" s="7" t="n">
        <v>6</v>
      </c>
      <c r="F132" s="2" t="s">
        <v>20</v>
      </c>
      <c r="G132" s="6" t="n">
        <v>17.2666</v>
      </c>
      <c r="H132" s="6" t="n">
        <v>61.355</v>
      </c>
      <c r="I132" s="6" t="n">
        <v>4494.23</v>
      </c>
      <c r="J132" s="6" t="n">
        <v>0.42</v>
      </c>
      <c r="K132" s="6" t="n">
        <v>103.5993</v>
      </c>
      <c r="L132" s="6" t="n">
        <v>72.74</v>
      </c>
      <c r="M132" s="6" t="n">
        <v>0.27</v>
      </c>
      <c r="N132" s="6" t="n">
        <v>0.27</v>
      </c>
    </row>
    <row collapsed="false" customFormat="false" customHeight="false" hidden="false" ht="12.1" outlineLevel="0" r="133">
      <c r="A133" s="41" t="n">
        <v>44258</v>
      </c>
      <c r="B133" s="2" t="s">
        <v>1410</v>
      </c>
      <c r="C133" s="2" t="s">
        <v>90</v>
      </c>
      <c r="D133" s="2" t="s">
        <v>91</v>
      </c>
      <c r="E133" s="7" t="n">
        <v>4</v>
      </c>
      <c r="F133" s="2" t="s">
        <v>20</v>
      </c>
      <c r="G133" s="6" t="n">
        <v>41.0165</v>
      </c>
      <c r="H133" s="6" t="n">
        <v>56.25</v>
      </c>
      <c r="I133" s="6" t="n">
        <v>4363.97</v>
      </c>
      <c r="J133" s="6" t="n">
        <v>0.22</v>
      </c>
      <c r="K133" s="6" t="n">
        <v>164.0661</v>
      </c>
      <c r="L133" s="6" t="n">
        <v>147.66</v>
      </c>
      <c r="M133" s="6" t="n">
        <v>0.85</v>
      </c>
      <c r="N133" s="6" t="n">
        <v>0.88</v>
      </c>
    </row>
    <row collapsed="false" customFormat="false" customHeight="false" hidden="false" ht="12.1" outlineLevel="0" r="134">
      <c r="A134" s="41" t="n">
        <v>44267</v>
      </c>
      <c r="B134" s="2" t="s">
        <v>1410</v>
      </c>
      <c r="C134" s="2" t="s">
        <v>82</v>
      </c>
      <c r="D134" s="2" t="s">
        <v>83</v>
      </c>
      <c r="E134" s="7" t="n">
        <v>4</v>
      </c>
      <c r="F134" s="2" t="s">
        <v>20</v>
      </c>
      <c r="G134" s="6" t="n">
        <v>30.8698</v>
      </c>
      <c r="H134" s="6" t="n">
        <v>50.46</v>
      </c>
      <c r="I134" s="6" t="n">
        <v>3981.44</v>
      </c>
      <c r="J134" s="6" t="n">
        <v>0.17</v>
      </c>
      <c r="K134" s="6" t="n">
        <v>123.4793</v>
      </c>
      <c r="L134" s="6" t="n">
        <v>110.98</v>
      </c>
      <c r="M134" s="6" t="n">
        <v>0.7</v>
      </c>
      <c r="N134" s="6" t="n">
        <v>0.75</v>
      </c>
    </row>
    <row collapsed="false" customFormat="false" customHeight="false" hidden="false" ht="12.1" outlineLevel="0" r="135">
      <c r="A135" s="41" t="n">
        <v>44278</v>
      </c>
      <c r="B135" s="2" t="s">
        <v>1410</v>
      </c>
      <c r="C135" s="2" t="s">
        <v>88</v>
      </c>
      <c r="D135" s="2" t="s">
        <v>89</v>
      </c>
      <c r="E135" s="7" t="n">
        <v>4</v>
      </c>
      <c r="F135" s="2" t="s">
        <v>20</v>
      </c>
      <c r="G135" s="6" t="n">
        <v>64.1633</v>
      </c>
      <c r="H135" s="6" t="n">
        <v>51.64</v>
      </c>
      <c r="I135" s="6" t="n">
        <v>2956.23</v>
      </c>
      <c r="J135" s="6" t="n">
        <v>0.34</v>
      </c>
      <c r="K135" s="6" t="n">
        <v>256.6532</v>
      </c>
      <c r="L135" s="6" t="n">
        <v>231.29</v>
      </c>
      <c r="M135" s="6" t="n">
        <v>1.96</v>
      </c>
      <c r="N135" s="6" t="n">
        <v>1.5</v>
      </c>
    </row>
    <row collapsed="false" customFormat="false" customHeight="false" hidden="false" ht="12.1" outlineLevel="0" r="136">
      <c r="A136" s="41" t="n">
        <v>44286</v>
      </c>
      <c r="B136" s="2" t="s">
        <v>1410</v>
      </c>
      <c r="C136" s="2" t="s">
        <v>68</v>
      </c>
      <c r="D136" s="2" t="s">
        <v>69</v>
      </c>
      <c r="E136" s="7" t="n">
        <v>6</v>
      </c>
      <c r="F136" s="2" t="s">
        <v>20</v>
      </c>
      <c r="G136" s="6" t="n">
        <v>17.79</v>
      </c>
      <c r="H136" s="6" t="n">
        <v>64.12</v>
      </c>
      <c r="I136" s="6" t="n">
        <v>4494.23</v>
      </c>
      <c r="J136" s="6" t="n">
        <v>0.42</v>
      </c>
      <c r="K136" s="6" t="n">
        <v>106.7402</v>
      </c>
      <c r="L136" s="6" t="n">
        <v>74.95</v>
      </c>
      <c r="M136" s="6" t="n">
        <v>0.28</v>
      </c>
      <c r="N136" s="6" t="n">
        <v>0.26</v>
      </c>
    </row>
    <row collapsed="false" customFormat="false" customHeight="false" hidden="false" ht="12.1" outlineLevel="0" r="137">
      <c r="A137" s="41" t="n">
        <v>44291</v>
      </c>
      <c r="B137" s="2" t="s">
        <v>1410</v>
      </c>
      <c r="C137" s="2" t="s">
        <v>74</v>
      </c>
      <c r="D137" s="2" t="s">
        <v>75</v>
      </c>
      <c r="E137" s="7" t="n">
        <v>7</v>
      </c>
      <c r="F137" s="2" t="s">
        <v>27</v>
      </c>
      <c r="G137" s="6" t="n">
        <v>134</v>
      </c>
      <c r="H137" s="6" t="n">
        <v>2307</v>
      </c>
      <c r="I137" s="6" t="n">
        <v>1940.14</v>
      </c>
      <c r="J137" s="6" t="n">
        <v>122</v>
      </c>
      <c r="K137" s="6" t="n">
        <v>938</v>
      </c>
      <c r="L137" s="6" t="n">
        <v>816</v>
      </c>
      <c r="M137" s="6" t="n">
        <v>6.01</v>
      </c>
      <c r="N137" s="6" t="n">
        <v>5.05</v>
      </c>
    </row>
    <row collapsed="false" customFormat="false" customHeight="false" hidden="false" ht="12.1" outlineLevel="0" r="138">
      <c r="A138" s="41" t="n">
        <v>44291</v>
      </c>
      <c r="B138" s="2" t="s">
        <v>1410</v>
      </c>
      <c r="C138" s="2" t="s">
        <v>22</v>
      </c>
      <c r="D138" s="2" t="s">
        <v>23</v>
      </c>
      <c r="E138" s="7" t="n">
        <v>77</v>
      </c>
      <c r="F138" s="2" t="s">
        <v>20</v>
      </c>
      <c r="G138" s="6" t="n">
        <v>28.1472</v>
      </c>
      <c r="H138" s="6" t="n">
        <v>51.98</v>
      </c>
      <c r="I138" s="6" t="n">
        <v>3030.48</v>
      </c>
      <c r="J138" s="6" t="n">
        <v>2.85</v>
      </c>
      <c r="K138" s="6" t="n">
        <v>2167.3312</v>
      </c>
      <c r="L138" s="6" t="n">
        <v>1950.52</v>
      </c>
      <c r="M138" s="6" t="n">
        <v>0.84</v>
      </c>
      <c r="N138" s="6" t="n">
        <v>0.64</v>
      </c>
    </row>
    <row collapsed="false" customFormat="false" customHeight="false" hidden="false" ht="12.1" outlineLevel="0" r="139">
      <c r="A139" s="41" t="n">
        <v>44294</v>
      </c>
      <c r="B139" s="2" t="s">
        <v>1410</v>
      </c>
      <c r="C139" s="2" t="s">
        <v>29</v>
      </c>
      <c r="D139" s="2" t="s">
        <v>30</v>
      </c>
      <c r="E139" s="7" t="n">
        <v>66</v>
      </c>
      <c r="F139" s="2" t="s">
        <v>20</v>
      </c>
      <c r="G139" s="6" t="n">
        <v>40.442</v>
      </c>
      <c r="H139" s="6" t="n">
        <v>30.93</v>
      </c>
      <c r="I139" s="6" t="n">
        <v>2189.3</v>
      </c>
      <c r="J139" s="6" t="n">
        <v>3.43</v>
      </c>
      <c r="K139" s="6" t="n">
        <v>2669.1694</v>
      </c>
      <c r="L139" s="6" t="n">
        <v>2402.41</v>
      </c>
      <c r="M139" s="6" t="n">
        <v>1.66</v>
      </c>
      <c r="N139" s="6" t="n">
        <v>1.51</v>
      </c>
    </row>
    <row collapsed="false" customFormat="false" customHeight="false" hidden="false" ht="12.1" outlineLevel="0" r="140">
      <c r="A140" s="41" t="n">
        <v>44298</v>
      </c>
      <c r="B140" s="2" t="s">
        <v>1410</v>
      </c>
      <c r="C140" s="2" t="s">
        <v>110</v>
      </c>
      <c r="D140" s="2" t="s">
        <v>111</v>
      </c>
      <c r="E140" s="7" t="n">
        <v>10</v>
      </c>
      <c r="F140" s="2" t="s">
        <v>20</v>
      </c>
      <c r="G140" s="6" t="n">
        <v>49.386</v>
      </c>
      <c r="H140" s="6" t="n">
        <v>15.8</v>
      </c>
      <c r="I140" s="6" t="n">
        <v>999.98</v>
      </c>
      <c r="J140" s="6" t="n">
        <v>0.64</v>
      </c>
      <c r="K140" s="6" t="n">
        <v>493.8605</v>
      </c>
      <c r="L140" s="6" t="n">
        <v>444.47</v>
      </c>
      <c r="M140" s="6" t="n">
        <v>4.44</v>
      </c>
      <c r="N140" s="6" t="n">
        <v>3.65</v>
      </c>
    </row>
    <row collapsed="false" customFormat="false" customHeight="false" hidden="false" ht="12.1" outlineLevel="0" r="141">
      <c r="A141" s="41" t="n">
        <v>44302</v>
      </c>
      <c r="B141" s="2" t="s">
        <v>1410</v>
      </c>
      <c r="C141" s="2" t="s">
        <v>1010</v>
      </c>
      <c r="D141" s="2" t="s">
        <v>1426</v>
      </c>
      <c r="E141" s="7" t="n">
        <v>34</v>
      </c>
      <c r="F141" s="2" t="s">
        <v>27</v>
      </c>
      <c r="G141" s="6" t="n">
        <v>76.44</v>
      </c>
      <c r="H141" s="6" t="n">
        <v>901</v>
      </c>
      <c r="I141" s="6" t="n">
        <v>829.89</v>
      </c>
      <c r="J141" s="6" t="n">
        <v>338</v>
      </c>
      <c r="K141" s="6" t="n">
        <v>2598.96</v>
      </c>
      <c r="L141" s="6" t="n">
        <v>2260.96</v>
      </c>
      <c r="M141" s="6" t="n">
        <v>8.01</v>
      </c>
      <c r="N141" s="6" t="n">
        <v>7.38</v>
      </c>
    </row>
    <row collapsed="false" customFormat="false" customHeight="false" hidden="false" ht="12.1" outlineLevel="0" r="142">
      <c r="A142" s="41" t="n">
        <v>44313</v>
      </c>
      <c r="B142" s="2" t="s">
        <v>1410</v>
      </c>
      <c r="C142" s="2" t="s">
        <v>132</v>
      </c>
      <c r="D142" s="2" t="s">
        <v>133</v>
      </c>
      <c r="E142" s="7" t="n">
        <v>16</v>
      </c>
      <c r="F142" s="2" t="s">
        <v>27</v>
      </c>
      <c r="G142" s="6" t="n">
        <v>23.37</v>
      </c>
      <c r="H142" s="6" t="n">
        <v>801.5</v>
      </c>
      <c r="I142" s="6" t="n">
        <v>851.88</v>
      </c>
      <c r="J142" s="6" t="n">
        <v>49</v>
      </c>
      <c r="K142" s="6" t="n">
        <v>373.92</v>
      </c>
      <c r="L142" s="6" t="n">
        <v>324.92</v>
      </c>
      <c r="M142" s="6" t="n">
        <v>2.38</v>
      </c>
      <c r="N142" s="6" t="n">
        <v>2.53</v>
      </c>
    </row>
    <row collapsed="false" customFormat="false" customHeight="false" hidden="false" ht="12.1" outlineLevel="0" r="143">
      <c r="A143" s="41" t="n">
        <v>44313</v>
      </c>
      <c r="B143" s="2" t="s">
        <v>1410</v>
      </c>
      <c r="C143" s="2" t="s">
        <v>94</v>
      </c>
      <c r="D143" s="2" t="s">
        <v>95</v>
      </c>
      <c r="E143" s="7" t="n">
        <v>260</v>
      </c>
      <c r="F143" s="2" t="s">
        <v>27</v>
      </c>
      <c r="G143" s="6" t="n">
        <v>0.73</v>
      </c>
      <c r="H143" s="6" t="n">
        <v>77.3</v>
      </c>
      <c r="I143" s="6" t="n">
        <v>78.6</v>
      </c>
      <c r="J143" s="6" t="n">
        <v>25</v>
      </c>
      <c r="K143" s="6" t="n">
        <v>189.8</v>
      </c>
      <c r="L143" s="6" t="n">
        <v>164.8</v>
      </c>
      <c r="M143" s="6" t="n">
        <v>0.81</v>
      </c>
      <c r="N143" s="6" t="n">
        <v>0.82</v>
      </c>
    </row>
    <row collapsed="false" customFormat="false" customHeight="false" hidden="false" ht="12.1" outlineLevel="0" r="144">
      <c r="A144" s="41" t="n">
        <v>44316</v>
      </c>
      <c r="B144" s="2" t="s">
        <v>1410</v>
      </c>
      <c r="C144" s="2" t="s">
        <v>68</v>
      </c>
      <c r="D144" s="2" t="s">
        <v>69</v>
      </c>
      <c r="E144" s="7" t="n">
        <v>6</v>
      </c>
      <c r="F144" s="2" t="s">
        <v>20</v>
      </c>
      <c r="G144" s="6" t="n">
        <v>17.4798</v>
      </c>
      <c r="H144" s="6" t="n">
        <v>69.31</v>
      </c>
      <c r="I144" s="6" t="n">
        <v>4494.23</v>
      </c>
      <c r="J144" s="6" t="n">
        <v>0.42</v>
      </c>
      <c r="K144" s="6" t="n">
        <v>104.879</v>
      </c>
      <c r="L144" s="6" t="n">
        <v>73.64</v>
      </c>
      <c r="M144" s="6" t="n">
        <v>0.27</v>
      </c>
      <c r="N144" s="6" t="n">
        <v>0.24</v>
      </c>
    </row>
    <row collapsed="false" customFormat="false" customHeight="false" hidden="false" ht="12.1" outlineLevel="0" r="145">
      <c r="A145" s="41" t="n">
        <v>44322</v>
      </c>
      <c r="B145" s="2" t="s">
        <v>1410</v>
      </c>
      <c r="C145" s="2" t="s">
        <v>61</v>
      </c>
      <c r="D145" s="2" t="s">
        <v>62</v>
      </c>
      <c r="E145" s="7" t="n">
        <v>620</v>
      </c>
      <c r="F145" s="2" t="s">
        <v>27</v>
      </c>
      <c r="G145" s="6" t="n">
        <v>3.36</v>
      </c>
      <c r="H145" s="6" t="n">
        <v>92.3</v>
      </c>
      <c r="I145" s="6" t="n">
        <v>90.83</v>
      </c>
      <c r="J145" s="6" t="n">
        <v>271</v>
      </c>
      <c r="K145" s="6" t="n">
        <v>2083.2</v>
      </c>
      <c r="L145" s="6" t="n">
        <v>1812.2</v>
      </c>
      <c r="M145" s="6" t="n">
        <v>3.22</v>
      </c>
      <c r="N145" s="6" t="n">
        <v>3.17</v>
      </c>
    </row>
    <row collapsed="false" customFormat="false" customHeight="false" hidden="false" ht="12.1" outlineLevel="0" r="146">
      <c r="A146" s="41" t="n">
        <v>44323</v>
      </c>
      <c r="B146" s="2" t="s">
        <v>1410</v>
      </c>
      <c r="C146" s="2" t="s">
        <v>106</v>
      </c>
      <c r="D146" s="2" t="s">
        <v>107</v>
      </c>
      <c r="E146" s="7" t="n">
        <v>32</v>
      </c>
      <c r="F146" s="2" t="s">
        <v>27</v>
      </c>
      <c r="G146" s="6" t="n">
        <v>66.3</v>
      </c>
      <c r="H146" s="6" t="n">
        <v>1662.3</v>
      </c>
      <c r="I146" s="6" t="n">
        <v>1701.83</v>
      </c>
      <c r="J146" s="6" t="n">
        <v>276</v>
      </c>
      <c r="K146" s="6" t="n">
        <v>2121.6</v>
      </c>
      <c r="L146" s="6" t="n">
        <v>1845.6</v>
      </c>
      <c r="M146" s="6" t="n">
        <v>3.39</v>
      </c>
      <c r="N146" s="6" t="n">
        <v>3.47</v>
      </c>
    </row>
    <row collapsed="false" customFormat="false" customHeight="false" hidden="false" ht="12.1" outlineLevel="0" r="147">
      <c r="A147" s="41" t="n">
        <v>44322</v>
      </c>
      <c r="B147" s="2" t="s">
        <v>1410</v>
      </c>
      <c r="C147" s="2" t="s">
        <v>118</v>
      </c>
      <c r="D147" s="2" t="s">
        <v>119</v>
      </c>
      <c r="E147" s="7" t="n">
        <v>3</v>
      </c>
      <c r="F147" s="2" t="s">
        <v>20</v>
      </c>
      <c r="G147" s="6" t="n">
        <v>29.1961</v>
      </c>
      <c r="H147" s="6" t="n">
        <v>39.97</v>
      </c>
      <c r="I147" s="6" t="n">
        <v>2775.04</v>
      </c>
      <c r="J147" s="6" t="n">
        <v>0.12</v>
      </c>
      <c r="K147" s="6" t="n">
        <v>87.5882</v>
      </c>
      <c r="L147" s="6" t="n">
        <v>78.6</v>
      </c>
      <c r="M147" s="6" t="n">
        <v>0.94</v>
      </c>
      <c r="N147" s="6" t="n">
        <v>0.88</v>
      </c>
    </row>
    <row collapsed="false" customFormat="false" customHeight="false" hidden="false" ht="12.1" outlineLevel="0" r="148">
      <c r="A148" s="41" t="n">
        <v>44328</v>
      </c>
      <c r="B148" s="2" t="s">
        <v>1410</v>
      </c>
      <c r="C148" s="2" t="s">
        <v>142</v>
      </c>
      <c r="D148" s="2" t="s">
        <v>143</v>
      </c>
      <c r="E148" s="7" t="n">
        <v>-40</v>
      </c>
      <c r="F148" s="2" t="s">
        <v>27</v>
      </c>
      <c r="G148" s="6" t="n">
        <v>18.7</v>
      </c>
      <c r="H148" s="6" t="n">
        <v>280.59</v>
      </c>
      <c r="I148" s="6" t="n">
        <v>-250.8</v>
      </c>
      <c r="J148" s="6" t="n">
        <v>-97</v>
      </c>
      <c r="K148" s="6" t="n">
        <v>-748</v>
      </c>
      <c r="L148" s="6" t="n">
        <v>-651</v>
      </c>
      <c r="M148" s="6" t="n">
        <v>-6.49</v>
      </c>
      <c r="N148" s="6" t="n">
        <v>5.8</v>
      </c>
    </row>
    <row collapsed="false" customFormat="false" customHeight="false" hidden="false" ht="12.1" outlineLevel="0" r="149">
      <c r="A149" s="41" t="n">
        <v>44326</v>
      </c>
      <c r="B149" s="2" t="s">
        <v>1410</v>
      </c>
      <c r="C149" s="2" t="s">
        <v>35</v>
      </c>
      <c r="D149" s="2" t="s">
        <v>36</v>
      </c>
      <c r="E149" s="7" t="n">
        <v>65</v>
      </c>
      <c r="F149" s="2" t="s">
        <v>20</v>
      </c>
      <c r="G149" s="6" t="n">
        <v>11.3059</v>
      </c>
      <c r="H149" s="6" t="n">
        <v>9.84</v>
      </c>
      <c r="I149" s="6" t="n">
        <v>446.68</v>
      </c>
      <c r="J149" s="6" t="n">
        <v>3.67</v>
      </c>
      <c r="K149" s="6" t="n">
        <v>734.886</v>
      </c>
      <c r="L149" s="6" t="n">
        <v>462.8</v>
      </c>
      <c r="M149" s="6" t="n">
        <v>1.59</v>
      </c>
      <c r="N149" s="6" t="n">
        <v>0.98</v>
      </c>
    </row>
    <row collapsed="false" customFormat="false" customHeight="false" hidden="false" ht="12.1" outlineLevel="0" r="150">
      <c r="A150" s="41" t="n">
        <v>44330</v>
      </c>
      <c r="B150" s="2" t="s">
        <v>1410</v>
      </c>
      <c r="C150" s="2" t="s">
        <v>122</v>
      </c>
      <c r="D150" s="2" t="s">
        <v>123</v>
      </c>
      <c r="E150" s="7" t="n">
        <v>30</v>
      </c>
      <c r="F150" s="2" t="s">
        <v>27</v>
      </c>
      <c r="G150" s="6" t="n">
        <v>9.45</v>
      </c>
      <c r="H150" s="6" t="n">
        <v>175.35</v>
      </c>
      <c r="I150" s="6" t="n">
        <v>127.04</v>
      </c>
      <c r="J150" s="6" t="n">
        <v>37</v>
      </c>
      <c r="K150" s="6" t="n">
        <v>283.5</v>
      </c>
      <c r="L150" s="6" t="n">
        <v>246.5</v>
      </c>
      <c r="M150" s="6" t="n">
        <v>6.47</v>
      </c>
      <c r="N150" s="6" t="n">
        <v>4.69</v>
      </c>
    </row>
    <row collapsed="false" customFormat="false" customHeight="false" hidden="false" ht="12.1" outlineLevel="0" r="151">
      <c r="A151" s="41" t="n">
        <v>44328</v>
      </c>
      <c r="B151" s="2" t="s">
        <v>1410</v>
      </c>
      <c r="C151" s="2" t="s">
        <v>17</v>
      </c>
      <c r="D151" s="2" t="s">
        <v>19</v>
      </c>
      <c r="E151" s="7" t="n">
        <v>63</v>
      </c>
      <c r="F151" s="2" t="s">
        <v>20</v>
      </c>
      <c r="G151" s="6" t="n">
        <v>64.5163</v>
      </c>
      <c r="H151" s="6" t="n">
        <v>59.72</v>
      </c>
      <c r="I151" s="6" t="n">
        <v>2784.02</v>
      </c>
      <c r="J151" s="6" t="n">
        <v>5.48</v>
      </c>
      <c r="K151" s="6" t="n">
        <v>4064.5287</v>
      </c>
      <c r="L151" s="6" t="n">
        <v>3658.15</v>
      </c>
      <c r="M151" s="6" t="n">
        <v>2.09</v>
      </c>
      <c r="N151" s="6" t="n">
        <v>1.31</v>
      </c>
    </row>
    <row collapsed="false" customFormat="false" customHeight="false" hidden="false" ht="12.1" outlineLevel="0" r="152">
      <c r="A152" s="41" t="n">
        <v>44335</v>
      </c>
      <c r="B152" s="2" t="s">
        <v>1410</v>
      </c>
      <c r="C152" s="2" t="s">
        <v>41</v>
      </c>
      <c r="D152" s="2" t="s">
        <v>42</v>
      </c>
      <c r="E152" s="7" t="n">
        <v>2</v>
      </c>
      <c r="F152" s="2" t="s">
        <v>20</v>
      </c>
      <c r="G152" s="6" t="n">
        <v>41.2716</v>
      </c>
      <c r="H152" s="6" t="n">
        <v>243.08</v>
      </c>
      <c r="I152" s="6" t="n">
        <v>16373.83</v>
      </c>
      <c r="J152" s="6" t="n">
        <v>0.11</v>
      </c>
      <c r="K152" s="6" t="n">
        <v>82.5431</v>
      </c>
      <c r="L152" s="6" t="n">
        <v>74.44</v>
      </c>
      <c r="M152" s="6" t="n">
        <v>0.23</v>
      </c>
      <c r="N152" s="6" t="n">
        <v>0.21</v>
      </c>
    </row>
    <row collapsed="false" customFormat="false" customHeight="false" hidden="false" ht="12.1" outlineLevel="0" r="153">
      <c r="A153" s="41" t="n">
        <v>44344</v>
      </c>
      <c r="B153" s="2" t="s">
        <v>1410</v>
      </c>
      <c r="C153" s="2" t="s">
        <v>96</v>
      </c>
      <c r="D153" s="2" t="s">
        <v>97</v>
      </c>
      <c r="E153" s="7" t="n">
        <v>6</v>
      </c>
      <c r="F153" s="2" t="s">
        <v>27</v>
      </c>
      <c r="G153" s="6" t="n">
        <v>110.49</v>
      </c>
      <c r="H153" s="6" t="n">
        <v>2204</v>
      </c>
      <c r="I153" s="6" t="n">
        <v>2814.09</v>
      </c>
      <c r="J153" s="6" t="n">
        <v>86</v>
      </c>
      <c r="K153" s="6" t="n">
        <v>662.94</v>
      </c>
      <c r="L153" s="6" t="n">
        <v>576.94</v>
      </c>
      <c r="M153" s="6" t="n">
        <v>3.42</v>
      </c>
      <c r="N153" s="6" t="n">
        <v>4.36</v>
      </c>
    </row>
    <row collapsed="false" customFormat="false" customHeight="false" hidden="false" ht="12.1" outlineLevel="0" r="154">
      <c r="A154" s="41" t="n">
        <v>44344</v>
      </c>
      <c r="B154" s="2" t="s">
        <v>1410</v>
      </c>
      <c r="C154" s="2" t="s">
        <v>68</v>
      </c>
      <c r="D154" s="2" t="s">
        <v>69</v>
      </c>
      <c r="E154" s="7" t="n">
        <v>6</v>
      </c>
      <c r="F154" s="2" t="s">
        <v>20</v>
      </c>
      <c r="G154" s="6" t="n">
        <v>17.2626</v>
      </c>
      <c r="H154" s="6" t="n">
        <v>68.21</v>
      </c>
      <c r="I154" s="6" t="n">
        <v>4494.23</v>
      </c>
      <c r="J154" s="6" t="n">
        <v>0.42</v>
      </c>
      <c r="K154" s="6" t="n">
        <v>103.5758</v>
      </c>
      <c r="L154" s="6" t="n">
        <v>72.72</v>
      </c>
      <c r="M154" s="6" t="n">
        <v>0.27</v>
      </c>
      <c r="N154" s="6" t="n">
        <v>0.24</v>
      </c>
    </row>
    <row collapsed="false" customFormat="false" customHeight="false" hidden="false" ht="12.1" outlineLevel="0" r="155">
      <c r="A155" s="41" t="n">
        <v>44348</v>
      </c>
      <c r="B155" s="2" t="s">
        <v>1410</v>
      </c>
      <c r="C155" s="2" t="s">
        <v>136</v>
      </c>
      <c r="D155" s="2" t="s">
        <v>137</v>
      </c>
      <c r="E155" s="7" t="n">
        <v>3</v>
      </c>
      <c r="F155" s="2" t="s">
        <v>27</v>
      </c>
      <c r="G155" s="6" t="n">
        <v>36.27</v>
      </c>
      <c r="H155" s="6" t="n">
        <v>1695.2</v>
      </c>
      <c r="I155" s="6" t="n">
        <v>989.54</v>
      </c>
      <c r="J155" s="6" t="n">
        <v>14</v>
      </c>
      <c r="K155" s="6" t="n">
        <v>108.81</v>
      </c>
      <c r="L155" s="6" t="n">
        <v>94.81</v>
      </c>
      <c r="M155" s="6" t="n">
        <v>3.19</v>
      </c>
      <c r="N155" s="6" t="n">
        <v>1.86</v>
      </c>
    </row>
    <row collapsed="false" customFormat="false" customHeight="false" hidden="false" ht="12.1" outlineLevel="0" r="156">
      <c r="A156" s="41" t="n">
        <v>44348</v>
      </c>
      <c r="B156" s="2" t="s">
        <v>1410</v>
      </c>
      <c r="C156" s="2" t="s">
        <v>136</v>
      </c>
      <c r="D156" s="2" t="s">
        <v>137</v>
      </c>
      <c r="E156" s="7" t="n">
        <v>3</v>
      </c>
      <c r="F156" s="2" t="s">
        <v>27</v>
      </c>
      <c r="G156" s="6" t="n">
        <v>46.77</v>
      </c>
      <c r="H156" s="6" t="n">
        <v>1695.2</v>
      </c>
      <c r="I156" s="6" t="n">
        <v>989.54</v>
      </c>
      <c r="J156" s="6" t="n">
        <v>18</v>
      </c>
      <c r="K156" s="6" t="n">
        <v>140.31</v>
      </c>
      <c r="L156" s="6" t="n">
        <v>122.31</v>
      </c>
      <c r="M156" s="6" t="n">
        <v>4.12</v>
      </c>
      <c r="N156" s="6" t="n">
        <v>2.41</v>
      </c>
    </row>
    <row collapsed="false" customFormat="false" customHeight="false" hidden="false" ht="12.1" outlineLevel="0" r="157">
      <c r="A157" s="41" t="n">
        <v>44348</v>
      </c>
      <c r="B157" s="2" t="s">
        <v>1410</v>
      </c>
      <c r="C157" s="2" t="s">
        <v>100</v>
      </c>
      <c r="D157" s="2" t="s">
        <v>101</v>
      </c>
      <c r="E157" s="7" t="n">
        <v>1</v>
      </c>
      <c r="F157" s="2" t="s">
        <v>27</v>
      </c>
      <c r="G157" s="6" t="n">
        <v>1021.22</v>
      </c>
      <c r="H157" s="6" t="n">
        <v>26750</v>
      </c>
      <c r="I157" s="6" t="n">
        <v>20543.8</v>
      </c>
      <c r="J157" s="6" t="n">
        <v>133</v>
      </c>
      <c r="K157" s="6" t="n">
        <v>1021.22</v>
      </c>
      <c r="L157" s="6" t="n">
        <v>888.22</v>
      </c>
      <c r="M157" s="6" t="n">
        <v>4.32</v>
      </c>
      <c r="N157" s="6" t="n">
        <v>3.32</v>
      </c>
    </row>
    <row collapsed="false" customFormat="false" customHeight="false" hidden="false" ht="12.1" outlineLevel="0" r="158">
      <c r="A158" s="41" t="n">
        <v>44349</v>
      </c>
      <c r="B158" s="2" t="s">
        <v>1410</v>
      </c>
      <c r="C158" s="2" t="s">
        <v>90</v>
      </c>
      <c r="D158" s="2" t="s">
        <v>91</v>
      </c>
      <c r="E158" s="7" t="n">
        <v>4</v>
      </c>
      <c r="F158" s="2" t="s">
        <v>20</v>
      </c>
      <c r="G158" s="6" t="n">
        <v>40.2826</v>
      </c>
      <c r="H158" s="6" t="n">
        <v>73.4</v>
      </c>
      <c r="I158" s="6" t="n">
        <v>4363.97</v>
      </c>
      <c r="J158" s="6" t="n">
        <v>0.22</v>
      </c>
      <c r="K158" s="6" t="n">
        <v>161.1304</v>
      </c>
      <c r="L158" s="6" t="n">
        <v>145.02</v>
      </c>
      <c r="M158" s="6" t="n">
        <v>0.83</v>
      </c>
      <c r="N158" s="6" t="n">
        <v>0.67</v>
      </c>
    </row>
    <row collapsed="false" customFormat="false" customHeight="false" hidden="false" ht="12.1" outlineLevel="0" r="159">
      <c r="A159" s="41" t="n">
        <v>44354</v>
      </c>
      <c r="B159" s="2" t="s">
        <v>1410</v>
      </c>
      <c r="C159" s="2" t="s">
        <v>44</v>
      </c>
      <c r="D159" s="2" t="s">
        <v>45</v>
      </c>
      <c r="E159" s="7" t="n">
        <v>4</v>
      </c>
      <c r="F159" s="2" t="s">
        <v>27</v>
      </c>
      <c r="G159" s="6" t="n">
        <v>387.15</v>
      </c>
      <c r="H159" s="6" t="n">
        <v>15200</v>
      </c>
      <c r="I159" s="6" t="n">
        <v>14486.79</v>
      </c>
      <c r="J159" s="6" t="n">
        <v>201</v>
      </c>
      <c r="K159" s="6" t="n">
        <v>1548.6</v>
      </c>
      <c r="L159" s="6" t="n">
        <v>1347.6</v>
      </c>
      <c r="M159" s="6" t="n">
        <v>2.33</v>
      </c>
      <c r="N159" s="6" t="n">
        <v>2.22</v>
      </c>
    </row>
    <row collapsed="false" customFormat="false" customHeight="false" hidden="false" ht="12.1" outlineLevel="0" r="160">
      <c r="A160" s="41" t="n">
        <v>44354</v>
      </c>
      <c r="B160" s="2" t="s">
        <v>1410</v>
      </c>
      <c r="C160" s="2" t="s">
        <v>86</v>
      </c>
      <c r="D160" s="2" t="s">
        <v>87</v>
      </c>
      <c r="E160" s="7" t="n">
        <v>6000</v>
      </c>
      <c r="F160" s="2" t="s">
        <v>27</v>
      </c>
      <c r="G160" s="6" t="n">
        <v>0.18</v>
      </c>
      <c r="H160" s="6" t="n">
        <v>5.0125</v>
      </c>
      <c r="I160" s="6" t="n">
        <v>5.44</v>
      </c>
      <c r="J160" s="6" t="n">
        <v>140</v>
      </c>
      <c r="K160" s="6" t="n">
        <v>1080</v>
      </c>
      <c r="L160" s="6" t="n">
        <v>940</v>
      </c>
      <c r="M160" s="6" t="n">
        <v>2.88</v>
      </c>
      <c r="N160" s="6" t="n">
        <v>3.13</v>
      </c>
    </row>
    <row collapsed="false" customFormat="false" customHeight="false" hidden="false" ht="12.1" outlineLevel="0" r="161">
      <c r="A161" s="41" t="n">
        <v>44362</v>
      </c>
      <c r="B161" s="2" t="s">
        <v>1410</v>
      </c>
      <c r="C161" s="2" t="s">
        <v>128</v>
      </c>
      <c r="D161" s="2" t="s">
        <v>129</v>
      </c>
      <c r="E161" s="7" t="n">
        <v>10000</v>
      </c>
      <c r="F161" s="2" t="s">
        <v>27</v>
      </c>
      <c r="G161" s="6" t="n">
        <v>0.0259</v>
      </c>
      <c r="H161" s="6" t="n">
        <v>0.2628</v>
      </c>
      <c r="I161" s="6" t="n">
        <v>0.22</v>
      </c>
      <c r="J161" s="6" t="n">
        <v>34</v>
      </c>
      <c r="K161" s="6" t="n">
        <v>259</v>
      </c>
      <c r="L161" s="6" t="n">
        <v>225</v>
      </c>
      <c r="M161" s="6" t="n">
        <v>10.42</v>
      </c>
      <c r="N161" s="6" t="n">
        <v>8.56</v>
      </c>
    </row>
    <row collapsed="false" customFormat="false" customHeight="false" hidden="false" ht="12.1" outlineLevel="0" r="162">
      <c r="A162" s="41" t="n">
        <v>44361</v>
      </c>
      <c r="B162" s="2" t="s">
        <v>1410</v>
      </c>
      <c r="C162" s="2" t="s">
        <v>82</v>
      </c>
      <c r="D162" s="2" t="s">
        <v>83</v>
      </c>
      <c r="E162" s="7" t="n">
        <v>4</v>
      </c>
      <c r="F162" s="2" t="s">
        <v>20</v>
      </c>
      <c r="G162" s="6" t="n">
        <v>30.1055</v>
      </c>
      <c r="H162" s="6" t="n">
        <v>56.16</v>
      </c>
      <c r="I162" s="6" t="n">
        <v>3981.44</v>
      </c>
      <c r="J162" s="6" t="n">
        <v>0.17</v>
      </c>
      <c r="K162" s="6" t="n">
        <v>120.4219</v>
      </c>
      <c r="L162" s="6" t="n">
        <v>108.24</v>
      </c>
      <c r="M162" s="6" t="n">
        <v>0.68</v>
      </c>
      <c r="N162" s="6" t="n">
        <v>0.67</v>
      </c>
    </row>
    <row collapsed="false" customFormat="false" customHeight="false" hidden="false" ht="12.1" outlineLevel="0" r="163">
      <c r="A163" s="41" t="n">
        <v>44361</v>
      </c>
      <c r="B163" s="2" t="s">
        <v>1410</v>
      </c>
      <c r="C163" s="2" t="s">
        <v>88</v>
      </c>
      <c r="D163" s="2" t="s">
        <v>89</v>
      </c>
      <c r="E163" s="7" t="n">
        <v>4</v>
      </c>
      <c r="F163" s="2" t="s">
        <v>20</v>
      </c>
      <c r="G163" s="6" t="n">
        <v>61.6445</v>
      </c>
      <c r="H163" s="6" t="n">
        <v>49.76</v>
      </c>
      <c r="I163" s="6" t="n">
        <v>2956.23</v>
      </c>
      <c r="J163" s="6" t="n">
        <v>0.34</v>
      </c>
      <c r="K163" s="6" t="n">
        <v>246.5782</v>
      </c>
      <c r="L163" s="6" t="n">
        <v>222.21</v>
      </c>
      <c r="M163" s="6" t="n">
        <v>1.88</v>
      </c>
      <c r="N163" s="6" t="n">
        <v>1.56</v>
      </c>
    </row>
    <row collapsed="false" customFormat="false" customHeight="false" hidden="false" ht="12.1" outlineLevel="0" r="164">
      <c r="A164" s="41" t="n">
        <v>44369</v>
      </c>
      <c r="B164" s="2" t="s">
        <v>1410</v>
      </c>
      <c r="C164" s="2" t="s">
        <v>102</v>
      </c>
      <c r="D164" s="2" t="s">
        <v>103</v>
      </c>
      <c r="E164" s="7" t="n">
        <v>7000</v>
      </c>
      <c r="F164" s="2" t="s">
        <v>27</v>
      </c>
      <c r="G164" s="6" t="n">
        <v>0.1269</v>
      </c>
      <c r="H164" s="6" t="n">
        <v>2.833</v>
      </c>
      <c r="I164" s="6" t="n">
        <v>2.8</v>
      </c>
      <c r="J164" s="6" t="n">
        <v>115</v>
      </c>
      <c r="K164" s="6" t="n">
        <v>888.2022</v>
      </c>
      <c r="L164" s="6" t="n">
        <v>773.2</v>
      </c>
      <c r="M164" s="6" t="n">
        <v>3.95</v>
      </c>
      <c r="N164" s="6" t="n">
        <v>3.9</v>
      </c>
    </row>
    <row collapsed="false" customFormat="false" customHeight="false" hidden="false" ht="12.1" outlineLevel="0" r="165">
      <c r="A165" s="41" t="n">
        <v>44369</v>
      </c>
      <c r="B165" s="2" t="s">
        <v>1410</v>
      </c>
      <c r="C165" s="2" t="s">
        <v>132</v>
      </c>
      <c r="D165" s="2" t="s">
        <v>133</v>
      </c>
      <c r="E165" s="7" t="n">
        <v>16</v>
      </c>
      <c r="F165" s="2" t="s">
        <v>27</v>
      </c>
      <c r="G165" s="6" t="n">
        <v>16.2</v>
      </c>
      <c r="H165" s="6" t="n">
        <v>775.5</v>
      </c>
      <c r="I165" s="6" t="n">
        <v>851.88</v>
      </c>
      <c r="J165" s="6" t="n">
        <v>34</v>
      </c>
      <c r="K165" s="6" t="n">
        <v>259.2</v>
      </c>
      <c r="L165" s="6" t="n">
        <v>225.2</v>
      </c>
      <c r="M165" s="6" t="n">
        <v>1.65</v>
      </c>
      <c r="N165" s="6" t="n">
        <v>1.81</v>
      </c>
    </row>
    <row collapsed="false" customFormat="false" customHeight="false" hidden="false" ht="12.1" outlineLevel="0" r="166">
      <c r="A166" s="41" t="n">
        <v>44372</v>
      </c>
      <c r="B166" s="2" t="s">
        <v>1410</v>
      </c>
      <c r="C166" s="2" t="s">
        <v>25</v>
      </c>
      <c r="D166" s="2" t="s">
        <v>26</v>
      </c>
      <c r="E166" s="7" t="n">
        <v>340</v>
      </c>
      <c r="F166" s="2" t="s">
        <v>27</v>
      </c>
      <c r="G166" s="6" t="n">
        <v>10</v>
      </c>
      <c r="H166" s="6" t="n">
        <v>430.05</v>
      </c>
      <c r="I166" s="6" t="n">
        <v>330.73</v>
      </c>
      <c r="J166" s="6" t="n">
        <v>442</v>
      </c>
      <c r="K166" s="6" t="n">
        <v>3400</v>
      </c>
      <c r="L166" s="6" t="n">
        <v>2958</v>
      </c>
      <c r="M166" s="6" t="n">
        <v>2.63</v>
      </c>
      <c r="N166" s="6" t="n">
        <v>2.02</v>
      </c>
    </row>
    <row collapsed="false" customFormat="false" customHeight="false" hidden="false" ht="12.1" outlineLevel="0" r="167">
      <c r="A167" s="41" t="n">
        <v>44376</v>
      </c>
      <c r="B167" s="2" t="s">
        <v>1410</v>
      </c>
      <c r="C167" s="2" t="s">
        <v>92</v>
      </c>
      <c r="D167" s="2" t="s">
        <v>93</v>
      </c>
      <c r="E167" s="7" t="n">
        <v>80</v>
      </c>
      <c r="F167" s="2" t="s">
        <v>27</v>
      </c>
      <c r="G167" s="6" t="n">
        <v>15.1688</v>
      </c>
      <c r="H167" s="6" t="n">
        <v>150.65</v>
      </c>
      <c r="I167" s="6" t="n">
        <v>150.18</v>
      </c>
      <c r="J167" s="6" t="n">
        <v>158</v>
      </c>
      <c r="K167" s="6" t="n">
        <v>1213.504</v>
      </c>
      <c r="L167" s="6" t="n">
        <v>1055.5</v>
      </c>
      <c r="M167" s="6" t="n">
        <v>8.79</v>
      </c>
      <c r="N167" s="6" t="n">
        <v>8.76</v>
      </c>
    </row>
    <row collapsed="false" customFormat="false" customHeight="false" hidden="false" ht="12.1" outlineLevel="0" r="168">
      <c r="A168" s="41" t="n">
        <v>44377</v>
      </c>
      <c r="B168" s="2" t="s">
        <v>1410</v>
      </c>
      <c r="C168" s="2" t="s">
        <v>68</v>
      </c>
      <c r="D168" s="2" t="s">
        <v>69</v>
      </c>
      <c r="E168" s="7" t="n">
        <v>6</v>
      </c>
      <c r="F168" s="2" t="s">
        <v>20</v>
      </c>
      <c r="G168" s="6" t="n">
        <v>17.0799</v>
      </c>
      <c r="H168" s="6" t="n">
        <v>67.95</v>
      </c>
      <c r="I168" s="6" t="n">
        <v>4494.23</v>
      </c>
      <c r="J168" s="6" t="n">
        <v>0.42</v>
      </c>
      <c r="K168" s="6" t="n">
        <v>102.4792</v>
      </c>
      <c r="L168" s="6" t="n">
        <v>72.08</v>
      </c>
      <c r="M168" s="6" t="n">
        <v>0.27</v>
      </c>
      <c r="N168" s="6" t="n">
        <v>0.24</v>
      </c>
    </row>
    <row collapsed="false" customFormat="false" customHeight="false" hidden="false" ht="12.1" outlineLevel="0" r="169">
      <c r="A169" s="41" t="n">
        <v>44379</v>
      </c>
      <c r="B169" s="2" t="s">
        <v>1410</v>
      </c>
      <c r="C169" s="2" t="s">
        <v>124</v>
      </c>
      <c r="D169" s="2" t="s">
        <v>125</v>
      </c>
      <c r="E169" s="7" t="n">
        <v>15000</v>
      </c>
      <c r="F169" s="2" t="s">
        <v>27</v>
      </c>
      <c r="G169" s="6" t="n">
        <v>0.06</v>
      </c>
      <c r="H169" s="6" t="n">
        <v>0.741</v>
      </c>
      <c r="I169" s="6" t="n">
        <v>0.73</v>
      </c>
      <c r="J169" s="6" t="n">
        <v>117</v>
      </c>
      <c r="K169" s="6" t="n">
        <v>900</v>
      </c>
      <c r="L169" s="6" t="n">
        <v>783</v>
      </c>
      <c r="M169" s="6" t="n">
        <v>7.13</v>
      </c>
      <c r="N169" s="6" t="n">
        <v>7.04</v>
      </c>
    </row>
    <row collapsed="false" customFormat="false" customHeight="false" hidden="false" ht="12.1" outlineLevel="0" r="170">
      <c r="A170" s="41" t="n">
        <v>44382</v>
      </c>
      <c r="B170" s="2" t="s">
        <v>1410</v>
      </c>
      <c r="C170" s="2" t="s">
        <v>120</v>
      </c>
      <c r="D170" s="2" t="s">
        <v>121</v>
      </c>
      <c r="E170" s="7" t="n">
        <v>70</v>
      </c>
      <c r="F170" s="2" t="s">
        <v>27</v>
      </c>
      <c r="G170" s="6" t="n">
        <v>6.67</v>
      </c>
      <c r="H170" s="6" t="n">
        <v>89.42</v>
      </c>
      <c r="I170" s="6" t="n">
        <v>102.61</v>
      </c>
      <c r="J170" s="6" t="n">
        <v>61</v>
      </c>
      <c r="K170" s="6" t="n">
        <v>466.9</v>
      </c>
      <c r="L170" s="6" t="n">
        <v>405.9</v>
      </c>
      <c r="M170" s="6" t="n">
        <v>5.65</v>
      </c>
      <c r="N170" s="6" t="n">
        <v>6.48</v>
      </c>
    </row>
    <row collapsed="false" customFormat="false" customHeight="false" hidden="false" ht="12.1" outlineLevel="0" r="171">
      <c r="A171" s="41" t="n">
        <v>44379</v>
      </c>
      <c r="B171" s="2" t="s">
        <v>1410</v>
      </c>
      <c r="C171" s="2" t="s">
        <v>22</v>
      </c>
      <c r="D171" s="2" t="s">
        <v>23</v>
      </c>
      <c r="E171" s="7" t="n">
        <v>77</v>
      </c>
      <c r="F171" s="2" t="s">
        <v>20</v>
      </c>
      <c r="G171" s="6" t="n">
        <v>26.9762</v>
      </c>
      <c r="H171" s="6" t="n">
        <v>53.07</v>
      </c>
      <c r="I171" s="6" t="n">
        <v>3030.48</v>
      </c>
      <c r="J171" s="6" t="n">
        <v>2.85</v>
      </c>
      <c r="K171" s="6" t="n">
        <v>2077.166</v>
      </c>
      <c r="L171" s="6" t="n">
        <v>1869.38</v>
      </c>
      <c r="M171" s="6" t="n">
        <v>0.8</v>
      </c>
      <c r="N171" s="6" t="n">
        <v>0.63</v>
      </c>
    </row>
    <row collapsed="false" customFormat="false" customHeight="false" hidden="false" ht="12.1" outlineLevel="0" r="172">
      <c r="A172" s="41" t="n">
        <v>44384</v>
      </c>
      <c r="B172" s="2" t="s">
        <v>1410</v>
      </c>
      <c r="C172" s="2" t="s">
        <v>66</v>
      </c>
      <c r="D172" s="2" t="s">
        <v>67</v>
      </c>
      <c r="E172" s="7" t="n">
        <v>4</v>
      </c>
      <c r="F172" s="2" t="s">
        <v>27</v>
      </c>
      <c r="G172" s="6" t="n">
        <v>1132.93</v>
      </c>
      <c r="H172" s="6" t="n">
        <v>15320</v>
      </c>
      <c r="I172" s="6" t="n">
        <v>14852.09</v>
      </c>
      <c r="J172" s="6" t="n">
        <v>589</v>
      </c>
      <c r="K172" s="6" t="n">
        <v>4531.72</v>
      </c>
      <c r="L172" s="6" t="n">
        <v>3942.72</v>
      </c>
      <c r="M172" s="6" t="n">
        <v>6.64</v>
      </c>
      <c r="N172" s="6" t="n">
        <v>6.43</v>
      </c>
    </row>
    <row collapsed="false" customFormat="false" customHeight="false" hidden="false" ht="12.1" outlineLevel="0" r="173">
      <c r="A173" s="41" t="n">
        <v>44385</v>
      </c>
      <c r="B173" s="2" t="s">
        <v>1410</v>
      </c>
      <c r="C173" s="2" t="s">
        <v>78</v>
      </c>
      <c r="D173" s="2" t="s">
        <v>79</v>
      </c>
      <c r="E173" s="7" t="n">
        <v>110</v>
      </c>
      <c r="F173" s="2" t="s">
        <v>27</v>
      </c>
      <c r="G173" s="6" t="n">
        <v>26.51</v>
      </c>
      <c r="H173" s="6" t="n">
        <v>318.2</v>
      </c>
      <c r="I173" s="6" t="n">
        <v>322.32</v>
      </c>
      <c r="J173" s="6" t="n">
        <v>379</v>
      </c>
      <c r="K173" s="6" t="n">
        <v>2916.1</v>
      </c>
      <c r="L173" s="6" t="n">
        <v>2537.1</v>
      </c>
      <c r="M173" s="6" t="n">
        <v>7.16</v>
      </c>
      <c r="N173" s="6" t="n">
        <v>7.25</v>
      </c>
    </row>
    <row collapsed="false" customFormat="false" customHeight="false" hidden="false" ht="12.1" outlineLevel="0" r="174">
      <c r="A174" s="41" t="n">
        <v>44388</v>
      </c>
      <c r="B174" s="2" t="s">
        <v>1410</v>
      </c>
      <c r="C174" s="2" t="s">
        <v>116</v>
      </c>
      <c r="D174" s="2" t="s">
        <v>117</v>
      </c>
      <c r="E174" s="7" t="n">
        <v>10</v>
      </c>
      <c r="F174" s="2" t="s">
        <v>27</v>
      </c>
      <c r="G174" s="6" t="n">
        <v>4</v>
      </c>
      <c r="H174" s="6" t="n">
        <v>370</v>
      </c>
      <c r="I174" s="6" t="n">
        <v>237.11</v>
      </c>
      <c r="J174" s="6" t="n">
        <v>5</v>
      </c>
      <c r="K174" s="6" t="n">
        <v>40</v>
      </c>
      <c r="L174" s="6" t="n">
        <v>35</v>
      </c>
      <c r="M174" s="6" t="n">
        <v>1.48</v>
      </c>
      <c r="N174" s="6" t="n">
        <v>0.95</v>
      </c>
    </row>
    <row collapsed="false" customFormat="false" customHeight="false" hidden="false" ht="12.1" outlineLevel="0" r="175">
      <c r="A175" s="41" t="n">
        <v>44386</v>
      </c>
      <c r="B175" s="2" t="s">
        <v>1410</v>
      </c>
      <c r="C175" s="2" t="s">
        <v>32</v>
      </c>
      <c r="D175" s="2" t="s">
        <v>33</v>
      </c>
      <c r="E175" s="7" t="n">
        <v>185</v>
      </c>
      <c r="F175" s="2" t="s">
        <v>27</v>
      </c>
      <c r="G175" s="6" t="n">
        <v>12.3</v>
      </c>
      <c r="H175" s="6" t="n">
        <v>486.4</v>
      </c>
      <c r="I175" s="6" t="n">
        <v>546.43</v>
      </c>
      <c r="J175" s="6" t="n">
        <v>296</v>
      </c>
      <c r="K175" s="6" t="n">
        <v>2275.5</v>
      </c>
      <c r="L175" s="6" t="n">
        <v>1979.5</v>
      </c>
      <c r="M175" s="6" t="n">
        <v>1.96</v>
      </c>
      <c r="N175" s="6" t="n">
        <v>2.2</v>
      </c>
    </row>
    <row collapsed="false" customFormat="false" customHeight="false" hidden="false" ht="12.1" outlineLevel="0" r="176">
      <c r="A176" s="41" t="n">
        <v>44388</v>
      </c>
      <c r="B176" s="2" t="s">
        <v>1410</v>
      </c>
      <c r="C176" s="2" t="s">
        <v>116</v>
      </c>
      <c r="D176" s="2" t="s">
        <v>117</v>
      </c>
      <c r="E176" s="7" t="n">
        <v>10</v>
      </c>
      <c r="F176" s="2" t="s">
        <v>27</v>
      </c>
      <c r="G176" s="6" t="n">
        <v>5</v>
      </c>
      <c r="H176" s="6" t="n">
        <v>370</v>
      </c>
      <c r="I176" s="6" t="n">
        <v>237.11</v>
      </c>
      <c r="J176" s="6" t="n">
        <v>7</v>
      </c>
      <c r="K176" s="6" t="n">
        <v>50</v>
      </c>
      <c r="L176" s="6" t="n">
        <v>43</v>
      </c>
      <c r="M176" s="6" t="n">
        <v>1.81</v>
      </c>
      <c r="N176" s="6" t="n">
        <v>1.16</v>
      </c>
    </row>
    <row collapsed="false" customFormat="false" customHeight="false" hidden="false" ht="12.1" outlineLevel="0" r="177">
      <c r="A177" s="41" t="n">
        <v>44387</v>
      </c>
      <c r="B177" s="2" t="s">
        <v>1410</v>
      </c>
      <c r="C177" s="2" t="s">
        <v>114</v>
      </c>
      <c r="D177" s="2" t="s">
        <v>115</v>
      </c>
      <c r="E177" s="7" t="n">
        <v>14000</v>
      </c>
      <c r="F177" s="2" t="s">
        <v>27</v>
      </c>
      <c r="G177" s="6" t="n">
        <v>0.053</v>
      </c>
      <c r="H177" s="6" t="n">
        <v>0.8339</v>
      </c>
      <c r="I177" s="6" t="n">
        <v>0.77</v>
      </c>
      <c r="J177" s="6" t="n">
        <v>96</v>
      </c>
      <c r="K177" s="6" t="n">
        <v>742</v>
      </c>
      <c r="L177" s="6" t="n">
        <v>646</v>
      </c>
      <c r="M177" s="6" t="n">
        <v>6.02</v>
      </c>
      <c r="N177" s="6" t="n">
        <v>5.53</v>
      </c>
    </row>
    <row collapsed="false" customFormat="false" customHeight="false" hidden="false" ht="12.1" outlineLevel="0" r="178">
      <c r="A178" s="41" t="n">
        <v>44389</v>
      </c>
      <c r="B178" s="2" t="s">
        <v>1410</v>
      </c>
      <c r="C178" s="2" t="s">
        <v>80</v>
      </c>
      <c r="D178" s="2" t="s">
        <v>81</v>
      </c>
      <c r="E178" s="7" t="n">
        <v>2600</v>
      </c>
      <c r="F178" s="2" t="s">
        <v>27</v>
      </c>
      <c r="G178" s="6" t="n">
        <v>0.06</v>
      </c>
      <c r="H178" s="6" t="n">
        <v>6.97</v>
      </c>
      <c r="I178" s="6" t="n">
        <v>8.84</v>
      </c>
      <c r="J178" s="6" t="n">
        <v>20</v>
      </c>
      <c r="K178" s="6" t="n">
        <v>156</v>
      </c>
      <c r="L178" s="6" t="n">
        <v>136</v>
      </c>
      <c r="M178" s="6" t="n">
        <v>0.59</v>
      </c>
      <c r="N178" s="6" t="n">
        <v>0.75</v>
      </c>
    </row>
    <row collapsed="false" customFormat="false" customHeight="false" hidden="false" ht="12.1" outlineLevel="0" r="179">
      <c r="A179" s="41" t="n">
        <v>44385</v>
      </c>
      <c r="B179" s="2" t="s">
        <v>1410</v>
      </c>
      <c r="C179" s="2" t="s">
        <v>29</v>
      </c>
      <c r="D179" s="2" t="s">
        <v>30</v>
      </c>
      <c r="E179" s="7" t="n">
        <v>66</v>
      </c>
      <c r="F179" s="2" t="s">
        <v>20</v>
      </c>
      <c r="G179" s="6" t="n">
        <v>38.5102</v>
      </c>
      <c r="H179" s="6" t="n">
        <v>28.41</v>
      </c>
      <c r="I179" s="6" t="n">
        <v>2189.3</v>
      </c>
      <c r="J179" s="6" t="n">
        <v>3.43</v>
      </c>
      <c r="K179" s="6" t="n">
        <v>2541.6706</v>
      </c>
      <c r="L179" s="6" t="n">
        <v>2287.65</v>
      </c>
      <c r="M179" s="6" t="n">
        <v>1.58</v>
      </c>
      <c r="N179" s="6" t="n">
        <v>1.65</v>
      </c>
    </row>
    <row collapsed="false" customFormat="false" customHeight="false" hidden="false" ht="12.1" outlineLevel="0" r="180">
      <c r="A180" s="41" t="n">
        <v>44391</v>
      </c>
      <c r="B180" s="2" t="s">
        <v>1410</v>
      </c>
      <c r="C180" s="2" t="s">
        <v>47</v>
      </c>
      <c r="D180" s="2" t="s">
        <v>48</v>
      </c>
      <c r="E180" s="7" t="n">
        <v>71</v>
      </c>
      <c r="F180" s="2" t="s">
        <v>27</v>
      </c>
      <c r="G180" s="6" t="n">
        <v>0.1</v>
      </c>
      <c r="H180" s="6" t="n">
        <v>1064</v>
      </c>
      <c r="I180" s="6" t="n">
        <v>1431.53</v>
      </c>
      <c r="J180" s="6" t="n">
        <v>1</v>
      </c>
      <c r="K180" s="6" t="n">
        <v>7.1</v>
      </c>
      <c r="L180" s="6" t="n">
        <v>6.1</v>
      </c>
      <c r="M180" s="6" t="n">
        <v>0.01</v>
      </c>
      <c r="N180" s="6" t="n">
        <v>0.01</v>
      </c>
    </row>
    <row collapsed="false" customFormat="false" customHeight="false" hidden="false" ht="12.1" outlineLevel="0" r="181">
      <c r="A181" s="41" t="n">
        <v>44392</v>
      </c>
      <c r="B181" s="2" t="s">
        <v>1410</v>
      </c>
      <c r="C181" s="2" t="s">
        <v>112</v>
      </c>
      <c r="D181" s="2" t="s">
        <v>113</v>
      </c>
      <c r="E181" s="7" t="n">
        <v>400</v>
      </c>
      <c r="F181" s="2" t="s">
        <v>27</v>
      </c>
      <c r="G181" s="6" t="n">
        <v>0.31</v>
      </c>
      <c r="H181" s="6" t="n">
        <v>30.07</v>
      </c>
      <c r="I181" s="6" t="n">
        <v>29.58</v>
      </c>
      <c r="J181" s="6" t="n">
        <v>16</v>
      </c>
      <c r="K181" s="6" t="n">
        <v>124</v>
      </c>
      <c r="L181" s="6" t="n">
        <v>108</v>
      </c>
      <c r="M181" s="6" t="n">
        <v>0.91</v>
      </c>
      <c r="N181" s="6" t="n">
        <v>0.9</v>
      </c>
    </row>
    <row collapsed="false" customFormat="false" customHeight="false" hidden="false" ht="12.1" outlineLevel="0" r="182">
      <c r="A182" s="41" t="n">
        <v>44392</v>
      </c>
      <c r="B182" s="2" t="s">
        <v>1410</v>
      </c>
      <c r="C182" s="2" t="s">
        <v>70</v>
      </c>
      <c r="D182" s="2" t="s">
        <v>71</v>
      </c>
      <c r="E182" s="7" t="n">
        <v>1590000</v>
      </c>
      <c r="F182" s="2" t="s">
        <v>27</v>
      </c>
      <c r="G182" s="6" t="n">
        <v>0.0014</v>
      </c>
      <c r="H182" s="6" t="n">
        <v>0.04719</v>
      </c>
      <c r="I182" s="6" t="n">
        <v>0.03</v>
      </c>
      <c r="J182" s="6" t="n">
        <v>289</v>
      </c>
      <c r="K182" s="6" t="n">
        <v>2226</v>
      </c>
      <c r="L182" s="6" t="n">
        <v>1937</v>
      </c>
      <c r="M182" s="6" t="n">
        <v>3.67</v>
      </c>
      <c r="N182" s="6" t="n">
        <v>2.58</v>
      </c>
    </row>
    <row collapsed="false" customFormat="false" customHeight="false" hidden="false" ht="12.1" outlineLevel="0" r="183">
      <c r="A183" s="41" t="n">
        <v>44392</v>
      </c>
      <c r="B183" s="2" t="s">
        <v>1410</v>
      </c>
      <c r="C183" s="2" t="s">
        <v>58</v>
      </c>
      <c r="D183" s="2" t="s">
        <v>59</v>
      </c>
      <c r="E183" s="7" t="n">
        <v>400</v>
      </c>
      <c r="F183" s="2" t="s">
        <v>27</v>
      </c>
      <c r="G183" s="6" t="n">
        <v>12.55</v>
      </c>
      <c r="H183" s="6" t="n">
        <v>280.01</v>
      </c>
      <c r="I183" s="6" t="n">
        <v>180.19</v>
      </c>
      <c r="J183" s="6" t="n">
        <v>653</v>
      </c>
      <c r="K183" s="6" t="n">
        <v>5020</v>
      </c>
      <c r="L183" s="6" t="n">
        <v>4367</v>
      </c>
      <c r="M183" s="6" t="n">
        <v>6.06</v>
      </c>
      <c r="N183" s="6" t="n">
        <v>3.9</v>
      </c>
    </row>
    <row collapsed="false" customFormat="false" customHeight="false" hidden="false" ht="12.1" outlineLevel="0" r="184">
      <c r="A184" s="41" t="n">
        <v>44397</v>
      </c>
      <c r="B184" s="2" t="s">
        <v>1410</v>
      </c>
      <c r="C184" s="2" t="s">
        <v>53</v>
      </c>
      <c r="D184" s="2" t="s">
        <v>54</v>
      </c>
      <c r="E184" s="7" t="n">
        <v>1500</v>
      </c>
      <c r="F184" s="2" t="s">
        <v>27</v>
      </c>
      <c r="G184" s="6" t="n">
        <v>6.72</v>
      </c>
      <c r="H184" s="6" t="n">
        <v>38.46</v>
      </c>
      <c r="I184" s="6" t="n">
        <v>37.73</v>
      </c>
      <c r="J184" s="6" t="n">
        <v>1310</v>
      </c>
      <c r="K184" s="6" t="n">
        <v>10080</v>
      </c>
      <c r="L184" s="6" t="n">
        <v>8770</v>
      </c>
      <c r="M184" s="6" t="n">
        <v>15.5</v>
      </c>
      <c r="N184" s="6" t="n">
        <v>15.2</v>
      </c>
    </row>
    <row collapsed="false" customFormat="false" customHeight="false" hidden="false" ht="12.1" outlineLevel="0" r="185">
      <c r="A185" s="41" t="n">
        <v>44406</v>
      </c>
      <c r="B185" s="2" t="s">
        <v>1410</v>
      </c>
      <c r="C185" s="2" t="s">
        <v>118</v>
      </c>
      <c r="D185" s="2" t="s">
        <v>119</v>
      </c>
      <c r="E185" s="7" t="n">
        <v>3</v>
      </c>
      <c r="F185" s="2" t="s">
        <v>20</v>
      </c>
      <c r="G185" s="6" t="n">
        <v>28.7074</v>
      </c>
      <c r="H185" s="6" t="n">
        <v>43.45</v>
      </c>
      <c r="I185" s="6" t="n">
        <v>2775.04</v>
      </c>
      <c r="J185" s="6" t="n">
        <v>0.12</v>
      </c>
      <c r="K185" s="6" t="n">
        <v>86.1223</v>
      </c>
      <c r="L185" s="6" t="n">
        <v>77.29</v>
      </c>
      <c r="M185" s="6" t="n">
        <v>0.93</v>
      </c>
      <c r="N185" s="6" t="n">
        <v>0.81</v>
      </c>
    </row>
    <row collapsed="false" customFormat="false" customHeight="false" hidden="false" ht="12.1" outlineLevel="0" r="186">
      <c r="A186" s="41" t="n">
        <v>44407</v>
      </c>
      <c r="B186" s="2" t="s">
        <v>1410</v>
      </c>
      <c r="C186" s="2" t="s">
        <v>68</v>
      </c>
      <c r="D186" s="2" t="s">
        <v>69</v>
      </c>
      <c r="E186" s="7" t="n">
        <v>6</v>
      </c>
      <c r="F186" s="2" t="s">
        <v>20</v>
      </c>
      <c r="G186" s="6" t="n">
        <v>17.2729</v>
      </c>
      <c r="H186" s="6" t="n">
        <v>69.984</v>
      </c>
      <c r="I186" s="6" t="n">
        <v>4494.23</v>
      </c>
      <c r="J186" s="6" t="n">
        <v>0.42</v>
      </c>
      <c r="K186" s="6" t="n">
        <v>103.6376</v>
      </c>
      <c r="L186" s="6" t="n">
        <v>72.9</v>
      </c>
      <c r="M186" s="6" t="n">
        <v>0.27</v>
      </c>
      <c r="N186" s="6" t="n">
        <v>0.24</v>
      </c>
    </row>
    <row collapsed="false" customFormat="false" customHeight="false" hidden="false" ht="12.1" outlineLevel="0" r="187">
      <c r="A187" s="41" t="n">
        <v>44412</v>
      </c>
      <c r="B187" s="2" t="s">
        <v>1410</v>
      </c>
      <c r="C187" s="2" t="s">
        <v>35</v>
      </c>
      <c r="D187" s="2" t="s">
        <v>36</v>
      </c>
      <c r="E187" s="7" t="n">
        <v>65</v>
      </c>
      <c r="F187" s="2" t="s">
        <v>20</v>
      </c>
      <c r="G187" s="6" t="n">
        <v>11.113</v>
      </c>
      <c r="H187" s="6" t="n">
        <v>9.71</v>
      </c>
      <c r="I187" s="6" t="n">
        <v>446.68</v>
      </c>
      <c r="J187" s="6" t="n">
        <v>3.67</v>
      </c>
      <c r="K187" s="6" t="n">
        <v>722.3477</v>
      </c>
      <c r="L187" s="6" t="n">
        <v>454.91</v>
      </c>
      <c r="M187" s="6" t="n">
        <v>1.57</v>
      </c>
      <c r="N187" s="6" t="n">
        <v>0.99</v>
      </c>
    </row>
    <row collapsed="false" customFormat="false" customHeight="false" hidden="false" ht="12.1" outlineLevel="0" r="188">
      <c r="A188" s="41" t="n">
        <v>44420</v>
      </c>
      <c r="B188" s="2" t="s">
        <v>1410</v>
      </c>
      <c r="C188" s="2" t="s">
        <v>17</v>
      </c>
      <c r="D188" s="2" t="s">
        <v>19</v>
      </c>
      <c r="E188" s="7" t="n">
        <v>63</v>
      </c>
      <c r="F188" s="2" t="s">
        <v>20</v>
      </c>
      <c r="G188" s="6" t="n">
        <v>64.3535</v>
      </c>
      <c r="H188" s="6" t="n">
        <v>57.48</v>
      </c>
      <c r="I188" s="6" t="n">
        <v>2784.02</v>
      </c>
      <c r="J188" s="6" t="n">
        <v>5.48</v>
      </c>
      <c r="K188" s="6" t="n">
        <v>4054.2683</v>
      </c>
      <c r="L188" s="6" t="n">
        <v>3648.92</v>
      </c>
      <c r="M188" s="6" t="n">
        <v>2.08</v>
      </c>
      <c r="N188" s="6" t="n">
        <v>1.36</v>
      </c>
    </row>
    <row collapsed="false" customFormat="false" customHeight="false" hidden="false" ht="12.1" outlineLevel="0" r="189">
      <c r="A189" s="41" t="n">
        <v>44427</v>
      </c>
      <c r="B189" s="2" t="s">
        <v>1410</v>
      </c>
      <c r="C189" s="2" t="s">
        <v>41</v>
      </c>
      <c r="D189" s="2" t="s">
        <v>42</v>
      </c>
      <c r="E189" s="7" t="n">
        <v>2</v>
      </c>
      <c r="F189" s="2" t="s">
        <v>20</v>
      </c>
      <c r="G189" s="6" t="n">
        <v>41.1394</v>
      </c>
      <c r="H189" s="6" t="n">
        <v>290.73</v>
      </c>
      <c r="I189" s="6" t="n">
        <v>16373.83</v>
      </c>
      <c r="J189" s="6" t="n">
        <v>0.11</v>
      </c>
      <c r="K189" s="6" t="n">
        <v>82.2789</v>
      </c>
      <c r="L189" s="6" t="n">
        <v>74.2</v>
      </c>
      <c r="M189" s="6" t="n">
        <v>0.23</v>
      </c>
      <c r="N189" s="6" t="n">
        <v>0.17</v>
      </c>
    </row>
    <row collapsed="false" customFormat="false" customHeight="false" hidden="false" ht="12.1" outlineLevel="0" r="190">
      <c r="A190" s="41" t="n">
        <v>44439</v>
      </c>
      <c r="B190" s="2" t="s">
        <v>1410</v>
      </c>
      <c r="C190" s="2" t="s">
        <v>68</v>
      </c>
      <c r="D190" s="2" t="s">
        <v>69</v>
      </c>
      <c r="E190" s="7" t="n">
        <v>6</v>
      </c>
      <c r="F190" s="2" t="s">
        <v>20</v>
      </c>
      <c r="G190" s="6" t="n">
        <v>17.3268</v>
      </c>
      <c r="H190" s="6" t="n">
        <v>71.55</v>
      </c>
      <c r="I190" s="6" t="n">
        <v>4494.23</v>
      </c>
      <c r="J190" s="6" t="n">
        <v>0.42</v>
      </c>
      <c r="K190" s="6" t="n">
        <v>103.9606</v>
      </c>
      <c r="L190" s="6" t="n">
        <v>73.06</v>
      </c>
      <c r="M190" s="6" t="n">
        <v>0.27</v>
      </c>
      <c r="N190" s="6" t="n">
        <v>0.23</v>
      </c>
    </row>
    <row collapsed="false" customFormat="false" customHeight="false" hidden="false" ht="12.1" outlineLevel="0" r="191">
      <c r="A191" s="41" t="n">
        <v>44441</v>
      </c>
      <c r="B191" s="2" t="s">
        <v>1410</v>
      </c>
      <c r="C191" s="2" t="s">
        <v>136</v>
      </c>
      <c r="D191" s="2" t="s">
        <v>137</v>
      </c>
      <c r="E191" s="7" t="n">
        <v>3</v>
      </c>
      <c r="F191" s="2" t="s">
        <v>27</v>
      </c>
      <c r="G191" s="6" t="n">
        <v>84.45</v>
      </c>
      <c r="H191" s="6" t="n">
        <v>1671.8</v>
      </c>
      <c r="I191" s="6" t="n">
        <v>989.54</v>
      </c>
      <c r="J191" s="6" t="n">
        <v>33</v>
      </c>
      <c r="K191" s="6" t="n">
        <v>253.35</v>
      </c>
      <c r="L191" s="6" t="n">
        <v>220.35</v>
      </c>
      <c r="M191" s="6" t="n">
        <v>7.42</v>
      </c>
      <c r="N191" s="6" t="n">
        <v>4.39</v>
      </c>
    </row>
    <row collapsed="false" customFormat="false" customHeight="false" hidden="false" ht="12.1" outlineLevel="0" r="192">
      <c r="A192" s="41" t="n">
        <v>44446</v>
      </c>
      <c r="B192" s="2" t="s">
        <v>1410</v>
      </c>
      <c r="C192" s="2" t="s">
        <v>132</v>
      </c>
      <c r="D192" s="2" t="s">
        <v>133</v>
      </c>
      <c r="E192" s="7" t="n">
        <v>16</v>
      </c>
      <c r="F192" s="2" t="s">
        <v>27</v>
      </c>
      <c r="G192" s="6" t="n">
        <v>22.25</v>
      </c>
      <c r="H192" s="6" t="n">
        <v>633.5</v>
      </c>
      <c r="I192" s="6" t="n">
        <v>851.88</v>
      </c>
      <c r="J192" s="6" t="n">
        <v>46</v>
      </c>
      <c r="K192" s="6" t="n">
        <v>356</v>
      </c>
      <c r="L192" s="6" t="n">
        <v>310</v>
      </c>
      <c r="M192" s="6" t="n">
        <v>2.27</v>
      </c>
      <c r="N192" s="6" t="n">
        <v>3.06</v>
      </c>
    </row>
    <row collapsed="false" customFormat="false" customHeight="false" hidden="false" ht="12.1" outlineLevel="0" r="193">
      <c r="A193" s="41" t="n">
        <v>44446</v>
      </c>
      <c r="B193" s="2" t="s">
        <v>1410</v>
      </c>
      <c r="C193" s="2" t="s">
        <v>90</v>
      </c>
      <c r="D193" s="2" t="s">
        <v>91</v>
      </c>
      <c r="E193" s="7" t="n">
        <v>4</v>
      </c>
      <c r="F193" s="2" t="s">
        <v>20</v>
      </c>
      <c r="G193" s="6" t="n">
        <v>40.1246</v>
      </c>
      <c r="H193" s="6" t="n">
        <v>59.67</v>
      </c>
      <c r="I193" s="6" t="n">
        <v>4363.97</v>
      </c>
      <c r="J193" s="6" t="n">
        <v>0.22</v>
      </c>
      <c r="K193" s="6" t="n">
        <v>160.4984</v>
      </c>
      <c r="L193" s="6" t="n">
        <v>144.45</v>
      </c>
      <c r="M193" s="6" t="n">
        <v>0.83</v>
      </c>
      <c r="N193" s="6" t="n">
        <v>0.83</v>
      </c>
    </row>
    <row collapsed="false" customFormat="false" customHeight="false" hidden="false" ht="12.1" outlineLevel="0" r="194">
      <c r="A194" s="41" t="n">
        <v>44449</v>
      </c>
      <c r="B194" s="2" t="s">
        <v>1410</v>
      </c>
      <c r="C194" s="2" t="s">
        <v>1010</v>
      </c>
      <c r="D194" s="2" t="s">
        <v>1426</v>
      </c>
      <c r="E194" s="7" t="n">
        <v>34</v>
      </c>
      <c r="F194" s="2" t="s">
        <v>27</v>
      </c>
      <c r="G194" s="6" t="n">
        <v>65.5</v>
      </c>
      <c r="H194" s="6" t="n">
        <v>1167.6</v>
      </c>
      <c r="I194" s="6" t="n">
        <v>829.89</v>
      </c>
      <c r="J194" s="6" t="n">
        <v>290</v>
      </c>
      <c r="K194" s="6" t="n">
        <v>2227</v>
      </c>
      <c r="L194" s="6" t="n">
        <v>1937</v>
      </c>
      <c r="M194" s="6" t="n">
        <v>6.86</v>
      </c>
      <c r="N194" s="6" t="n">
        <v>4.88</v>
      </c>
    </row>
    <row collapsed="false" customFormat="false" customHeight="false" hidden="false" ht="12.1" outlineLevel="0" r="195">
      <c r="A195" s="41" t="n">
        <v>44449</v>
      </c>
      <c r="B195" s="2" t="s">
        <v>1410</v>
      </c>
      <c r="C195" s="2" t="s">
        <v>106</v>
      </c>
      <c r="D195" s="2" t="s">
        <v>107</v>
      </c>
      <c r="E195" s="7" t="n">
        <v>32</v>
      </c>
      <c r="F195" s="2" t="s">
        <v>27</v>
      </c>
      <c r="G195" s="6" t="n">
        <v>33.2</v>
      </c>
      <c r="H195" s="6" t="n">
        <v>1394</v>
      </c>
      <c r="I195" s="6" t="n">
        <v>1701.83</v>
      </c>
      <c r="J195" s="6" t="n">
        <v>138</v>
      </c>
      <c r="K195" s="6" t="n">
        <v>1062.4</v>
      </c>
      <c r="L195" s="6" t="n">
        <v>924.4</v>
      </c>
      <c r="M195" s="6" t="n">
        <v>1.7</v>
      </c>
      <c r="N195" s="6" t="n">
        <v>2.07</v>
      </c>
    </row>
    <row collapsed="false" customFormat="false" customHeight="false" hidden="false" ht="12.1" outlineLevel="0" r="196">
      <c r="A196" s="41" t="n">
        <v>44454</v>
      </c>
      <c r="B196" s="2" t="s">
        <v>1410</v>
      </c>
      <c r="C196" s="2" t="s">
        <v>82</v>
      </c>
      <c r="D196" s="2" t="s">
        <v>83</v>
      </c>
      <c r="E196" s="7" t="n">
        <v>4</v>
      </c>
      <c r="F196" s="2" t="s">
        <v>20</v>
      </c>
      <c r="G196" s="6" t="n">
        <v>30.5412</v>
      </c>
      <c r="H196" s="6" t="n">
        <v>56.07</v>
      </c>
      <c r="I196" s="6" t="n">
        <v>3981.44</v>
      </c>
      <c r="J196" s="6" t="n">
        <v>0.17</v>
      </c>
      <c r="K196" s="6" t="n">
        <v>122.1647</v>
      </c>
      <c r="L196" s="6" t="n">
        <v>109.8</v>
      </c>
      <c r="M196" s="6" t="n">
        <v>0.69</v>
      </c>
      <c r="N196" s="6" t="n">
        <v>0.67</v>
      </c>
    </row>
    <row collapsed="false" customFormat="false" customHeight="false" hidden="false" ht="12.1" outlineLevel="0" r="197">
      <c r="A197" s="41" t="n">
        <v>44454</v>
      </c>
      <c r="B197" s="2" t="s">
        <v>1410</v>
      </c>
      <c r="C197" s="2" t="s">
        <v>88</v>
      </c>
      <c r="D197" s="2" t="s">
        <v>89</v>
      </c>
      <c r="E197" s="7" t="n">
        <v>4</v>
      </c>
      <c r="F197" s="2" t="s">
        <v>20</v>
      </c>
      <c r="G197" s="6" t="n">
        <v>65.4454</v>
      </c>
      <c r="H197" s="6" t="n">
        <v>50.08</v>
      </c>
      <c r="I197" s="6" t="n">
        <v>2956.23</v>
      </c>
      <c r="J197" s="6" t="n">
        <v>0.36</v>
      </c>
      <c r="K197" s="6" t="n">
        <v>261.7816</v>
      </c>
      <c r="L197" s="6" t="n">
        <v>235.6</v>
      </c>
      <c r="M197" s="6" t="n">
        <v>1.99</v>
      </c>
      <c r="N197" s="6" t="n">
        <v>1.62</v>
      </c>
    </row>
    <row collapsed="false" customFormat="false" customHeight="false" hidden="false" ht="12.1" outlineLevel="0" r="198">
      <c r="A198" s="41" t="n">
        <v>44459</v>
      </c>
      <c r="B198" s="2" t="s">
        <v>1410</v>
      </c>
      <c r="C198" s="2" t="s">
        <v>61</v>
      </c>
      <c r="D198" s="2" t="s">
        <v>62</v>
      </c>
      <c r="E198" s="7" t="n">
        <v>620</v>
      </c>
      <c r="F198" s="2" t="s">
        <v>27</v>
      </c>
      <c r="G198" s="6" t="n">
        <v>5.745</v>
      </c>
      <c r="H198" s="6" t="n">
        <v>113.1</v>
      </c>
      <c r="I198" s="6" t="n">
        <v>90.83</v>
      </c>
      <c r="J198" s="6" t="n">
        <v>463</v>
      </c>
      <c r="K198" s="6" t="n">
        <v>3561.9</v>
      </c>
      <c r="L198" s="6" t="n">
        <v>3098.9</v>
      </c>
      <c r="M198" s="6" t="n">
        <v>5.5</v>
      </c>
      <c r="N198" s="6" t="n">
        <v>4.42</v>
      </c>
    </row>
    <row collapsed="false" customFormat="false" customHeight="false" hidden="false" ht="12.1" outlineLevel="0" r="199">
      <c r="A199" s="41" t="n">
        <v>44459</v>
      </c>
      <c r="B199" s="2" t="s">
        <v>1410</v>
      </c>
      <c r="C199" s="2" t="s">
        <v>94</v>
      </c>
      <c r="D199" s="2" t="s">
        <v>95</v>
      </c>
      <c r="E199" s="7" t="n">
        <v>260</v>
      </c>
      <c r="F199" s="2" t="s">
        <v>27</v>
      </c>
      <c r="G199" s="6" t="n">
        <v>9.538</v>
      </c>
      <c r="H199" s="6" t="n">
        <v>109</v>
      </c>
      <c r="I199" s="6" t="n">
        <v>78.6</v>
      </c>
      <c r="J199" s="6" t="n">
        <v>322</v>
      </c>
      <c r="K199" s="6" t="n">
        <v>2479.88</v>
      </c>
      <c r="L199" s="6" t="n">
        <v>2157.88</v>
      </c>
      <c r="M199" s="6" t="n">
        <v>10.56</v>
      </c>
      <c r="N199" s="6" t="n">
        <v>7.61</v>
      </c>
    </row>
    <row collapsed="false" customFormat="false" customHeight="false" hidden="false" ht="12.1" outlineLevel="0" r="200">
      <c r="A200" s="41" t="n">
        <v>44460</v>
      </c>
      <c r="B200" s="2" t="s">
        <v>1410</v>
      </c>
      <c r="C200" s="2" t="s">
        <v>116</v>
      </c>
      <c r="D200" s="2" t="s">
        <v>117</v>
      </c>
      <c r="E200" s="7" t="n">
        <v>10</v>
      </c>
      <c r="F200" s="2" t="s">
        <v>27</v>
      </c>
      <c r="G200" s="6" t="n">
        <v>4</v>
      </c>
      <c r="H200" s="6" t="n">
        <v>475.5</v>
      </c>
      <c r="I200" s="6" t="n">
        <v>237.11</v>
      </c>
      <c r="J200" s="6" t="n">
        <v>5</v>
      </c>
      <c r="K200" s="6" t="n">
        <v>40</v>
      </c>
      <c r="L200" s="6" t="n">
        <v>35</v>
      </c>
      <c r="M200" s="6" t="n">
        <v>1.48</v>
      </c>
      <c r="N200" s="6" t="n">
        <v>0.74</v>
      </c>
    </row>
    <row collapsed="false" customFormat="false" customHeight="false" hidden="false" ht="12.1" outlineLevel="0" r="201">
      <c r="A201" s="41" t="n">
        <v>44472</v>
      </c>
      <c r="B201" s="2" t="s">
        <v>1410</v>
      </c>
      <c r="C201" s="2" t="s">
        <v>74</v>
      </c>
      <c r="D201" s="2" t="s">
        <v>75</v>
      </c>
      <c r="E201" s="7" t="n">
        <v>7</v>
      </c>
      <c r="F201" s="2" t="s">
        <v>27</v>
      </c>
      <c r="G201" s="6" t="n">
        <v>85.27</v>
      </c>
      <c r="H201" s="6" t="n">
        <v>2962</v>
      </c>
      <c r="I201" s="6" t="n">
        <v>1940.14</v>
      </c>
      <c r="J201" s="6" t="n">
        <v>78</v>
      </c>
      <c r="K201" s="6" t="n">
        <v>596.89</v>
      </c>
      <c r="L201" s="6" t="n">
        <v>518.89</v>
      </c>
      <c r="M201" s="6" t="n">
        <v>3.82</v>
      </c>
      <c r="N201" s="6" t="n">
        <v>2.5</v>
      </c>
    </row>
    <row collapsed="false" customFormat="false" customHeight="false" hidden="false" ht="12.1" outlineLevel="0" r="202">
      <c r="A202" s="41" t="n">
        <v>44469</v>
      </c>
      <c r="B202" s="2" t="s">
        <v>1410</v>
      </c>
      <c r="C202" s="2" t="s">
        <v>68</v>
      </c>
      <c r="D202" s="2" t="s">
        <v>69</v>
      </c>
      <c r="E202" s="7" t="n">
        <v>6</v>
      </c>
      <c r="F202" s="2" t="s">
        <v>20</v>
      </c>
      <c r="G202" s="6" t="n">
        <v>17.1715</v>
      </c>
      <c r="H202" s="6" t="n">
        <v>66.05</v>
      </c>
      <c r="I202" s="6" t="n">
        <v>4494.23</v>
      </c>
      <c r="J202" s="6" t="n">
        <v>0.42</v>
      </c>
      <c r="K202" s="6" t="n">
        <v>103.0293</v>
      </c>
      <c r="L202" s="6" t="n">
        <v>72.47</v>
      </c>
      <c r="M202" s="6" t="n">
        <v>0.27</v>
      </c>
      <c r="N202" s="6" t="n">
        <v>0.25</v>
      </c>
    </row>
    <row collapsed="false" customFormat="false" customHeight="false" hidden="false" ht="12.1" outlineLevel="0" r="203">
      <c r="A203" s="41" t="n">
        <v>44474</v>
      </c>
      <c r="B203" s="2" t="s">
        <v>1410</v>
      </c>
      <c r="C203" s="2" t="s">
        <v>22</v>
      </c>
      <c r="D203" s="2" t="s">
        <v>23</v>
      </c>
      <c r="E203" s="7" t="n">
        <v>77</v>
      </c>
      <c r="F203" s="2" t="s">
        <v>20</v>
      </c>
      <c r="G203" s="6" t="n">
        <v>26.9818</v>
      </c>
      <c r="H203" s="6" t="n">
        <v>55.14</v>
      </c>
      <c r="I203" s="6" t="n">
        <v>3030.48</v>
      </c>
      <c r="J203" s="6" t="n">
        <v>2.85</v>
      </c>
      <c r="K203" s="6" t="n">
        <v>2077.6019</v>
      </c>
      <c r="L203" s="6" t="n">
        <v>1869.77</v>
      </c>
      <c r="M203" s="6" t="n">
        <v>0.8</v>
      </c>
      <c r="N203" s="6" t="n">
        <v>0.6</v>
      </c>
    </row>
    <row collapsed="false" customFormat="false" customHeight="false" hidden="false" ht="12.1" outlineLevel="0" r="204">
      <c r="A204" s="41" t="n">
        <v>44480</v>
      </c>
      <c r="B204" s="2" t="s">
        <v>1410</v>
      </c>
      <c r="C204" s="2" t="s">
        <v>44</v>
      </c>
      <c r="D204" s="2" t="s">
        <v>45</v>
      </c>
      <c r="E204" s="7" t="n">
        <v>4</v>
      </c>
      <c r="F204" s="2" t="s">
        <v>27</v>
      </c>
      <c r="G204" s="6" t="n">
        <v>267.48</v>
      </c>
      <c r="H204" s="6" t="n">
        <v>12219</v>
      </c>
      <c r="I204" s="6" t="n">
        <v>14486.79</v>
      </c>
      <c r="J204" s="6" t="n">
        <v>139</v>
      </c>
      <c r="K204" s="6" t="n">
        <v>1069.92</v>
      </c>
      <c r="L204" s="6" t="n">
        <v>930.92</v>
      </c>
      <c r="M204" s="6" t="n">
        <v>1.61</v>
      </c>
      <c r="N204" s="6" t="n">
        <v>1.9</v>
      </c>
    </row>
    <row collapsed="false" customFormat="false" customHeight="false" hidden="false" ht="12.1" outlineLevel="0" r="205">
      <c r="A205" s="41" t="n">
        <v>44481</v>
      </c>
      <c r="B205" s="2" t="s">
        <v>1410</v>
      </c>
      <c r="C205" s="2" t="s">
        <v>78</v>
      </c>
      <c r="D205" s="2" t="s">
        <v>79</v>
      </c>
      <c r="E205" s="7" t="n">
        <v>110</v>
      </c>
      <c r="F205" s="2" t="s">
        <v>27</v>
      </c>
      <c r="G205" s="6" t="n">
        <v>10.55</v>
      </c>
      <c r="H205" s="6" t="n">
        <v>318.05</v>
      </c>
      <c r="I205" s="6" t="n">
        <v>322.32</v>
      </c>
      <c r="J205" s="6" t="n">
        <v>151</v>
      </c>
      <c r="K205" s="6" t="n">
        <v>1160.5</v>
      </c>
      <c r="L205" s="6" t="n">
        <v>1009.5</v>
      </c>
      <c r="M205" s="6" t="n">
        <v>2.85</v>
      </c>
      <c r="N205" s="6" t="n">
        <v>2.89</v>
      </c>
    </row>
    <row collapsed="false" customFormat="false" customHeight="false" hidden="false" ht="12.1" outlineLevel="0" r="206">
      <c r="A206" s="41" t="n">
        <v>44481</v>
      </c>
      <c r="B206" s="2" t="s">
        <v>1410</v>
      </c>
      <c r="C206" s="2" t="s">
        <v>32</v>
      </c>
      <c r="D206" s="2" t="s">
        <v>33</v>
      </c>
      <c r="E206" s="7" t="n">
        <v>185</v>
      </c>
      <c r="F206" s="2" t="s">
        <v>27</v>
      </c>
      <c r="G206" s="6" t="n">
        <v>16.52</v>
      </c>
      <c r="H206" s="6" t="n">
        <v>526.1</v>
      </c>
      <c r="I206" s="6" t="n">
        <v>546.43</v>
      </c>
      <c r="J206" s="6" t="n">
        <v>397</v>
      </c>
      <c r="K206" s="6" t="n">
        <v>3056.2</v>
      </c>
      <c r="L206" s="6" t="n">
        <v>2659.2</v>
      </c>
      <c r="M206" s="6" t="n">
        <v>2.63</v>
      </c>
      <c r="N206" s="6" t="n">
        <v>2.73</v>
      </c>
    </row>
    <row collapsed="false" customFormat="false" customHeight="false" hidden="false" ht="12.1" outlineLevel="0" r="207">
      <c r="A207" s="41" t="n">
        <v>44477</v>
      </c>
      <c r="B207" s="2" t="s">
        <v>1410</v>
      </c>
      <c r="C207" s="2" t="s">
        <v>29</v>
      </c>
      <c r="D207" s="2" t="s">
        <v>30</v>
      </c>
      <c r="E207" s="7" t="n">
        <v>66</v>
      </c>
      <c r="F207" s="2" t="s">
        <v>20</v>
      </c>
      <c r="G207" s="6" t="n">
        <v>37.5884</v>
      </c>
      <c r="H207" s="6" t="n">
        <v>26.57</v>
      </c>
      <c r="I207" s="6" t="n">
        <v>2189.3</v>
      </c>
      <c r="J207" s="6" t="n">
        <v>3.43</v>
      </c>
      <c r="K207" s="6" t="n">
        <v>2480.8349</v>
      </c>
      <c r="L207" s="6" t="n">
        <v>2232.9</v>
      </c>
      <c r="M207" s="6" t="n">
        <v>1.55</v>
      </c>
      <c r="N207" s="6" t="n">
        <v>1.76</v>
      </c>
    </row>
    <row collapsed="false" customFormat="false" customHeight="false" hidden="false" ht="12.1" outlineLevel="0" r="208">
      <c r="A208" s="41" t="n">
        <v>44498</v>
      </c>
      <c r="B208" s="2" t="s">
        <v>1410</v>
      </c>
      <c r="C208" s="2" t="s">
        <v>68</v>
      </c>
      <c r="D208" s="2" t="s">
        <v>69</v>
      </c>
      <c r="E208" s="7" t="n">
        <v>6</v>
      </c>
      <c r="F208" s="2" t="s">
        <v>20</v>
      </c>
      <c r="G208" s="6" t="n">
        <v>16.6429</v>
      </c>
      <c r="H208" s="6" t="n">
        <v>73.15</v>
      </c>
      <c r="I208" s="6" t="n">
        <v>4494.23</v>
      </c>
      <c r="J208" s="6" t="n">
        <v>0.42</v>
      </c>
      <c r="K208" s="6" t="n">
        <v>99.8573</v>
      </c>
      <c r="L208" s="6" t="n">
        <v>70.24</v>
      </c>
      <c r="M208" s="6" t="n">
        <v>0.26</v>
      </c>
      <c r="N208" s="6" t="n">
        <v>0.23</v>
      </c>
    </row>
    <row collapsed="false" customFormat="false" customHeight="false" hidden="false" ht="12.1" outlineLevel="0" r="209">
      <c r="A209" s="41" t="n">
        <v>44504</v>
      </c>
      <c r="B209" s="2" t="s">
        <v>1410</v>
      </c>
      <c r="C209" s="2" t="s">
        <v>35</v>
      </c>
      <c r="D209" s="2" t="s">
        <v>36</v>
      </c>
      <c r="E209" s="7" t="n">
        <v>65</v>
      </c>
      <c r="F209" s="2" t="s">
        <v>20</v>
      </c>
      <c r="G209" s="6" t="n">
        <v>10.9019</v>
      </c>
      <c r="H209" s="6" t="n">
        <v>9.68</v>
      </c>
      <c r="I209" s="6" t="n">
        <v>446.68</v>
      </c>
      <c r="J209" s="6" t="n">
        <v>3.67</v>
      </c>
      <c r="K209" s="6" t="n">
        <v>708.6208</v>
      </c>
      <c r="L209" s="6" t="n">
        <v>446.26</v>
      </c>
      <c r="M209" s="6" t="n">
        <v>1.54</v>
      </c>
      <c r="N209" s="6" t="n">
        <v>0.99</v>
      </c>
    </row>
    <row collapsed="false" customFormat="false" customHeight="false" hidden="false" ht="12.1" outlineLevel="0" r="210">
      <c r="A210" s="41" t="n">
        <v>44504</v>
      </c>
      <c r="B210" s="2" t="s">
        <v>1410</v>
      </c>
      <c r="C210" s="2" t="s">
        <v>118</v>
      </c>
      <c r="D210" s="2" t="s">
        <v>119</v>
      </c>
      <c r="E210" s="7" t="n">
        <v>3</v>
      </c>
      <c r="F210" s="2" t="s">
        <v>20</v>
      </c>
      <c r="G210" s="6" t="n">
        <v>27.8802</v>
      </c>
      <c r="H210" s="6" t="n">
        <v>44.82</v>
      </c>
      <c r="I210" s="6" t="n">
        <v>2775.04</v>
      </c>
      <c r="J210" s="6" t="n">
        <v>0.12</v>
      </c>
      <c r="K210" s="6" t="n">
        <v>83.6405</v>
      </c>
      <c r="L210" s="6" t="n">
        <v>75.06</v>
      </c>
      <c r="M210" s="6" t="n">
        <v>0.9</v>
      </c>
      <c r="N210" s="6" t="n">
        <v>0.78</v>
      </c>
    </row>
    <row collapsed="false" customFormat="false" customHeight="false" hidden="false" ht="12.1" outlineLevel="0" r="211">
      <c r="A211" s="41" t="n">
        <v>44510</v>
      </c>
      <c r="B211" s="2" t="s">
        <v>1410</v>
      </c>
      <c r="C211" s="2" t="s">
        <v>17</v>
      </c>
      <c r="D211" s="2" t="s">
        <v>19</v>
      </c>
      <c r="E211" s="7" t="n">
        <v>63</v>
      </c>
      <c r="F211" s="2" t="s">
        <v>20</v>
      </c>
      <c r="G211" s="6" t="n">
        <v>62.7322</v>
      </c>
      <c r="H211" s="6" t="n">
        <v>65.48</v>
      </c>
      <c r="I211" s="6" t="n">
        <v>2784.02</v>
      </c>
      <c r="J211" s="6" t="n">
        <v>5.54</v>
      </c>
      <c r="K211" s="6" t="n">
        <v>3952.1291</v>
      </c>
      <c r="L211" s="6" t="n">
        <v>3557.2</v>
      </c>
      <c r="M211" s="6" t="n">
        <v>2.03</v>
      </c>
      <c r="N211" s="6" t="n">
        <v>1.21</v>
      </c>
    </row>
    <row collapsed="false" customFormat="false" customHeight="false" hidden="false" ht="12.1" outlineLevel="0" r="212">
      <c r="A212" s="41" t="n">
        <v>44518</v>
      </c>
      <c r="B212" s="2" t="s">
        <v>1410</v>
      </c>
      <c r="C212" s="2" t="s">
        <v>41</v>
      </c>
      <c r="D212" s="2" t="s">
        <v>42</v>
      </c>
      <c r="E212" s="7" t="n">
        <v>2</v>
      </c>
      <c r="F212" s="2" t="s">
        <v>20</v>
      </c>
      <c r="G212" s="6" t="n">
        <v>45.1501</v>
      </c>
      <c r="H212" s="6" t="n">
        <v>339.12</v>
      </c>
      <c r="I212" s="6" t="n">
        <v>16373.83</v>
      </c>
      <c r="J212" s="6" t="n">
        <v>0.12</v>
      </c>
      <c r="K212" s="6" t="n">
        <v>90.3003</v>
      </c>
      <c r="L212" s="6" t="n">
        <v>81.56</v>
      </c>
      <c r="M212" s="6" t="n">
        <v>0.25</v>
      </c>
      <c r="N212" s="6" t="n">
        <v>0.17</v>
      </c>
    </row>
    <row collapsed="false" customFormat="false" customHeight="false" hidden="false" ht="12.1" outlineLevel="0" r="213">
      <c r="A213" s="41" t="n">
        <v>44529</v>
      </c>
      <c r="B213" s="2" t="s">
        <v>1410</v>
      </c>
      <c r="C213" s="2" t="s">
        <v>82</v>
      </c>
      <c r="D213" s="2" t="s">
        <v>83</v>
      </c>
      <c r="E213" s="7" t="n">
        <v>4</v>
      </c>
      <c r="F213" s="2" t="s">
        <v>20</v>
      </c>
      <c r="G213" s="6" t="n">
        <v>31.7467</v>
      </c>
      <c r="H213" s="6" t="n">
        <v>53.73</v>
      </c>
      <c r="I213" s="6" t="n">
        <v>3981.44</v>
      </c>
      <c r="J213" s="6" t="n">
        <v>0.17</v>
      </c>
      <c r="K213" s="6" t="n">
        <v>126.9867</v>
      </c>
      <c r="L213" s="6" t="n">
        <v>114.14</v>
      </c>
      <c r="M213" s="6" t="n">
        <v>0.72</v>
      </c>
      <c r="N213" s="6" t="n">
        <v>0.7</v>
      </c>
    </row>
    <row collapsed="false" customFormat="false" customHeight="false" hidden="false" ht="12.1" outlineLevel="0" r="214">
      <c r="A214" s="41" t="n">
        <v>44529</v>
      </c>
      <c r="B214" s="2" t="s">
        <v>1410</v>
      </c>
      <c r="C214" s="2" t="s">
        <v>68</v>
      </c>
      <c r="D214" s="2" t="s">
        <v>69</v>
      </c>
      <c r="E214" s="7" t="n">
        <v>6</v>
      </c>
      <c r="F214" s="2" t="s">
        <v>20</v>
      </c>
      <c r="G214" s="6" t="n">
        <v>18.5945</v>
      </c>
      <c r="H214" s="6" t="n">
        <v>69.47</v>
      </c>
      <c r="I214" s="6" t="n">
        <v>4494.23</v>
      </c>
      <c r="J214" s="6" t="n">
        <v>0.44</v>
      </c>
      <c r="K214" s="6" t="n">
        <v>111.5669</v>
      </c>
      <c r="L214" s="6" t="n">
        <v>78.31</v>
      </c>
      <c r="M214" s="6" t="n">
        <v>0.29</v>
      </c>
      <c r="N214" s="6" t="n">
        <v>0.25</v>
      </c>
    </row>
    <row collapsed="false" customFormat="false" customHeight="false" hidden="false" ht="12.1" outlineLevel="0" r="215">
      <c r="A215" s="41" t="n">
        <v>44536</v>
      </c>
      <c r="B215" s="2" t="s">
        <v>1410</v>
      </c>
      <c r="C215" s="2" t="s">
        <v>132</v>
      </c>
      <c r="D215" s="2" t="s">
        <v>133</v>
      </c>
      <c r="E215" s="7" t="n">
        <v>16</v>
      </c>
      <c r="F215" s="2" t="s">
        <v>27</v>
      </c>
      <c r="G215" s="6" t="n">
        <v>22.44</v>
      </c>
      <c r="H215" s="6" t="n">
        <v>595</v>
      </c>
      <c r="I215" s="6" t="n">
        <v>851.88</v>
      </c>
      <c r="J215" s="6" t="n">
        <v>47</v>
      </c>
      <c r="K215" s="6" t="n">
        <v>359.04</v>
      </c>
      <c r="L215" s="6" t="n">
        <v>312.04</v>
      </c>
      <c r="M215" s="6" t="n">
        <v>2.29</v>
      </c>
      <c r="N215" s="6" t="n">
        <v>3.28</v>
      </c>
    </row>
    <row collapsed="false" customFormat="false" customHeight="false" hidden="false" ht="12.1" outlineLevel="0" r="216">
      <c r="A216" s="41" t="n">
        <v>44538</v>
      </c>
      <c r="B216" s="2" t="s">
        <v>1410</v>
      </c>
      <c r="C216" s="2" t="s">
        <v>90</v>
      </c>
      <c r="D216" s="2" t="s">
        <v>91</v>
      </c>
      <c r="E216" s="7" t="n">
        <v>4</v>
      </c>
      <c r="F216" s="2" t="s">
        <v>20</v>
      </c>
      <c r="G216" s="6" t="n">
        <v>40.7769</v>
      </c>
      <c r="H216" s="6" t="n">
        <v>55.84</v>
      </c>
      <c r="I216" s="6" t="n">
        <v>4363.97</v>
      </c>
      <c r="J216" s="6" t="n">
        <v>0.22</v>
      </c>
      <c r="K216" s="6" t="n">
        <v>163.1078</v>
      </c>
      <c r="L216" s="6" t="n">
        <v>146.8</v>
      </c>
      <c r="M216" s="6" t="n">
        <v>0.84</v>
      </c>
      <c r="N216" s="6" t="n">
        <v>0.89</v>
      </c>
    </row>
    <row collapsed="false" customFormat="false" customHeight="false" hidden="false" ht="12.1" outlineLevel="0" r="217">
      <c r="A217" s="41" t="n">
        <v>44544</v>
      </c>
      <c r="B217" s="2" t="s">
        <v>1410</v>
      </c>
      <c r="C217" s="2" t="s">
        <v>136</v>
      </c>
      <c r="D217" s="2" t="s">
        <v>137</v>
      </c>
      <c r="E217" s="7" t="n">
        <v>3</v>
      </c>
      <c r="F217" s="2" t="s">
        <v>27</v>
      </c>
      <c r="G217" s="6" t="n">
        <v>85.93</v>
      </c>
      <c r="H217" s="6" t="n">
        <v>1466.2</v>
      </c>
      <c r="I217" s="6" t="n">
        <v>989.54</v>
      </c>
      <c r="J217" s="6" t="n">
        <v>34</v>
      </c>
      <c r="K217" s="6" t="n">
        <v>257.79</v>
      </c>
      <c r="L217" s="6" t="n">
        <v>223.79</v>
      </c>
      <c r="M217" s="6" t="n">
        <v>7.54</v>
      </c>
      <c r="N217" s="6" t="n">
        <v>5.09</v>
      </c>
    </row>
    <row collapsed="false" customFormat="false" customHeight="false" hidden="false" ht="12.1" outlineLevel="0" r="218">
      <c r="A218" s="41" t="n">
        <v>44547</v>
      </c>
      <c r="B218" s="2" t="s">
        <v>1410</v>
      </c>
      <c r="C218" s="2" t="s">
        <v>102</v>
      </c>
      <c r="D218" s="2" t="s">
        <v>103</v>
      </c>
      <c r="E218" s="7" t="n">
        <v>7000</v>
      </c>
      <c r="F218" s="2" t="s">
        <v>27</v>
      </c>
      <c r="G218" s="6" t="n">
        <v>0.1903</v>
      </c>
      <c r="H218" s="6" t="n">
        <v>2.62</v>
      </c>
      <c r="I218" s="6" t="n">
        <v>2.8</v>
      </c>
      <c r="J218" s="6" t="n">
        <v>173</v>
      </c>
      <c r="K218" s="6" t="n">
        <v>1332.3033</v>
      </c>
      <c r="L218" s="6" t="n">
        <v>1159.3</v>
      </c>
      <c r="M218" s="6" t="n">
        <v>5.92</v>
      </c>
      <c r="N218" s="6" t="n">
        <v>6.32</v>
      </c>
    </row>
    <row collapsed="false" customFormat="false" customHeight="false" hidden="false" ht="12.1" outlineLevel="0" r="219">
      <c r="A219" s="41" t="n">
        <v>44550</v>
      </c>
      <c r="B219" s="2" t="s">
        <v>1410</v>
      </c>
      <c r="C219" s="2" t="s">
        <v>116</v>
      </c>
      <c r="D219" s="2" t="s">
        <v>117</v>
      </c>
      <c r="E219" s="7" t="n">
        <v>10</v>
      </c>
      <c r="F219" s="2" t="s">
        <v>27</v>
      </c>
      <c r="G219" s="6" t="n">
        <v>4</v>
      </c>
      <c r="H219" s="6" t="n">
        <v>541.5</v>
      </c>
      <c r="I219" s="6" t="n">
        <v>237.11</v>
      </c>
      <c r="J219" s="6" t="n">
        <v>5</v>
      </c>
      <c r="K219" s="6" t="n">
        <v>40</v>
      </c>
      <c r="L219" s="6" t="n">
        <v>35</v>
      </c>
      <c r="M219" s="6" t="n">
        <v>1.48</v>
      </c>
      <c r="N219" s="6" t="n">
        <v>0.65</v>
      </c>
    </row>
    <row collapsed="false" customFormat="false" customHeight="false" hidden="false" ht="12.1" outlineLevel="0" r="220">
      <c r="A220" s="41" t="n">
        <v>44547</v>
      </c>
      <c r="B220" s="2" t="s">
        <v>1410</v>
      </c>
      <c r="C220" s="2" t="s">
        <v>96</v>
      </c>
      <c r="D220" s="2" t="s">
        <v>97</v>
      </c>
      <c r="E220" s="7" t="n">
        <v>6</v>
      </c>
      <c r="F220" s="2" t="s">
        <v>27</v>
      </c>
      <c r="G220" s="6" t="n">
        <v>73.65</v>
      </c>
      <c r="H220" s="6" t="n">
        <v>2031</v>
      </c>
      <c r="I220" s="6" t="n">
        <v>2814.09</v>
      </c>
      <c r="J220" s="6" t="n">
        <v>57</v>
      </c>
      <c r="K220" s="6" t="n">
        <v>441.9</v>
      </c>
      <c r="L220" s="6" t="n">
        <v>384.9</v>
      </c>
      <c r="M220" s="6" t="n">
        <v>2.28</v>
      </c>
      <c r="N220" s="6" t="n">
        <v>3.16</v>
      </c>
    </row>
    <row collapsed="false" customFormat="false" customHeight="false" hidden="false" ht="12.1" outlineLevel="0" r="221">
      <c r="A221" s="41" t="n">
        <v>44551</v>
      </c>
      <c r="B221" s="2" t="s">
        <v>1410</v>
      </c>
      <c r="C221" s="2" t="s">
        <v>88</v>
      </c>
      <c r="D221" s="2" t="s">
        <v>89</v>
      </c>
      <c r="E221" s="7" t="n">
        <v>4</v>
      </c>
      <c r="F221" s="2" t="s">
        <v>20</v>
      </c>
      <c r="G221" s="6" t="n">
        <v>66.8652</v>
      </c>
      <c r="H221" s="6" t="n">
        <v>47.2036</v>
      </c>
      <c r="I221" s="6" t="n">
        <v>2956.23</v>
      </c>
      <c r="J221" s="6" t="n">
        <v>0.36</v>
      </c>
      <c r="K221" s="6" t="n">
        <v>267.4609</v>
      </c>
      <c r="L221" s="6" t="n">
        <v>240.71</v>
      </c>
      <c r="M221" s="6" t="n">
        <v>2.04</v>
      </c>
      <c r="N221" s="6" t="n">
        <v>1.72</v>
      </c>
    </row>
    <row collapsed="false" customFormat="false" customHeight="false" hidden="false" ht="12.1" outlineLevel="0" r="222">
      <c r="A222" s="41" t="n">
        <v>44558</v>
      </c>
      <c r="B222" s="2" t="s">
        <v>1410</v>
      </c>
      <c r="C222" s="2" t="s">
        <v>25</v>
      </c>
      <c r="D222" s="2" t="s">
        <v>26</v>
      </c>
      <c r="E222" s="7" t="n">
        <v>340</v>
      </c>
      <c r="F222" s="2" t="s">
        <v>27</v>
      </c>
      <c r="G222" s="6" t="n">
        <v>40</v>
      </c>
      <c r="H222" s="6" t="n">
        <v>540.7</v>
      </c>
      <c r="I222" s="6" t="n">
        <v>330.73</v>
      </c>
      <c r="J222" s="6" t="n">
        <v>1768</v>
      </c>
      <c r="K222" s="6" t="n">
        <v>13600</v>
      </c>
      <c r="L222" s="6" t="n">
        <v>11832</v>
      </c>
      <c r="M222" s="6" t="n">
        <v>10.52</v>
      </c>
      <c r="N222" s="6" t="n">
        <v>6.44</v>
      </c>
    </row>
    <row collapsed="false" customFormat="false" customHeight="false" hidden="false" ht="12.1" outlineLevel="0" r="223">
      <c r="A223" s="41" t="n">
        <v>44560</v>
      </c>
      <c r="B223" s="2" t="s">
        <v>1410</v>
      </c>
      <c r="C223" s="2" t="s">
        <v>68</v>
      </c>
      <c r="D223" s="2" t="s">
        <v>69</v>
      </c>
      <c r="E223" s="7" t="n">
        <v>6</v>
      </c>
      <c r="F223" s="2" t="s">
        <v>20</v>
      </c>
      <c r="G223" s="6" t="n">
        <v>18.1551</v>
      </c>
      <c r="H223" s="6" t="n">
        <v>71.6535</v>
      </c>
      <c r="I223" s="6" t="n">
        <v>4494.23</v>
      </c>
      <c r="J223" s="6" t="n">
        <v>0.44</v>
      </c>
      <c r="K223" s="6" t="n">
        <v>108.9304</v>
      </c>
      <c r="L223" s="6" t="n">
        <v>76.52</v>
      </c>
      <c r="M223" s="6" t="n">
        <v>0.28</v>
      </c>
      <c r="N223" s="6" t="n">
        <v>0.24</v>
      </c>
    </row>
    <row collapsed="false" customFormat="false" customHeight="false" hidden="false" ht="12.1" outlineLevel="0" r="224">
      <c r="A224" s="41" t="n">
        <v>44566</v>
      </c>
      <c r="B224" s="2" t="s">
        <v>1410</v>
      </c>
      <c r="C224" s="2" t="s">
        <v>22</v>
      </c>
      <c r="D224" s="2" t="s">
        <v>23</v>
      </c>
      <c r="E224" s="7" t="n">
        <v>77</v>
      </c>
      <c r="F224" s="2" t="s">
        <v>20</v>
      </c>
      <c r="G224" s="6" t="n">
        <v>27.4883</v>
      </c>
      <c r="H224" s="6" t="n">
        <v>61.25</v>
      </c>
      <c r="I224" s="6" t="n">
        <v>3030.48</v>
      </c>
      <c r="J224" s="6" t="n">
        <v>2.85</v>
      </c>
      <c r="K224" s="6" t="n">
        <v>2116.5962</v>
      </c>
      <c r="L224" s="6" t="n">
        <v>1904.86</v>
      </c>
      <c r="M224" s="6" t="n">
        <v>0.82</v>
      </c>
      <c r="N224" s="6" t="n">
        <v>0.54</v>
      </c>
    </row>
    <row collapsed="false" customFormat="false" customHeight="false" hidden="false" ht="12.1" outlineLevel="0" r="225">
      <c r="A225" s="41" t="n">
        <v>44571</v>
      </c>
      <c r="B225" s="2" t="s">
        <v>1410</v>
      </c>
      <c r="C225" s="2" t="s">
        <v>32</v>
      </c>
      <c r="D225" s="2" t="s">
        <v>33</v>
      </c>
      <c r="E225" s="7" t="n">
        <v>185</v>
      </c>
      <c r="F225" s="2" t="s">
        <v>27</v>
      </c>
      <c r="G225" s="6" t="n">
        <v>9.98</v>
      </c>
      <c r="H225" s="6" t="n">
        <v>460</v>
      </c>
      <c r="I225" s="6" t="n">
        <v>546.43</v>
      </c>
      <c r="J225" s="6" t="n">
        <v>240</v>
      </c>
      <c r="K225" s="6" t="n">
        <v>1846.3</v>
      </c>
      <c r="L225" s="6" t="n">
        <v>1606.3</v>
      </c>
      <c r="M225" s="6" t="n">
        <v>1.59</v>
      </c>
      <c r="N225" s="6" t="n">
        <v>1.89</v>
      </c>
    </row>
    <row collapsed="false" customFormat="false" customHeight="false" hidden="false" ht="12.1" outlineLevel="0" r="226">
      <c r="A226" s="41" t="n">
        <v>44568</v>
      </c>
      <c r="B226" s="2" t="s">
        <v>1410</v>
      </c>
      <c r="C226" s="2" t="s">
        <v>29</v>
      </c>
      <c r="D226" s="2" t="s">
        <v>30</v>
      </c>
      <c r="E226" s="7" t="n">
        <v>66</v>
      </c>
      <c r="F226" s="2" t="s">
        <v>20</v>
      </c>
      <c r="G226" s="6" t="n">
        <v>38.6322</v>
      </c>
      <c r="H226" s="6" t="n">
        <v>25.59</v>
      </c>
      <c r="I226" s="6" t="n">
        <v>2189.3</v>
      </c>
      <c r="J226" s="6" t="n">
        <v>3.43</v>
      </c>
      <c r="K226" s="6" t="n">
        <v>2549.722</v>
      </c>
      <c r="L226" s="6" t="n">
        <v>2294.9</v>
      </c>
      <c r="M226" s="6" t="n">
        <v>1.59</v>
      </c>
      <c r="N226" s="6" t="n">
        <v>1.83</v>
      </c>
    </row>
    <row collapsed="false" customFormat="false" customHeight="false" hidden="false" ht="12.1" outlineLevel="0" r="227">
      <c r="A227" s="41" t="n">
        <v>44575</v>
      </c>
      <c r="B227" s="2" t="s">
        <v>1410</v>
      </c>
      <c r="C227" s="2" t="s">
        <v>100</v>
      </c>
      <c r="D227" s="2" t="s">
        <v>101</v>
      </c>
      <c r="E227" s="7" t="n">
        <v>1</v>
      </c>
      <c r="F227" s="2" t="s">
        <v>27</v>
      </c>
      <c r="G227" s="6" t="n">
        <v>1523.17</v>
      </c>
      <c r="H227" s="6" t="n">
        <v>22648</v>
      </c>
      <c r="I227" s="6" t="n">
        <v>20543.8</v>
      </c>
      <c r="J227" s="6" t="n">
        <v>198</v>
      </c>
      <c r="K227" s="6" t="n">
        <v>1523.17</v>
      </c>
      <c r="L227" s="6" t="n">
        <v>1325.17</v>
      </c>
      <c r="M227" s="6" t="n">
        <v>6.45</v>
      </c>
      <c r="N227" s="6" t="n">
        <v>5.85</v>
      </c>
    </row>
    <row collapsed="false" customFormat="false" customHeight="false" hidden="false" ht="12.1" outlineLevel="0" r="228">
      <c r="A228" s="41" t="n">
        <v>44588</v>
      </c>
      <c r="B228" s="2" t="s">
        <v>1410</v>
      </c>
      <c r="C228" s="2" t="s">
        <v>118</v>
      </c>
      <c r="D228" s="2" t="s">
        <v>119</v>
      </c>
      <c r="E228" s="7" t="n">
        <v>3</v>
      </c>
      <c r="F228" s="2" t="s">
        <v>20</v>
      </c>
      <c r="G228" s="6" t="n">
        <v>31.5775</v>
      </c>
      <c r="H228" s="6" t="n">
        <v>52.61</v>
      </c>
      <c r="I228" s="6" t="n">
        <v>2775.04</v>
      </c>
      <c r="J228" s="6" t="n">
        <v>0.12</v>
      </c>
      <c r="K228" s="6" t="n">
        <v>94.7324</v>
      </c>
      <c r="L228" s="6" t="n">
        <v>85.26</v>
      </c>
      <c r="M228" s="6" t="n">
        <v>1.02</v>
      </c>
      <c r="N228" s="6" t="n">
        <v>0.68</v>
      </c>
    </row>
    <row collapsed="false" customFormat="false" customHeight="false" hidden="false" ht="12.1" outlineLevel="0" r="229">
      <c r="A229" s="41" t="n">
        <v>44592</v>
      </c>
      <c r="B229" s="2" t="s">
        <v>1410</v>
      </c>
      <c r="C229" s="2" t="s">
        <v>68</v>
      </c>
      <c r="D229" s="2" t="s">
        <v>69</v>
      </c>
      <c r="E229" s="7" t="n">
        <v>6</v>
      </c>
      <c r="F229" s="2" t="s">
        <v>20</v>
      </c>
      <c r="G229" s="6" t="n">
        <v>19.182</v>
      </c>
      <c r="H229" s="6" t="n">
        <v>69.49</v>
      </c>
      <c r="I229" s="6" t="n">
        <v>4494.23</v>
      </c>
      <c r="J229" s="6" t="n">
        <v>0.44</v>
      </c>
      <c r="K229" s="6" t="n">
        <v>115.0919</v>
      </c>
      <c r="L229" s="6" t="n">
        <v>80.85</v>
      </c>
      <c r="M229" s="6" t="n">
        <v>0.3</v>
      </c>
      <c r="N229" s="6" t="n">
        <v>0.25</v>
      </c>
    </row>
    <row collapsed="false" customFormat="false" customHeight="false" hidden="false" ht="12.1" outlineLevel="0" r="230">
      <c r="A230" s="41" t="n">
        <v>44599</v>
      </c>
      <c r="B230" s="2" t="s">
        <v>1410</v>
      </c>
      <c r="C230" s="2" t="s">
        <v>35</v>
      </c>
      <c r="D230" s="2" t="s">
        <v>36</v>
      </c>
      <c r="E230" s="7" t="n">
        <v>65</v>
      </c>
      <c r="F230" s="2" t="s">
        <v>20</v>
      </c>
      <c r="G230" s="6" t="n">
        <v>13.3089</v>
      </c>
      <c r="H230" s="6" t="n">
        <v>10.24</v>
      </c>
      <c r="I230" s="6" t="n">
        <v>446.68</v>
      </c>
      <c r="J230" s="6" t="n">
        <v>4.21</v>
      </c>
      <c r="K230" s="6" t="n">
        <v>865.079</v>
      </c>
      <c r="L230" s="6" t="n">
        <v>544.9</v>
      </c>
      <c r="M230" s="6" t="n">
        <v>1.88</v>
      </c>
      <c r="N230" s="6" t="n">
        <v>1.08</v>
      </c>
    </row>
    <row collapsed="false" customFormat="false" customHeight="false" hidden="false" ht="12.1" outlineLevel="0" r="231">
      <c r="A231" s="41" t="n">
        <v>44601</v>
      </c>
      <c r="B231" s="2" t="s">
        <v>1410</v>
      </c>
      <c r="C231" s="2" t="s">
        <v>17</v>
      </c>
      <c r="D231" s="2" t="s">
        <v>19</v>
      </c>
      <c r="E231" s="7" t="n">
        <v>63</v>
      </c>
      <c r="F231" s="2" t="s">
        <v>20</v>
      </c>
      <c r="G231" s="6" t="n">
        <v>66.2677</v>
      </c>
      <c r="H231" s="6" t="n">
        <v>79.38</v>
      </c>
      <c r="I231" s="6" t="n">
        <v>2784.02</v>
      </c>
      <c r="J231" s="6" t="n">
        <v>5.54</v>
      </c>
      <c r="K231" s="6" t="n">
        <v>4174.8648</v>
      </c>
      <c r="L231" s="6" t="n">
        <v>3757.68</v>
      </c>
      <c r="M231" s="6" t="n">
        <v>2.14</v>
      </c>
      <c r="N231" s="6" t="n">
        <v>1</v>
      </c>
    </row>
    <row collapsed="false" customFormat="false" customHeight="false" hidden="false" ht="12.1" outlineLevel="0" r="232">
      <c r="A232" s="41" t="n">
        <v>44608</v>
      </c>
      <c r="B232" s="2" t="s">
        <v>1410</v>
      </c>
      <c r="C232" s="2" t="s">
        <v>41</v>
      </c>
      <c r="D232" s="2" t="s">
        <v>42</v>
      </c>
      <c r="E232" s="7" t="n">
        <v>2</v>
      </c>
      <c r="F232" s="2" t="s">
        <v>20</v>
      </c>
      <c r="G232" s="6" t="n">
        <v>47.2229</v>
      </c>
      <c r="H232" s="6" t="n">
        <v>300.47</v>
      </c>
      <c r="I232" s="6" t="n">
        <v>16373.83</v>
      </c>
      <c r="J232" s="6" t="n">
        <v>0.12</v>
      </c>
      <c r="K232" s="6" t="n">
        <v>94.4458</v>
      </c>
      <c r="L232" s="6" t="n">
        <v>85.31</v>
      </c>
      <c r="M232" s="6" t="n">
        <v>0.26</v>
      </c>
      <c r="N232" s="6" t="n">
        <v>0.19</v>
      </c>
    </row>
    <row collapsed="false" customFormat="false" customHeight="false" hidden="false" ht="12.1" outlineLevel="0" r="233">
      <c r="A233" s="41" t="n">
        <v>44620</v>
      </c>
      <c r="B233" s="2" t="s">
        <v>1410</v>
      </c>
      <c r="C233" s="2" t="s">
        <v>68</v>
      </c>
      <c r="D233" s="2" t="s">
        <v>69</v>
      </c>
      <c r="E233" s="7" t="n">
        <v>6</v>
      </c>
      <c r="F233" s="2" t="s">
        <v>20</v>
      </c>
      <c r="G233" s="6" t="n">
        <v>20.6365</v>
      </c>
      <c r="H233" s="6" t="n">
        <v>67.4</v>
      </c>
      <c r="I233" s="6" t="n">
        <v>4494.23</v>
      </c>
      <c r="J233" s="6" t="n">
        <v>0.44</v>
      </c>
      <c r="K233" s="6" t="n">
        <v>123.8189</v>
      </c>
      <c r="L233" s="6" t="n">
        <v>87.06</v>
      </c>
      <c r="M233" s="6" t="n">
        <v>0.32</v>
      </c>
      <c r="N233" s="6" t="n">
        <v>0.26</v>
      </c>
    </row>
    <row collapsed="false" customFormat="false" customHeight="false" hidden="false" ht="12.1" outlineLevel="0" r="234">
      <c r="A234" s="41" t="n">
        <v>44629</v>
      </c>
      <c r="B234" s="2" t="s">
        <v>1410</v>
      </c>
      <c r="C234" s="2" t="s">
        <v>90</v>
      </c>
      <c r="D234" s="2" t="s">
        <v>91</v>
      </c>
      <c r="E234" s="7" t="n">
        <v>4</v>
      </c>
      <c r="F234" s="2" t="s">
        <v>20</v>
      </c>
      <c r="G234" s="6" t="n">
        <v>58.1968</v>
      </c>
      <c r="H234" s="6" t="n">
        <v>77.61</v>
      </c>
      <c r="I234" s="6" t="n">
        <v>4363.97</v>
      </c>
      <c r="J234" s="6" t="n">
        <v>0.22</v>
      </c>
      <c r="K234" s="6" t="n">
        <v>232.7873</v>
      </c>
      <c r="L234" s="6" t="n">
        <v>209.51</v>
      </c>
      <c r="M234" s="6" t="n">
        <v>1.2</v>
      </c>
      <c r="N234" s="6" t="n">
        <v>0.64</v>
      </c>
    </row>
    <row collapsed="false" customFormat="false" customHeight="false" hidden="false" ht="12.1" outlineLevel="0" r="235">
      <c r="A235" s="41" t="n">
        <v>44634</v>
      </c>
      <c r="B235" s="2" t="s">
        <v>1410</v>
      </c>
      <c r="C235" s="2" t="s">
        <v>82</v>
      </c>
      <c r="D235" s="2" t="s">
        <v>83</v>
      </c>
      <c r="E235" s="7" t="n">
        <v>4</v>
      </c>
      <c r="F235" s="2" t="s">
        <v>20</v>
      </c>
      <c r="G235" s="6" t="n">
        <v>51.3707</v>
      </c>
      <c r="H235" s="6" t="n">
        <v>57.92</v>
      </c>
      <c r="I235" s="6" t="n">
        <v>3981.44</v>
      </c>
      <c r="J235" s="6" t="n">
        <v>0.18</v>
      </c>
      <c r="K235" s="6" t="n">
        <v>205.483</v>
      </c>
      <c r="L235" s="6" t="n">
        <v>184.47</v>
      </c>
      <c r="M235" s="6" t="n">
        <v>1.16</v>
      </c>
      <c r="N235" s="6" t="n">
        <v>0.68</v>
      </c>
    </row>
    <row collapsed="false" customFormat="false" customHeight="false" hidden="false" ht="12.1" outlineLevel="0" r="236">
      <c r="A236" s="41" t="n">
        <v>44644</v>
      </c>
      <c r="B236" s="2" t="s">
        <v>1410</v>
      </c>
      <c r="C236" s="2" t="s">
        <v>88</v>
      </c>
      <c r="D236" s="2" t="s">
        <v>89</v>
      </c>
      <c r="E236" s="7" t="n">
        <v>4</v>
      </c>
      <c r="F236" s="2" t="s">
        <v>20</v>
      </c>
      <c r="G236" s="6" t="n">
        <v>92.8456</v>
      </c>
      <c r="H236" s="6" t="n">
        <v>53.22</v>
      </c>
      <c r="I236" s="6" t="n">
        <v>2956.23</v>
      </c>
      <c r="J236" s="6" t="n">
        <v>0.36</v>
      </c>
      <c r="K236" s="6" t="n">
        <v>371.3825</v>
      </c>
      <c r="L236" s="6" t="n">
        <v>334.24</v>
      </c>
      <c r="M236" s="6" t="n">
        <v>2.83</v>
      </c>
      <c r="N236" s="6" t="n">
        <v>1.52</v>
      </c>
    </row>
    <row collapsed="false" customFormat="false" customHeight="false" hidden="false" ht="12.1" outlineLevel="0" r="237">
      <c r="A237" s="41" t="n">
        <v>44651</v>
      </c>
      <c r="B237" s="2" t="s">
        <v>1410</v>
      </c>
      <c r="C237" s="2" t="s">
        <v>68</v>
      </c>
      <c r="D237" s="2" t="s">
        <v>69</v>
      </c>
      <c r="E237" s="7" t="n">
        <v>6</v>
      </c>
      <c r="F237" s="2" t="s">
        <v>20</v>
      </c>
      <c r="G237" s="6" t="n">
        <v>20.769</v>
      </c>
      <c r="H237" s="6" t="n">
        <v>70.28</v>
      </c>
      <c r="I237" s="6" t="n">
        <v>4494.23</v>
      </c>
      <c r="J237" s="6" t="n">
        <v>0.44</v>
      </c>
      <c r="K237" s="6" t="n">
        <v>124.6141</v>
      </c>
      <c r="L237" s="6" t="n">
        <v>87.62</v>
      </c>
      <c r="M237" s="6" t="n">
        <v>0.32</v>
      </c>
      <c r="N237" s="6" t="n">
        <v>0.25</v>
      </c>
    </row>
    <row collapsed="false" customFormat="false" customHeight="false" hidden="false" ht="12.1" outlineLevel="0" r="238">
      <c r="A238" s="41" t="n">
        <v>44656</v>
      </c>
      <c r="B238" s="2" t="s">
        <v>1410</v>
      </c>
      <c r="C238" s="2" t="s">
        <v>22</v>
      </c>
      <c r="D238" s="2" t="s">
        <v>23</v>
      </c>
      <c r="E238" s="7" t="n">
        <v>77</v>
      </c>
      <c r="F238" s="2" t="s">
        <v>20</v>
      </c>
      <c r="G238" s="6" t="n">
        <v>31.7654</v>
      </c>
      <c r="H238" s="6" t="n">
        <v>55.87</v>
      </c>
      <c r="I238" s="6" t="n">
        <v>3030.48</v>
      </c>
      <c r="J238" s="6" t="n">
        <v>2.93</v>
      </c>
      <c r="K238" s="6" t="n">
        <v>2445.937</v>
      </c>
      <c r="L238" s="6" t="n">
        <v>2201.01</v>
      </c>
      <c r="M238" s="6" t="n">
        <v>0.94</v>
      </c>
      <c r="N238" s="6" t="n">
        <v>0.61</v>
      </c>
    </row>
    <row collapsed="false" customFormat="false" customHeight="false" hidden="false" ht="12.1" outlineLevel="0" r="239">
      <c r="A239" s="41" t="n">
        <v>44663</v>
      </c>
      <c r="B239" s="2" t="s">
        <v>1410</v>
      </c>
      <c r="C239" s="2" t="s">
        <v>110</v>
      </c>
      <c r="D239" s="2" t="s">
        <v>111</v>
      </c>
      <c r="E239" s="7" t="n">
        <v>10</v>
      </c>
      <c r="F239" s="2" t="s">
        <v>20</v>
      </c>
      <c r="G239" s="6" t="n">
        <v>50.6621</v>
      </c>
      <c r="H239" s="6" t="n">
        <v>5.57</v>
      </c>
      <c r="I239" s="6" t="n">
        <v>999.98</v>
      </c>
      <c r="J239" s="6" t="n">
        <v>0.64</v>
      </c>
      <c r="K239" s="6" t="n">
        <v>506.6214</v>
      </c>
      <c r="L239" s="6" t="n">
        <v>455.96</v>
      </c>
      <c r="M239" s="6" t="n">
        <v>4.56</v>
      </c>
      <c r="N239" s="6" t="n">
        <v>10.34</v>
      </c>
    </row>
    <row collapsed="false" customFormat="false" customHeight="false" hidden="false" ht="12.1" outlineLevel="0" r="240">
      <c r="A240" s="41" t="n">
        <v>44664</v>
      </c>
      <c r="B240" s="2" t="s">
        <v>1410</v>
      </c>
      <c r="C240" s="2" t="s">
        <v>29</v>
      </c>
      <c r="D240" s="2" t="s">
        <v>30</v>
      </c>
      <c r="E240" s="7" t="n">
        <v>66</v>
      </c>
      <c r="F240" s="2" t="s">
        <v>20</v>
      </c>
      <c r="G240" s="6" t="n">
        <v>22.0966</v>
      </c>
      <c r="H240" s="6" t="n">
        <v>19.56</v>
      </c>
      <c r="I240" s="6" t="n">
        <v>2189.3</v>
      </c>
      <c r="J240" s="6" t="n">
        <v>1.83</v>
      </c>
      <c r="K240" s="6" t="n">
        <v>1458.3758</v>
      </c>
      <c r="L240" s="6" t="n">
        <v>1312.66</v>
      </c>
      <c r="M240" s="6" t="n">
        <v>0.91</v>
      </c>
      <c r="N240" s="6" t="n">
        <v>1.28</v>
      </c>
    </row>
    <row collapsed="false" customFormat="false" customHeight="false" hidden="false" ht="12.1" outlineLevel="0" r="241">
      <c r="A241" s="41" t="n">
        <v>44680</v>
      </c>
      <c r="B241" s="2" t="s">
        <v>1410</v>
      </c>
      <c r="C241" s="2" t="s">
        <v>68</v>
      </c>
      <c r="D241" s="2" t="s">
        <v>69</v>
      </c>
      <c r="E241" s="7" t="n">
        <v>6</v>
      </c>
      <c r="F241" s="2" t="s">
        <v>20</v>
      </c>
      <c r="G241" s="6" t="n">
        <v>17.8569</v>
      </c>
      <c r="H241" s="6" t="n">
        <v>72.71</v>
      </c>
      <c r="I241" s="6" t="n">
        <v>4494.23</v>
      </c>
      <c r="J241" s="6" t="n">
        <v>0.44</v>
      </c>
      <c r="K241" s="6" t="n">
        <v>107.1416</v>
      </c>
      <c r="L241" s="6" t="n">
        <v>75.33</v>
      </c>
      <c r="M241" s="6" t="n">
        <v>0.28</v>
      </c>
      <c r="N241" s="6" t="n">
        <v>0.24</v>
      </c>
    </row>
    <row collapsed="false" customFormat="false" customHeight="false" hidden="false" ht="12.1" outlineLevel="0" r="242">
      <c r="A242" s="41" t="n">
        <v>44687</v>
      </c>
      <c r="B242" s="2" t="s">
        <v>1410</v>
      </c>
      <c r="C242" s="2" t="s">
        <v>35</v>
      </c>
      <c r="D242" s="2" t="s">
        <v>36</v>
      </c>
      <c r="E242" s="7" t="n">
        <v>65</v>
      </c>
      <c r="F242" s="2" t="s">
        <v>20</v>
      </c>
      <c r="G242" s="6" t="n">
        <v>13.2476</v>
      </c>
      <c r="H242" s="6" t="n">
        <v>11.88</v>
      </c>
      <c r="I242" s="6" t="n">
        <v>446.68</v>
      </c>
      <c r="J242" s="6" t="n">
        <v>4.81</v>
      </c>
      <c r="K242" s="6" t="n">
        <v>861.0914</v>
      </c>
      <c r="L242" s="6" t="n">
        <v>542.49</v>
      </c>
      <c r="M242" s="6" t="n">
        <v>1.87</v>
      </c>
      <c r="N242" s="6" t="n">
        <v>1.06</v>
      </c>
    </row>
    <row collapsed="false" customFormat="false" customHeight="false" hidden="false" ht="12.1" outlineLevel="0" r="243">
      <c r="A243" s="41" t="n">
        <v>44694</v>
      </c>
      <c r="B243" s="2" t="s">
        <v>1410</v>
      </c>
      <c r="C243" s="2" t="s">
        <v>17</v>
      </c>
      <c r="D243" s="2" t="s">
        <v>19</v>
      </c>
      <c r="E243" s="7" t="n">
        <v>63</v>
      </c>
      <c r="F243" s="2" t="s">
        <v>20</v>
      </c>
      <c r="G243" s="6" t="n">
        <v>57.8966</v>
      </c>
      <c r="H243" s="6" t="n">
        <v>86.3</v>
      </c>
      <c r="I243" s="6" t="n">
        <v>2784.02</v>
      </c>
      <c r="J243" s="6" t="n">
        <v>5.54</v>
      </c>
      <c r="K243" s="6" t="n">
        <v>3647.4863</v>
      </c>
      <c r="L243" s="6" t="n">
        <v>3283</v>
      </c>
      <c r="M243" s="6" t="n">
        <v>1.87</v>
      </c>
      <c r="N243" s="6" t="n">
        <v>0.92</v>
      </c>
    </row>
    <row collapsed="false" customFormat="false" customHeight="false" hidden="false" ht="12.1" outlineLevel="0" r="244">
      <c r="A244" s="41" t="n">
        <v>44693</v>
      </c>
      <c r="B244" s="2" t="s">
        <v>1410</v>
      </c>
      <c r="C244" s="2" t="s">
        <v>118</v>
      </c>
      <c r="D244" s="2" t="s">
        <v>119</v>
      </c>
      <c r="E244" s="7" t="n">
        <v>3</v>
      </c>
      <c r="F244" s="2" t="s">
        <v>20</v>
      </c>
      <c r="G244" s="6" t="n">
        <v>27.5356</v>
      </c>
      <c r="H244" s="6" t="n">
        <v>49.45</v>
      </c>
      <c r="I244" s="6" t="n">
        <v>2775.04</v>
      </c>
      <c r="J244" s="6" t="n">
        <v>0.12</v>
      </c>
      <c r="K244" s="6" t="n">
        <v>82.6067</v>
      </c>
      <c r="L244" s="6" t="n">
        <v>74.35</v>
      </c>
      <c r="M244" s="6" t="n">
        <v>0.89</v>
      </c>
      <c r="N244" s="6" t="n">
        <v>0.73</v>
      </c>
    </row>
    <row collapsed="false" customFormat="false" customHeight="false" hidden="false" ht="12.1" outlineLevel="0" r="245">
      <c r="A245" s="41" t="n">
        <v>44699</v>
      </c>
      <c r="B245" s="2" t="s">
        <v>1410</v>
      </c>
      <c r="C245" s="2" t="s">
        <v>41</v>
      </c>
      <c r="D245" s="2" t="s">
        <v>42</v>
      </c>
      <c r="E245" s="7" t="n">
        <v>2</v>
      </c>
      <c r="F245" s="2" t="s">
        <v>20</v>
      </c>
      <c r="G245" s="6" t="n">
        <v>39.3965</v>
      </c>
      <c r="H245" s="6" t="n">
        <v>266.82</v>
      </c>
      <c r="I245" s="6" t="n">
        <v>16373.83</v>
      </c>
      <c r="J245" s="6" t="n">
        <v>0.12</v>
      </c>
      <c r="K245" s="6" t="n">
        <v>78.7931</v>
      </c>
      <c r="L245" s="6" t="n">
        <v>71.17</v>
      </c>
      <c r="M245" s="6" t="n">
        <v>0.22</v>
      </c>
      <c r="N245" s="6" t="n">
        <v>0.21</v>
      </c>
    </row>
    <row collapsed="false" customFormat="false" customHeight="false" hidden="false" ht="12.1" outlineLevel="0" r="246">
      <c r="A246" s="41" t="n">
        <v>44712</v>
      </c>
      <c r="B246" s="2" t="s">
        <v>1410</v>
      </c>
      <c r="C246" s="2" t="s">
        <v>68</v>
      </c>
      <c r="D246" s="2" t="s">
        <v>69</v>
      </c>
      <c r="E246" s="7" t="n">
        <v>6</v>
      </c>
      <c r="F246" s="2" t="s">
        <v>20</v>
      </c>
      <c r="G246" s="6" t="n">
        <v>15.5851</v>
      </c>
      <c r="H246" s="6" t="n">
        <v>69.35</v>
      </c>
      <c r="I246" s="6" t="n">
        <v>4494.23</v>
      </c>
      <c r="J246" s="6" t="n">
        <v>0.44</v>
      </c>
      <c r="K246" s="6" t="n">
        <v>93.5105</v>
      </c>
      <c r="L246" s="6" t="n">
        <v>65.75</v>
      </c>
      <c r="M246" s="6" t="n">
        <v>0.24</v>
      </c>
      <c r="N246" s="6" t="n">
        <v>0.25</v>
      </c>
    </row>
    <row collapsed="false" customFormat="false" customHeight="false" hidden="false" ht="12.1" outlineLevel="0" r="247">
      <c r="A247" s="41" t="n">
        <v>44713</v>
      </c>
      <c r="B247" s="2" t="s">
        <v>1410</v>
      </c>
      <c r="C247" s="2" t="s">
        <v>90</v>
      </c>
      <c r="D247" s="2" t="s">
        <v>91</v>
      </c>
      <c r="E247" s="7" t="n">
        <v>4</v>
      </c>
      <c r="F247" s="2" t="s">
        <v>20</v>
      </c>
      <c r="G247" s="6" t="n">
        <v>33.8838</v>
      </c>
      <c r="H247" s="6" t="n">
        <v>67.85</v>
      </c>
      <c r="I247" s="6" t="n">
        <v>4363.97</v>
      </c>
      <c r="J247" s="6" t="n">
        <v>0.22</v>
      </c>
      <c r="K247" s="6" t="n">
        <v>135.5352</v>
      </c>
      <c r="L247" s="6" t="n">
        <v>121.98</v>
      </c>
      <c r="M247" s="6" t="n">
        <v>0.7</v>
      </c>
      <c r="N247" s="6" t="n">
        <v>0.73</v>
      </c>
    </row>
    <row collapsed="false" customFormat="false" customHeight="false" hidden="false" ht="12.1" outlineLevel="0" r="248">
      <c r="A248" s="41" t="n">
        <v>44722</v>
      </c>
      <c r="B248" s="2" t="s">
        <v>1410</v>
      </c>
      <c r="C248" s="2" t="s">
        <v>92</v>
      </c>
      <c r="D248" s="2" t="s">
        <v>93</v>
      </c>
      <c r="E248" s="7" t="n">
        <v>80</v>
      </c>
      <c r="F248" s="2" t="s">
        <v>27</v>
      </c>
      <c r="G248" s="6" t="n">
        <v>21.2238</v>
      </c>
      <c r="H248" s="6" t="n">
        <v>136.25</v>
      </c>
      <c r="I248" s="6" t="n">
        <v>150.18</v>
      </c>
      <c r="J248" s="6" t="n">
        <v>221</v>
      </c>
      <c r="K248" s="6" t="n">
        <v>1697.904</v>
      </c>
      <c r="L248" s="6" t="n">
        <v>1476.9</v>
      </c>
      <c r="M248" s="6" t="n">
        <v>12.29</v>
      </c>
      <c r="N248" s="6" t="n">
        <v>13.55</v>
      </c>
    </row>
    <row collapsed="false" customFormat="false" customHeight="false" hidden="false" ht="12.1" outlineLevel="0" r="249">
      <c r="A249" s="41" t="n">
        <v>44722</v>
      </c>
      <c r="B249" s="2" t="s">
        <v>1410</v>
      </c>
      <c r="C249" s="2" t="s">
        <v>86</v>
      </c>
      <c r="D249" s="2" t="s">
        <v>87</v>
      </c>
      <c r="E249" s="7" t="n">
        <v>6000</v>
      </c>
      <c r="F249" s="2" t="s">
        <v>27</v>
      </c>
      <c r="G249" s="6" t="n">
        <v>0.2366</v>
      </c>
      <c r="H249" s="6" t="n">
        <v>3.14</v>
      </c>
      <c r="I249" s="6" t="n">
        <v>5.44</v>
      </c>
      <c r="J249" s="6" t="n">
        <v>185</v>
      </c>
      <c r="K249" s="6" t="n">
        <v>1419.48</v>
      </c>
      <c r="L249" s="6" t="n">
        <v>1234.48</v>
      </c>
      <c r="M249" s="6" t="n">
        <v>3.78</v>
      </c>
      <c r="N249" s="6" t="n">
        <v>6.55</v>
      </c>
    </row>
    <row collapsed="false" customFormat="false" customHeight="false" hidden="false" ht="12.1" outlineLevel="0" r="250">
      <c r="A250" s="41" t="n">
        <v>44726</v>
      </c>
      <c r="B250" s="2" t="s">
        <v>1410</v>
      </c>
      <c r="C250" s="2" t="s">
        <v>100</v>
      </c>
      <c r="D250" s="2" t="s">
        <v>101</v>
      </c>
      <c r="E250" s="7" t="n">
        <v>1</v>
      </c>
      <c r="F250" s="2" t="s">
        <v>27</v>
      </c>
      <c r="G250" s="6" t="n">
        <v>1166.22</v>
      </c>
      <c r="H250" s="6" t="n">
        <v>19102</v>
      </c>
      <c r="I250" s="6" t="n">
        <v>20543.8</v>
      </c>
      <c r="J250" s="6" t="n">
        <v>152</v>
      </c>
      <c r="K250" s="6" t="n">
        <v>1166.22</v>
      </c>
      <c r="L250" s="6" t="n">
        <v>1014.22</v>
      </c>
      <c r="M250" s="6" t="n">
        <v>4.94</v>
      </c>
      <c r="N250" s="6" t="n">
        <v>5.31</v>
      </c>
    </row>
    <row collapsed="false" customFormat="false" customHeight="false" hidden="false" ht="12.1" outlineLevel="0" r="251">
      <c r="A251" s="41" t="n">
        <v>44726</v>
      </c>
      <c r="B251" s="2" t="s">
        <v>1410</v>
      </c>
      <c r="C251" s="2" t="s">
        <v>88</v>
      </c>
      <c r="D251" s="2" t="s">
        <v>89</v>
      </c>
      <c r="E251" s="7" t="n">
        <v>4</v>
      </c>
      <c r="F251" s="2" t="s">
        <v>20</v>
      </c>
      <c r="G251" s="6" t="n">
        <v>52.0002</v>
      </c>
      <c r="H251" s="6" t="n">
        <v>47.16</v>
      </c>
      <c r="I251" s="6" t="n">
        <v>2956.23</v>
      </c>
      <c r="J251" s="6" t="n">
        <v>0.36</v>
      </c>
      <c r="K251" s="6" t="n">
        <v>208.0008</v>
      </c>
      <c r="L251" s="6" t="n">
        <v>187.2</v>
      </c>
      <c r="M251" s="6" t="n">
        <v>1.58</v>
      </c>
      <c r="N251" s="6" t="n">
        <v>1.72</v>
      </c>
    </row>
    <row collapsed="false" customFormat="false" customHeight="false" hidden="false" ht="12.1" outlineLevel="0" r="252">
      <c r="A252" s="41" t="n">
        <v>44726</v>
      </c>
      <c r="B252" s="2" t="s">
        <v>1410</v>
      </c>
      <c r="C252" s="2" t="s">
        <v>82</v>
      </c>
      <c r="D252" s="2" t="s">
        <v>83</v>
      </c>
      <c r="E252" s="7" t="n">
        <v>4</v>
      </c>
      <c r="F252" s="2" t="s">
        <v>20</v>
      </c>
      <c r="G252" s="6" t="n">
        <v>25.4223</v>
      </c>
      <c r="H252" s="6" t="n">
        <v>61.34</v>
      </c>
      <c r="I252" s="6" t="n">
        <v>3981.44</v>
      </c>
      <c r="J252" s="6" t="n">
        <v>0.18</v>
      </c>
      <c r="K252" s="6" t="n">
        <v>101.6893</v>
      </c>
      <c r="L252" s="6" t="n">
        <v>91.29</v>
      </c>
      <c r="M252" s="6" t="n">
        <v>0.57</v>
      </c>
      <c r="N252" s="6" t="n">
        <v>0.64</v>
      </c>
    </row>
    <row collapsed="false" customFormat="false" customHeight="false" hidden="false" ht="12.1" outlineLevel="0" r="253">
      <c r="A253" s="41" t="n">
        <v>44739</v>
      </c>
      <c r="B253" s="2" t="s">
        <v>1410</v>
      </c>
      <c r="C253" s="2" t="s">
        <v>128</v>
      </c>
      <c r="D253" s="2" t="s">
        <v>129</v>
      </c>
      <c r="E253" s="7" t="n">
        <v>10000</v>
      </c>
      <c r="F253" s="2" t="s">
        <v>27</v>
      </c>
      <c r="G253" s="6" t="n">
        <v>0.0278</v>
      </c>
      <c r="H253" s="6" t="n">
        <v>0.1852</v>
      </c>
      <c r="I253" s="6" t="n">
        <v>0.22</v>
      </c>
      <c r="J253" s="6" t="n">
        <v>36</v>
      </c>
      <c r="K253" s="6" t="n">
        <v>278.2</v>
      </c>
      <c r="L253" s="6" t="n">
        <v>242.2</v>
      </c>
      <c r="M253" s="6" t="n">
        <v>11.21</v>
      </c>
      <c r="N253" s="6" t="n">
        <v>13.08</v>
      </c>
    </row>
    <row collapsed="false" customFormat="false" customHeight="false" hidden="false" ht="12.1" outlineLevel="0" r="254">
      <c r="A254" s="41" t="n">
        <v>44742</v>
      </c>
      <c r="B254" s="2" t="s">
        <v>1410</v>
      </c>
      <c r="C254" s="2" t="s">
        <v>68</v>
      </c>
      <c r="D254" s="2" t="s">
        <v>69</v>
      </c>
      <c r="E254" s="7" t="n">
        <v>6</v>
      </c>
      <c r="F254" s="2" t="s">
        <v>20</v>
      </c>
      <c r="G254" s="6" t="n">
        <v>12.6872</v>
      </c>
      <c r="H254" s="6" t="n">
        <v>69.36</v>
      </c>
      <c r="I254" s="6" t="n">
        <v>4494.23</v>
      </c>
      <c r="J254" s="6" t="n">
        <v>0.45</v>
      </c>
      <c r="K254" s="6" t="n">
        <v>76.1231</v>
      </c>
      <c r="L254" s="6" t="n">
        <v>53.1</v>
      </c>
      <c r="M254" s="6" t="n">
        <v>0.2</v>
      </c>
      <c r="N254" s="6" t="n">
        <v>0.25</v>
      </c>
    </row>
    <row collapsed="false" customFormat="false" customHeight="false" hidden="false" ht="12.1" outlineLevel="0" r="255">
      <c r="A255" s="41" t="n">
        <v>44747</v>
      </c>
      <c r="B255" s="2" t="s">
        <v>1410</v>
      </c>
      <c r="C255" s="2" t="s">
        <v>22</v>
      </c>
      <c r="D255" s="2" t="s">
        <v>23</v>
      </c>
      <c r="E255" s="7" t="n">
        <v>77</v>
      </c>
      <c r="F255" s="2" t="s">
        <v>20</v>
      </c>
      <c r="G255" s="6" t="n">
        <v>20.9326</v>
      </c>
      <c r="H255" s="6" t="n">
        <v>42.6</v>
      </c>
      <c r="I255" s="6" t="n">
        <v>3030.48</v>
      </c>
      <c r="J255" s="6" t="n">
        <v>2.93</v>
      </c>
      <c r="K255" s="6" t="n">
        <v>1611.8105</v>
      </c>
      <c r="L255" s="6" t="n">
        <v>1450.41</v>
      </c>
      <c r="M255" s="6" t="n">
        <v>0.62</v>
      </c>
      <c r="N255" s="6" t="n">
        <v>0.8</v>
      </c>
    </row>
    <row collapsed="false" customFormat="false" customHeight="false" hidden="false" ht="12.1" outlineLevel="0" r="256">
      <c r="A256" s="41" t="n">
        <v>44750</v>
      </c>
      <c r="B256" s="2" t="s">
        <v>1410</v>
      </c>
      <c r="C256" s="2" t="s">
        <v>32</v>
      </c>
      <c r="D256" s="2" t="s">
        <v>33</v>
      </c>
      <c r="E256" s="7" t="n">
        <v>185</v>
      </c>
      <c r="F256" s="2" t="s">
        <v>27</v>
      </c>
      <c r="G256" s="6" t="n">
        <v>16.14</v>
      </c>
      <c r="H256" s="6" t="n">
        <v>361.9</v>
      </c>
      <c r="I256" s="6" t="n">
        <v>546.43</v>
      </c>
      <c r="J256" s="6" t="n">
        <v>388</v>
      </c>
      <c r="K256" s="6" t="n">
        <v>2985.9</v>
      </c>
      <c r="L256" s="6" t="n">
        <v>2597.9</v>
      </c>
      <c r="M256" s="6" t="n">
        <v>2.57</v>
      </c>
      <c r="N256" s="6" t="n">
        <v>3.88</v>
      </c>
    </row>
    <row collapsed="false" customFormat="false" customHeight="false" hidden="false" ht="12.1" outlineLevel="0" r="257">
      <c r="A257" s="41" t="n">
        <v>44750</v>
      </c>
      <c r="B257" s="2" t="s">
        <v>1410</v>
      </c>
      <c r="C257" s="2" t="s">
        <v>25</v>
      </c>
      <c r="D257" s="2" t="s">
        <v>26</v>
      </c>
      <c r="E257" s="7" t="n">
        <v>340</v>
      </c>
      <c r="F257" s="2" t="s">
        <v>27</v>
      </c>
      <c r="G257" s="6" t="n">
        <v>16</v>
      </c>
      <c r="H257" s="6" t="n">
        <v>390.3</v>
      </c>
      <c r="I257" s="6" t="n">
        <v>330.73</v>
      </c>
      <c r="J257" s="6" t="n">
        <v>707</v>
      </c>
      <c r="K257" s="6" t="n">
        <v>5440</v>
      </c>
      <c r="L257" s="6" t="n">
        <v>4733</v>
      </c>
      <c r="M257" s="6" t="n">
        <v>4.21</v>
      </c>
      <c r="N257" s="6" t="n">
        <v>3.57</v>
      </c>
    </row>
    <row collapsed="false" customFormat="false" customHeight="false" hidden="false" ht="12.1" outlineLevel="0" r="258">
      <c r="A258" s="41" t="n">
        <v>44752</v>
      </c>
      <c r="B258" s="2" t="s">
        <v>1410</v>
      </c>
      <c r="C258" s="2" t="s">
        <v>114</v>
      </c>
      <c r="D258" s="2" t="s">
        <v>115</v>
      </c>
      <c r="E258" s="7" t="n">
        <v>14000</v>
      </c>
      <c r="F258" s="2" t="s">
        <v>27</v>
      </c>
      <c r="G258" s="6" t="n">
        <v>0.053</v>
      </c>
      <c r="H258" s="6" t="n">
        <v>0.803</v>
      </c>
      <c r="I258" s="6" t="n">
        <v>0.77</v>
      </c>
      <c r="J258" s="6" t="n">
        <v>97</v>
      </c>
      <c r="K258" s="6" t="n">
        <v>742.6912</v>
      </c>
      <c r="L258" s="6" t="n">
        <v>645.69</v>
      </c>
      <c r="M258" s="6" t="n">
        <v>6.02</v>
      </c>
      <c r="N258" s="6" t="n">
        <v>5.74</v>
      </c>
    </row>
    <row collapsed="false" customFormat="false" customHeight="false" hidden="false" ht="12.1" outlineLevel="0" r="259">
      <c r="A259" s="41" t="n">
        <v>44753</v>
      </c>
      <c r="B259" s="2" t="s">
        <v>1410</v>
      </c>
      <c r="C259" s="2" t="s">
        <v>116</v>
      </c>
      <c r="D259" s="2" t="s">
        <v>117</v>
      </c>
      <c r="E259" s="7" t="n">
        <v>10</v>
      </c>
      <c r="F259" s="2" t="s">
        <v>27</v>
      </c>
      <c r="G259" s="6" t="n">
        <v>8</v>
      </c>
      <c r="H259" s="6" t="n">
        <v>512</v>
      </c>
      <c r="I259" s="6" t="n">
        <v>237.11</v>
      </c>
      <c r="J259" s="6" t="n">
        <v>10</v>
      </c>
      <c r="K259" s="6" t="n">
        <v>80</v>
      </c>
      <c r="L259" s="6" t="n">
        <v>70</v>
      </c>
      <c r="M259" s="6" t="n">
        <v>2.95</v>
      </c>
      <c r="N259" s="6" t="n">
        <v>1.37</v>
      </c>
    </row>
    <row collapsed="false" customFormat="false" customHeight="false" hidden="false" ht="12.1" outlineLevel="0" r="260">
      <c r="A260" s="41" t="n">
        <v>44753</v>
      </c>
      <c r="B260" s="2" t="s">
        <v>1410</v>
      </c>
      <c r="C260" s="2" t="s">
        <v>47</v>
      </c>
      <c r="D260" s="2" t="s">
        <v>48</v>
      </c>
      <c r="E260" s="7" t="n">
        <v>71</v>
      </c>
      <c r="F260" s="2" t="s">
        <v>27</v>
      </c>
      <c r="G260" s="6" t="n">
        <v>117.29</v>
      </c>
      <c r="H260" s="6" t="n">
        <v>715</v>
      </c>
      <c r="I260" s="6" t="n">
        <v>1431.53</v>
      </c>
      <c r="J260" s="6" t="n">
        <v>1083</v>
      </c>
      <c r="K260" s="6" t="n">
        <v>8327.59</v>
      </c>
      <c r="L260" s="6" t="n">
        <v>7244.59</v>
      </c>
      <c r="M260" s="6" t="n">
        <v>7.13</v>
      </c>
      <c r="N260" s="6" t="n">
        <v>14.27</v>
      </c>
    </row>
    <row collapsed="false" customFormat="false" customHeight="false" hidden="false" ht="12.1" outlineLevel="0" r="261">
      <c r="A261" s="41" t="n">
        <v>44753</v>
      </c>
      <c r="B261" s="2" t="s">
        <v>1410</v>
      </c>
      <c r="C261" s="2" t="s">
        <v>124</v>
      </c>
      <c r="D261" s="2" t="s">
        <v>125</v>
      </c>
      <c r="E261" s="7" t="n">
        <v>15000</v>
      </c>
      <c r="F261" s="2" t="s">
        <v>27</v>
      </c>
      <c r="G261" s="6" t="n">
        <v>0.0966</v>
      </c>
      <c r="H261" s="6" t="n">
        <v>0.555</v>
      </c>
      <c r="I261" s="6" t="n">
        <v>0.73</v>
      </c>
      <c r="J261" s="6" t="n">
        <v>188</v>
      </c>
      <c r="K261" s="6" t="n">
        <v>1448.304</v>
      </c>
      <c r="L261" s="6" t="n">
        <v>1260.3</v>
      </c>
      <c r="M261" s="6" t="n">
        <v>11.48</v>
      </c>
      <c r="N261" s="6" t="n">
        <v>15.14</v>
      </c>
    </row>
    <row collapsed="false" customFormat="false" customHeight="false" hidden="false" ht="12.1" outlineLevel="0" r="262">
      <c r="A262" s="41" t="n">
        <v>44753</v>
      </c>
      <c r="B262" s="2" t="s">
        <v>1410</v>
      </c>
      <c r="C262" s="2" t="s">
        <v>61</v>
      </c>
      <c r="D262" s="2" t="s">
        <v>62</v>
      </c>
      <c r="E262" s="7" t="n">
        <v>620</v>
      </c>
      <c r="F262" s="2" t="s">
        <v>27</v>
      </c>
      <c r="G262" s="6" t="n">
        <v>3.9741</v>
      </c>
      <c r="H262" s="6" t="n">
        <v>70.3</v>
      </c>
      <c r="I262" s="6" t="n">
        <v>90.83</v>
      </c>
      <c r="J262" s="6" t="n">
        <v>320</v>
      </c>
      <c r="K262" s="6" t="n">
        <v>2463.942</v>
      </c>
      <c r="L262" s="6" t="n">
        <v>2143.94</v>
      </c>
      <c r="M262" s="6" t="n">
        <v>3.81</v>
      </c>
      <c r="N262" s="6" t="n">
        <v>4.92</v>
      </c>
    </row>
    <row collapsed="false" customFormat="false" customHeight="false" hidden="false" ht="12.1" outlineLevel="0" r="263">
      <c r="A263" s="41" t="n">
        <v>44753</v>
      </c>
      <c r="B263" s="2" t="s">
        <v>1410</v>
      </c>
      <c r="C263" s="2" t="s">
        <v>94</v>
      </c>
      <c r="D263" s="2" t="s">
        <v>95</v>
      </c>
      <c r="E263" s="7" t="n">
        <v>260</v>
      </c>
      <c r="F263" s="2" t="s">
        <v>27</v>
      </c>
      <c r="G263" s="6" t="n">
        <v>0.744</v>
      </c>
      <c r="H263" s="6" t="n">
        <v>65.12</v>
      </c>
      <c r="I263" s="6" t="n">
        <v>78.6</v>
      </c>
      <c r="J263" s="6" t="n">
        <v>25</v>
      </c>
      <c r="K263" s="6" t="n">
        <v>193.44</v>
      </c>
      <c r="L263" s="6" t="n">
        <v>168.44</v>
      </c>
      <c r="M263" s="6" t="n">
        <v>0.82</v>
      </c>
      <c r="N263" s="6" t="n">
        <v>0.99</v>
      </c>
    </row>
    <row collapsed="false" customFormat="false" customHeight="false" hidden="false" ht="12.1" outlineLevel="0" r="264">
      <c r="A264" s="41" t="n">
        <v>44754</v>
      </c>
      <c r="B264" s="2" t="s">
        <v>1410</v>
      </c>
      <c r="C264" s="2" t="s">
        <v>78</v>
      </c>
      <c r="D264" s="2" t="s">
        <v>79</v>
      </c>
      <c r="E264" s="7" t="n">
        <v>110</v>
      </c>
      <c r="F264" s="2" t="s">
        <v>27</v>
      </c>
      <c r="G264" s="6" t="n">
        <v>33.85</v>
      </c>
      <c r="H264" s="6" t="n">
        <v>236.85</v>
      </c>
      <c r="I264" s="6" t="n">
        <v>322.32</v>
      </c>
      <c r="J264" s="6" t="n">
        <v>484</v>
      </c>
      <c r="K264" s="6" t="n">
        <v>3723.5</v>
      </c>
      <c r="L264" s="6" t="n">
        <v>3239.5</v>
      </c>
      <c r="M264" s="6" t="n">
        <v>9.14</v>
      </c>
      <c r="N264" s="6" t="n">
        <v>12.43</v>
      </c>
    </row>
    <row collapsed="false" customFormat="false" customHeight="false" hidden="false" ht="12.1" outlineLevel="0" r="265">
      <c r="A265" s="41" t="n">
        <v>44754</v>
      </c>
      <c r="B265" s="2" t="s">
        <v>1410</v>
      </c>
      <c r="C265" s="2" t="s">
        <v>80</v>
      </c>
      <c r="D265" s="2" t="s">
        <v>81</v>
      </c>
      <c r="E265" s="7" t="n">
        <v>2600</v>
      </c>
      <c r="F265" s="2" t="s">
        <v>27</v>
      </c>
      <c r="G265" s="6" t="n">
        <v>0.54</v>
      </c>
      <c r="H265" s="6" t="n">
        <v>5.01</v>
      </c>
      <c r="I265" s="6" t="n">
        <v>8.84</v>
      </c>
      <c r="J265" s="6" t="n">
        <v>183</v>
      </c>
      <c r="K265" s="6" t="n">
        <v>1404</v>
      </c>
      <c r="L265" s="6" t="n">
        <v>1221</v>
      </c>
      <c r="M265" s="6" t="n">
        <v>5.31</v>
      </c>
      <c r="N265" s="6" t="n">
        <v>9.37</v>
      </c>
    </row>
    <row collapsed="false" customFormat="false" customHeight="false" hidden="false" ht="12.1" outlineLevel="0" r="266">
      <c r="A266" s="41" t="n">
        <v>44750</v>
      </c>
      <c r="B266" s="2" t="s">
        <v>1410</v>
      </c>
      <c r="C266" s="2" t="s">
        <v>29</v>
      </c>
      <c r="D266" s="2" t="s">
        <v>30</v>
      </c>
      <c r="E266" s="7" t="n">
        <v>66</v>
      </c>
      <c r="F266" s="2" t="s">
        <v>20</v>
      </c>
      <c r="G266" s="6" t="n">
        <v>17.5537</v>
      </c>
      <c r="H266" s="6" t="n">
        <v>21.15</v>
      </c>
      <c r="I266" s="6" t="n">
        <v>2189.3</v>
      </c>
      <c r="J266" s="6" t="n">
        <v>1.83</v>
      </c>
      <c r="K266" s="6" t="n">
        <v>1158.5423</v>
      </c>
      <c r="L266" s="6" t="n">
        <v>1042.99</v>
      </c>
      <c r="M266" s="6" t="n">
        <v>0.72</v>
      </c>
      <c r="N266" s="6" t="n">
        <v>1.18</v>
      </c>
    </row>
    <row collapsed="false" customFormat="false" customHeight="false" hidden="false" ht="12.1" outlineLevel="0" r="267">
      <c r="A267" s="41" t="n">
        <v>44762</v>
      </c>
      <c r="B267" s="2" t="s">
        <v>1410</v>
      </c>
      <c r="C267" s="2" t="s">
        <v>53</v>
      </c>
      <c r="D267" s="2" t="s">
        <v>54</v>
      </c>
      <c r="E267" s="7" t="n">
        <v>1500</v>
      </c>
      <c r="F267" s="2" t="s">
        <v>27</v>
      </c>
      <c r="G267" s="6" t="n">
        <v>4.73</v>
      </c>
      <c r="H267" s="6" t="n">
        <v>28.91</v>
      </c>
      <c r="I267" s="6" t="n">
        <v>37.73</v>
      </c>
      <c r="J267" s="6" t="n">
        <v>922</v>
      </c>
      <c r="K267" s="6" t="n">
        <v>7095</v>
      </c>
      <c r="L267" s="6" t="n">
        <v>6173</v>
      </c>
      <c r="M267" s="6" t="n">
        <v>10.91</v>
      </c>
      <c r="N267" s="6" t="n">
        <v>14.23</v>
      </c>
    </row>
    <row collapsed="false" customFormat="false" customHeight="false" hidden="false" ht="12.1" outlineLevel="0" r="268">
      <c r="A268" s="41" t="n">
        <v>44770</v>
      </c>
      <c r="B268" s="2" t="s">
        <v>1410</v>
      </c>
      <c r="C268" s="2" t="s">
        <v>118</v>
      </c>
      <c r="D268" s="2" t="s">
        <v>119</v>
      </c>
      <c r="E268" s="7" t="n">
        <v>3</v>
      </c>
      <c r="F268" s="2" t="s">
        <v>20</v>
      </c>
      <c r="G268" s="6" t="n">
        <v>24.0879</v>
      </c>
      <c r="H268" s="6" t="n">
        <v>51.95</v>
      </c>
      <c r="I268" s="6" t="n">
        <v>2775.04</v>
      </c>
      <c r="J268" s="6" t="n">
        <v>0.12</v>
      </c>
      <c r="K268" s="6" t="n">
        <v>72.2638</v>
      </c>
      <c r="L268" s="6" t="n">
        <v>65.04</v>
      </c>
      <c r="M268" s="6" t="n">
        <v>0.78</v>
      </c>
      <c r="N268" s="6" t="n">
        <v>0.69</v>
      </c>
    </row>
    <row collapsed="false" customFormat="false" customHeight="false" hidden="false" ht="12.1" outlineLevel="0" r="269">
      <c r="A269" s="41" t="n">
        <v>44771</v>
      </c>
      <c r="B269" s="2" t="s">
        <v>1410</v>
      </c>
      <c r="C269" s="2" t="s">
        <v>68</v>
      </c>
      <c r="D269" s="2" t="s">
        <v>69</v>
      </c>
      <c r="E269" s="7" t="n">
        <v>6</v>
      </c>
      <c r="F269" s="2" t="s">
        <v>20</v>
      </c>
      <c r="G269" s="6" t="n">
        <v>14.9304</v>
      </c>
      <c r="H269" s="6" t="n">
        <v>73.54</v>
      </c>
      <c r="I269" s="6" t="n">
        <v>4494.23</v>
      </c>
      <c r="J269" s="6" t="n">
        <v>0.45</v>
      </c>
      <c r="K269" s="6" t="n">
        <v>89.5822</v>
      </c>
      <c r="L269" s="6" t="n">
        <v>62.49</v>
      </c>
      <c r="M269" s="6" t="n">
        <v>0.23</v>
      </c>
      <c r="N269" s="6" t="n">
        <v>0.24</v>
      </c>
    </row>
    <row collapsed="false" customFormat="false" customHeight="false" hidden="false" ht="12.1" outlineLevel="0" r="270">
      <c r="A270" s="41" t="n">
        <v>44778</v>
      </c>
      <c r="B270" s="2" t="s">
        <v>1410</v>
      </c>
      <c r="C270" s="2" t="s">
        <v>35</v>
      </c>
      <c r="D270" s="2" t="s">
        <v>36</v>
      </c>
      <c r="E270" s="7" t="n">
        <v>65</v>
      </c>
      <c r="F270" s="2" t="s">
        <v>20</v>
      </c>
      <c r="G270" s="6" t="n">
        <v>13.8593</v>
      </c>
      <c r="H270" s="6" t="n">
        <v>11.11</v>
      </c>
      <c r="I270" s="6" t="n">
        <v>446.68</v>
      </c>
      <c r="J270" s="6" t="n">
        <v>5.53</v>
      </c>
      <c r="K270" s="6" t="n">
        <v>900.8571</v>
      </c>
      <c r="L270" s="6" t="n">
        <v>567.63</v>
      </c>
      <c r="M270" s="6" t="n">
        <v>1.96</v>
      </c>
      <c r="N270" s="6" t="n">
        <v>1.3</v>
      </c>
    </row>
    <row collapsed="false" customFormat="false" customHeight="false" hidden="false" ht="12.1" outlineLevel="0" r="271">
      <c r="A271" s="41" t="n">
        <v>44790</v>
      </c>
      <c r="B271" s="2" t="s">
        <v>1410</v>
      </c>
      <c r="C271" s="2" t="s">
        <v>41</v>
      </c>
      <c r="D271" s="2" t="s">
        <v>42</v>
      </c>
      <c r="E271" s="7" t="n">
        <v>2</v>
      </c>
      <c r="F271" s="2" t="s">
        <v>20</v>
      </c>
      <c r="G271" s="6" t="n">
        <v>38.0833</v>
      </c>
      <c r="H271" s="6" t="n">
        <v>292.71</v>
      </c>
      <c r="I271" s="6" t="n">
        <v>16373.83</v>
      </c>
      <c r="J271" s="6" t="n">
        <v>0.12</v>
      </c>
      <c r="K271" s="6" t="n">
        <v>76.1666</v>
      </c>
      <c r="L271" s="6" t="n">
        <v>68.8</v>
      </c>
      <c r="M271" s="6" t="n">
        <v>0.21</v>
      </c>
      <c r="N271" s="6" t="n">
        <v>0.19</v>
      </c>
    </row>
    <row collapsed="false" customFormat="false" customHeight="false" hidden="false" ht="12.1" outlineLevel="0" r="272">
      <c r="A272" s="41" t="n">
        <v>44804</v>
      </c>
      <c r="B272" s="2" t="s">
        <v>1410</v>
      </c>
      <c r="C272" s="2" t="s">
        <v>68</v>
      </c>
      <c r="D272" s="2" t="s">
        <v>69</v>
      </c>
      <c r="E272" s="7" t="n">
        <v>6</v>
      </c>
      <c r="F272" s="2" t="s">
        <v>20</v>
      </c>
      <c r="G272" s="6" t="n">
        <v>14.9712</v>
      </c>
      <c r="H272" s="6" t="n">
        <v>68.97</v>
      </c>
      <c r="I272" s="6" t="n">
        <v>4494.23</v>
      </c>
      <c r="J272" s="6" t="n">
        <v>0.45</v>
      </c>
      <c r="K272" s="6" t="n">
        <v>89.8271</v>
      </c>
      <c r="L272" s="6" t="n">
        <v>62.66</v>
      </c>
      <c r="M272" s="6" t="n">
        <v>0.23</v>
      </c>
      <c r="N272" s="6" t="n">
        <v>0.25</v>
      </c>
    </row>
    <row collapsed="false" customFormat="false" customHeight="false" hidden="false" ht="12.1" outlineLevel="0" r="273">
      <c r="A273" s="41" t="n">
        <v>44811</v>
      </c>
      <c r="B273" s="2" t="s">
        <v>1410</v>
      </c>
      <c r="C273" s="2" t="s">
        <v>90</v>
      </c>
      <c r="D273" s="2" t="s">
        <v>91</v>
      </c>
      <c r="E273" s="7" t="n">
        <v>4</v>
      </c>
      <c r="F273" s="2" t="s">
        <v>20</v>
      </c>
      <c r="G273" s="6" t="n">
        <v>33.4699</v>
      </c>
      <c r="H273" s="6" t="n">
        <v>41.71</v>
      </c>
      <c r="I273" s="6" t="n">
        <v>4363.97</v>
      </c>
      <c r="J273" s="6" t="n">
        <v>0.22</v>
      </c>
      <c r="K273" s="6" t="n">
        <v>133.8797</v>
      </c>
      <c r="L273" s="6" t="n">
        <v>120.49</v>
      </c>
      <c r="M273" s="6" t="n">
        <v>0.69</v>
      </c>
      <c r="N273" s="6" t="n">
        <v>1.19</v>
      </c>
    </row>
    <row collapsed="false" customFormat="false" customHeight="false" hidden="false" ht="12.1" outlineLevel="0" r="274">
      <c r="A274" s="41" t="n">
        <v>44813</v>
      </c>
      <c r="B274" s="2" t="s">
        <v>1410</v>
      </c>
      <c r="C274" s="2" t="s">
        <v>17</v>
      </c>
      <c r="D274" s="2" t="s">
        <v>19</v>
      </c>
      <c r="E274" s="7" t="n">
        <v>63</v>
      </c>
      <c r="F274" s="2" t="s">
        <v>20</v>
      </c>
      <c r="G274" s="6" t="n">
        <v>53.5049</v>
      </c>
      <c r="H274" s="6" t="n">
        <v>94.91</v>
      </c>
      <c r="I274" s="6" t="n">
        <v>2784.02</v>
      </c>
      <c r="J274" s="6" t="n">
        <v>5.54</v>
      </c>
      <c r="K274" s="6" t="n">
        <v>3370.8074</v>
      </c>
      <c r="L274" s="6" t="n">
        <v>3033.97</v>
      </c>
      <c r="M274" s="6" t="n">
        <v>1.73</v>
      </c>
      <c r="N274" s="6" t="n">
        <v>0.83</v>
      </c>
    </row>
    <row collapsed="false" customFormat="false" customHeight="false" hidden="false" ht="12.1" outlineLevel="0" r="275">
      <c r="A275" s="41" t="n">
        <v>44815</v>
      </c>
      <c r="B275" s="2" t="s">
        <v>1410</v>
      </c>
      <c r="C275" s="2" t="s">
        <v>116</v>
      </c>
      <c r="D275" s="2" t="s">
        <v>117</v>
      </c>
      <c r="E275" s="7" t="n">
        <v>10</v>
      </c>
      <c r="F275" s="2" t="s">
        <v>27</v>
      </c>
      <c r="G275" s="6" t="n">
        <v>15</v>
      </c>
      <c r="H275" s="6" t="n">
        <v>637</v>
      </c>
      <c r="I275" s="6" t="n">
        <v>237.11</v>
      </c>
      <c r="J275" s="6" t="n">
        <v>20</v>
      </c>
      <c r="K275" s="6" t="n">
        <v>150</v>
      </c>
      <c r="L275" s="6" t="n">
        <v>130</v>
      </c>
      <c r="M275" s="6" t="n">
        <v>5.48</v>
      </c>
      <c r="N275" s="6" t="n">
        <v>2.04</v>
      </c>
    </row>
    <row collapsed="false" customFormat="false" customHeight="false" hidden="false" ht="12.1" outlineLevel="0" r="276">
      <c r="A276" s="41" t="n">
        <v>44818</v>
      </c>
      <c r="B276" s="2" t="s">
        <v>1410</v>
      </c>
      <c r="C276" s="2" t="s">
        <v>88</v>
      </c>
      <c r="D276" s="2" t="s">
        <v>89</v>
      </c>
      <c r="E276" s="7" t="n">
        <v>4</v>
      </c>
      <c r="F276" s="2" t="s">
        <v>20</v>
      </c>
      <c r="G276" s="6" t="n">
        <v>56.4635</v>
      </c>
      <c r="H276" s="6" t="n">
        <v>42.97</v>
      </c>
      <c r="I276" s="6" t="n">
        <v>2956.23</v>
      </c>
      <c r="J276" s="6" t="n">
        <v>0.38</v>
      </c>
      <c r="K276" s="6" t="n">
        <v>225.8542</v>
      </c>
      <c r="L276" s="6" t="n">
        <v>203.03</v>
      </c>
      <c r="M276" s="6" t="n">
        <v>1.72</v>
      </c>
      <c r="N276" s="6" t="n">
        <v>1.97</v>
      </c>
    </row>
    <row collapsed="false" customFormat="false" customHeight="false" hidden="false" ht="12.1" outlineLevel="0" r="277">
      <c r="A277" s="41" t="n">
        <v>44819</v>
      </c>
      <c r="B277" s="2" t="s">
        <v>1410</v>
      </c>
      <c r="C277" s="2" t="s">
        <v>82</v>
      </c>
      <c r="D277" s="2" t="s">
        <v>83</v>
      </c>
      <c r="E277" s="7" t="n">
        <v>4</v>
      </c>
      <c r="F277" s="2" t="s">
        <v>20</v>
      </c>
      <c r="G277" s="6" t="n">
        <v>26.301</v>
      </c>
      <c r="H277" s="6" t="n">
        <v>60.79</v>
      </c>
      <c r="I277" s="6" t="n">
        <v>3981.44</v>
      </c>
      <c r="J277" s="6" t="n">
        <v>0.18</v>
      </c>
      <c r="K277" s="6" t="n">
        <v>105.2042</v>
      </c>
      <c r="L277" s="6" t="n">
        <v>94.44</v>
      </c>
      <c r="M277" s="6" t="n">
        <v>0.59</v>
      </c>
      <c r="N277" s="6" t="n">
        <v>0.65</v>
      </c>
    </row>
    <row collapsed="false" customFormat="false" customHeight="false" hidden="false" ht="12.1" outlineLevel="0" r="278">
      <c r="A278" s="41" t="n">
        <v>44834</v>
      </c>
      <c r="B278" s="2" t="s">
        <v>1410</v>
      </c>
      <c r="C278" s="2" t="s">
        <v>68</v>
      </c>
      <c r="D278" s="2" t="s">
        <v>69</v>
      </c>
      <c r="E278" s="7" t="n">
        <v>6</v>
      </c>
      <c r="F278" s="2" t="s">
        <v>20</v>
      </c>
      <c r="G278" s="6" t="n">
        <v>14.2384</v>
      </c>
      <c r="H278" s="6" t="n">
        <v>57.95</v>
      </c>
      <c r="I278" s="6" t="n">
        <v>4494.23</v>
      </c>
      <c r="J278" s="6" t="n">
        <v>0.45</v>
      </c>
      <c r="K278" s="6" t="n">
        <v>85.4305</v>
      </c>
      <c r="L278" s="6" t="n">
        <v>59.59</v>
      </c>
      <c r="M278" s="6" t="n">
        <v>0.22</v>
      </c>
      <c r="N278" s="6" t="n">
        <v>0.3</v>
      </c>
    </row>
    <row collapsed="false" customFormat="false" customHeight="false" hidden="false" ht="12.1" outlineLevel="0" r="279">
      <c r="A279" s="41" t="n">
        <v>44838</v>
      </c>
      <c r="B279" s="2" t="s">
        <v>1410</v>
      </c>
      <c r="C279" s="2" t="s">
        <v>22</v>
      </c>
      <c r="D279" s="2" t="s">
        <v>23</v>
      </c>
      <c r="E279" s="7" t="n">
        <v>77</v>
      </c>
      <c r="F279" s="2" t="s">
        <v>20</v>
      </c>
      <c r="G279" s="6" t="n">
        <v>21.8752</v>
      </c>
      <c r="H279" s="6" t="n">
        <v>41.29</v>
      </c>
      <c r="I279" s="6" t="n">
        <v>3030.48</v>
      </c>
      <c r="J279" s="6" t="n">
        <v>2.93</v>
      </c>
      <c r="K279" s="6" t="n">
        <v>1684.3929</v>
      </c>
      <c r="L279" s="6" t="n">
        <v>1515.72</v>
      </c>
      <c r="M279" s="6" t="n">
        <v>0.65</v>
      </c>
      <c r="N279" s="6" t="n">
        <v>0.83</v>
      </c>
    </row>
    <row collapsed="false" customFormat="false" customHeight="false" hidden="false" ht="12.1" outlineLevel="0" r="280">
      <c r="A280" s="41" t="n">
        <v>44840</v>
      </c>
      <c r="B280" s="2" t="s">
        <v>1410</v>
      </c>
      <c r="C280" s="2" t="s">
        <v>29</v>
      </c>
      <c r="D280" s="2" t="s">
        <v>30</v>
      </c>
      <c r="E280" s="7" t="n">
        <v>66</v>
      </c>
      <c r="F280" s="2" t="s">
        <v>20</v>
      </c>
      <c r="G280" s="6" t="n">
        <v>16.5144</v>
      </c>
      <c r="H280" s="6" t="n">
        <v>15.93</v>
      </c>
      <c r="I280" s="6" t="n">
        <v>2189.3</v>
      </c>
      <c r="J280" s="6" t="n">
        <v>1.83</v>
      </c>
      <c r="K280" s="6" t="n">
        <v>1089.9501</v>
      </c>
      <c r="L280" s="6" t="n">
        <v>981.24</v>
      </c>
      <c r="M280" s="6" t="n">
        <v>0.68</v>
      </c>
      <c r="N280" s="6" t="n">
        <v>1.57</v>
      </c>
    </row>
    <row collapsed="false" customFormat="false" customHeight="false" hidden="false" ht="12.1" outlineLevel="0" r="281">
      <c r="A281" s="41" t="n">
        <v>44845</v>
      </c>
      <c r="B281" s="2" t="s">
        <v>1410</v>
      </c>
      <c r="C281" s="2" t="s">
        <v>32</v>
      </c>
      <c r="D281" s="2" t="s">
        <v>33</v>
      </c>
      <c r="E281" s="7" t="n">
        <v>185</v>
      </c>
      <c r="F281" s="2" t="s">
        <v>27</v>
      </c>
      <c r="G281" s="6" t="n">
        <v>32.71</v>
      </c>
      <c r="H281" s="6" t="n">
        <v>339.4</v>
      </c>
      <c r="I281" s="6" t="n">
        <v>546.43</v>
      </c>
      <c r="J281" s="6" t="n">
        <v>787</v>
      </c>
      <c r="K281" s="6" t="n">
        <v>6051.35</v>
      </c>
      <c r="L281" s="6" t="n">
        <v>5264.35</v>
      </c>
      <c r="M281" s="6" t="n">
        <v>5.21</v>
      </c>
      <c r="N281" s="6" t="n">
        <v>8.38</v>
      </c>
    </row>
    <row collapsed="false" customFormat="false" customHeight="false" hidden="false" ht="12.1" outlineLevel="0" r="282">
      <c r="A282" s="41" t="n">
        <v>44845</v>
      </c>
      <c r="B282" s="2" t="s">
        <v>1410</v>
      </c>
      <c r="C282" s="2" t="s">
        <v>58</v>
      </c>
      <c r="D282" s="2" t="s">
        <v>59</v>
      </c>
      <c r="E282" s="7" t="n">
        <v>400</v>
      </c>
      <c r="F282" s="2" t="s">
        <v>27</v>
      </c>
      <c r="G282" s="6" t="n">
        <v>51.03</v>
      </c>
      <c r="H282" s="6" t="n">
        <v>162.89</v>
      </c>
      <c r="I282" s="6" t="n">
        <v>180.19</v>
      </c>
      <c r="J282" s="6" t="n">
        <v>2654</v>
      </c>
      <c r="K282" s="6" t="n">
        <v>20412</v>
      </c>
      <c r="L282" s="6" t="n">
        <v>17758</v>
      </c>
      <c r="M282" s="6" t="n">
        <v>24.64</v>
      </c>
      <c r="N282" s="6" t="n">
        <v>27.25</v>
      </c>
    </row>
    <row collapsed="false" customFormat="false" customHeight="false" hidden="false" ht="12.1" outlineLevel="0" r="283">
      <c r="A283" s="41" t="n">
        <v>44854</v>
      </c>
      <c r="B283" s="2" t="s">
        <v>1410</v>
      </c>
      <c r="C283" s="2" t="s">
        <v>134</v>
      </c>
      <c r="D283" s="2" t="s">
        <v>135</v>
      </c>
      <c r="E283" s="7" t="n">
        <v>100</v>
      </c>
      <c r="F283" s="2" t="s">
        <v>27</v>
      </c>
      <c r="G283" s="6" t="n">
        <v>1.21</v>
      </c>
      <c r="H283" s="6" t="n">
        <v>32.485</v>
      </c>
      <c r="I283" s="6" t="n">
        <v>37.97</v>
      </c>
      <c r="J283" s="6" t="n">
        <v>16</v>
      </c>
      <c r="K283" s="6" t="n">
        <v>121</v>
      </c>
      <c r="L283" s="6" t="n">
        <v>105</v>
      </c>
      <c r="M283" s="6" t="n">
        <v>2.77</v>
      </c>
      <c r="N283" s="6" t="n">
        <v>3.23</v>
      </c>
    </row>
    <row collapsed="false" customFormat="false" customHeight="false" hidden="false" ht="12.1" outlineLevel="0" r="284">
      <c r="A284" s="41" t="n">
        <v>44865</v>
      </c>
      <c r="B284" s="2" t="s">
        <v>1410</v>
      </c>
      <c r="C284" s="2" t="s">
        <v>68</v>
      </c>
      <c r="D284" s="2" t="s">
        <v>69</v>
      </c>
      <c r="E284" s="7" t="n">
        <v>6</v>
      </c>
      <c r="F284" s="2" t="s">
        <v>20</v>
      </c>
      <c r="G284" s="6" t="n">
        <v>15.2605</v>
      </c>
      <c r="H284" s="6" t="n">
        <v>62.31</v>
      </c>
      <c r="I284" s="6" t="n">
        <v>4494.23</v>
      </c>
      <c r="J284" s="6" t="n">
        <v>0.45</v>
      </c>
      <c r="K284" s="6" t="n">
        <v>91.563</v>
      </c>
      <c r="L284" s="6" t="n">
        <v>63.87</v>
      </c>
      <c r="M284" s="6" t="n">
        <v>0.24</v>
      </c>
      <c r="N284" s="6" t="n">
        <v>0.28</v>
      </c>
    </row>
    <row collapsed="false" customFormat="false" customHeight="false" hidden="false" ht="12.1" outlineLevel="0" r="285">
      <c r="A285" s="41" t="n">
        <v>44868</v>
      </c>
      <c r="B285" s="2" t="s">
        <v>1410</v>
      </c>
      <c r="C285" s="2" t="s">
        <v>35</v>
      </c>
      <c r="D285" s="2" t="s">
        <v>36</v>
      </c>
      <c r="E285" s="7" t="n">
        <v>65</v>
      </c>
      <c r="F285" s="2" t="s">
        <v>20</v>
      </c>
      <c r="G285" s="6" t="n">
        <v>16.3286</v>
      </c>
      <c r="H285" s="6" t="n">
        <v>12.36</v>
      </c>
      <c r="I285" s="6" t="n">
        <v>446.68</v>
      </c>
      <c r="J285" s="6" t="n">
        <v>6.37</v>
      </c>
      <c r="K285" s="6" t="n">
        <v>1061.3614</v>
      </c>
      <c r="L285" s="6" t="n">
        <v>668.86</v>
      </c>
      <c r="M285" s="6" t="n">
        <v>2.3</v>
      </c>
      <c r="N285" s="6" t="n">
        <v>1.35</v>
      </c>
    </row>
    <row collapsed="false" customFormat="false" customHeight="false" hidden="false" ht="12.1" outlineLevel="0" r="286">
      <c r="A286" s="41" t="n">
        <v>44868</v>
      </c>
      <c r="B286" s="2" t="s">
        <v>1410</v>
      </c>
      <c r="C286" s="2" t="s">
        <v>118</v>
      </c>
      <c r="D286" s="2" t="s">
        <v>119</v>
      </c>
      <c r="E286" s="7" t="n">
        <v>3</v>
      </c>
      <c r="F286" s="2" t="s">
        <v>20</v>
      </c>
      <c r="G286" s="6" t="n">
        <v>24.647</v>
      </c>
      <c r="H286" s="6" t="n">
        <v>47.07</v>
      </c>
      <c r="I286" s="6" t="n">
        <v>2775.04</v>
      </c>
      <c r="J286" s="6" t="n">
        <v>0.12</v>
      </c>
      <c r="K286" s="6" t="n">
        <v>73.941</v>
      </c>
      <c r="L286" s="6" t="n">
        <v>66.55</v>
      </c>
      <c r="M286" s="6" t="n">
        <v>0.8</v>
      </c>
      <c r="N286" s="6" t="n">
        <v>0.76</v>
      </c>
    </row>
    <row collapsed="false" customFormat="false" customHeight="false" hidden="false" ht="12.1" outlineLevel="0" r="287">
      <c r="A287" s="41" t="n">
        <v>44879</v>
      </c>
      <c r="B287" s="2" t="s">
        <v>1410</v>
      </c>
      <c r="C287" s="2" t="s">
        <v>17</v>
      </c>
      <c r="D287" s="2" t="s">
        <v>19</v>
      </c>
      <c r="E287" s="7" t="n">
        <v>63</v>
      </c>
      <c r="F287" s="2" t="s">
        <v>20</v>
      </c>
      <c r="G287" s="6" t="n">
        <v>54.7983</v>
      </c>
      <c r="H287" s="6" t="n">
        <v>113.95</v>
      </c>
      <c r="I287" s="6" t="n">
        <v>2784.02</v>
      </c>
      <c r="J287" s="6" t="n">
        <v>5.73</v>
      </c>
      <c r="K287" s="6" t="n">
        <v>3452.2922</v>
      </c>
      <c r="L287" s="6" t="n">
        <v>3107.24</v>
      </c>
      <c r="M287" s="6" t="n">
        <v>1.77</v>
      </c>
      <c r="N287" s="6" t="n">
        <v>0.72</v>
      </c>
    </row>
    <row collapsed="false" customFormat="false" customHeight="false" hidden="false" ht="12.1" outlineLevel="0" r="288">
      <c r="A288" s="41" t="n">
        <v>44881</v>
      </c>
      <c r="B288" s="2" t="s">
        <v>1410</v>
      </c>
      <c r="C288" s="2" t="s">
        <v>41</v>
      </c>
      <c r="D288" s="2" t="s">
        <v>42</v>
      </c>
      <c r="E288" s="7" t="n">
        <v>2</v>
      </c>
      <c r="F288" s="2" t="s">
        <v>20</v>
      </c>
      <c r="G288" s="6" t="n">
        <v>41.0119</v>
      </c>
      <c r="H288" s="6" t="n">
        <v>241.97</v>
      </c>
      <c r="I288" s="6" t="n">
        <v>16373.83</v>
      </c>
      <c r="J288" s="6" t="n">
        <v>0.14</v>
      </c>
      <c r="K288" s="6" t="n">
        <v>82.0238</v>
      </c>
      <c r="L288" s="6" t="n">
        <v>73.58</v>
      </c>
      <c r="M288" s="6" t="n">
        <v>0.22</v>
      </c>
      <c r="N288" s="6" t="n">
        <v>0.25</v>
      </c>
    </row>
    <row collapsed="false" customFormat="false" customHeight="false" hidden="false" ht="12.1" outlineLevel="0" r="289">
      <c r="A289" s="41" t="n">
        <v>44895</v>
      </c>
      <c r="B289" s="2" t="s">
        <v>1410</v>
      </c>
      <c r="C289" s="2" t="s">
        <v>68</v>
      </c>
      <c r="D289" s="2" t="s">
        <v>69</v>
      </c>
      <c r="E289" s="7" t="n">
        <v>6</v>
      </c>
      <c r="F289" s="2" t="s">
        <v>20</v>
      </c>
      <c r="G289" s="6" t="n">
        <v>15.1464</v>
      </c>
      <c r="H289" s="6" t="n">
        <v>62.3</v>
      </c>
      <c r="I289" s="6" t="n">
        <v>4494.23</v>
      </c>
      <c r="J289" s="6" t="n">
        <v>0.45</v>
      </c>
      <c r="K289" s="6" t="n">
        <v>90.8784</v>
      </c>
      <c r="L289" s="6" t="n">
        <v>63.4</v>
      </c>
      <c r="M289" s="6" t="n">
        <v>0.24</v>
      </c>
      <c r="N289" s="6" t="n">
        <v>0.28</v>
      </c>
    </row>
    <row collapsed="false" customFormat="false" customHeight="false" hidden="false" ht="12.1" outlineLevel="0" r="290">
      <c r="A290" s="41" t="n">
        <v>44895</v>
      </c>
      <c r="B290" s="2" t="s">
        <v>1410</v>
      </c>
      <c r="C290" s="2" t="s">
        <v>82</v>
      </c>
      <c r="D290" s="2" t="s">
        <v>83</v>
      </c>
      <c r="E290" s="7" t="n">
        <v>4</v>
      </c>
      <c r="F290" s="2" t="s">
        <v>20</v>
      </c>
      <c r="G290" s="6" t="n">
        <v>26.8726</v>
      </c>
      <c r="H290" s="6" t="n">
        <v>62.48</v>
      </c>
      <c r="I290" s="6" t="n">
        <v>3981.44</v>
      </c>
      <c r="J290" s="6" t="n">
        <v>0.18</v>
      </c>
      <c r="K290" s="6" t="n">
        <v>107.4906</v>
      </c>
      <c r="L290" s="6" t="n">
        <v>96.5</v>
      </c>
      <c r="M290" s="6" t="n">
        <v>0.61</v>
      </c>
      <c r="N290" s="6" t="n">
        <v>0.63</v>
      </c>
    </row>
    <row collapsed="false" customFormat="false" customHeight="false" hidden="false" ht="12.1" outlineLevel="0" r="291">
      <c r="A291" s="41" t="n">
        <v>44902</v>
      </c>
      <c r="B291" s="2" t="s">
        <v>1410</v>
      </c>
      <c r="C291" s="2" t="s">
        <v>90</v>
      </c>
      <c r="D291" s="2" t="s">
        <v>91</v>
      </c>
      <c r="E291" s="7" t="n">
        <v>4</v>
      </c>
      <c r="F291" s="2" t="s">
        <v>20</v>
      </c>
      <c r="G291" s="6" t="n">
        <v>34.6007</v>
      </c>
      <c r="H291" s="6" t="n">
        <v>47.12</v>
      </c>
      <c r="I291" s="6" t="n">
        <v>4363.97</v>
      </c>
      <c r="J291" s="6" t="n">
        <v>0.22</v>
      </c>
      <c r="K291" s="6" t="n">
        <v>138.4027</v>
      </c>
      <c r="L291" s="6" t="n">
        <v>124.56</v>
      </c>
      <c r="M291" s="6" t="n">
        <v>0.71</v>
      </c>
      <c r="N291" s="6" t="n">
        <v>1.05</v>
      </c>
    </row>
    <row collapsed="false" customFormat="false" customHeight="false" hidden="false" ht="12.1" outlineLevel="0" r="292">
      <c r="A292" s="41" t="n">
        <v>44907</v>
      </c>
      <c r="B292" s="2" t="s">
        <v>1410</v>
      </c>
      <c r="C292" s="2" t="s">
        <v>74</v>
      </c>
      <c r="D292" s="2" t="s">
        <v>75</v>
      </c>
      <c r="E292" s="7" t="n">
        <v>7</v>
      </c>
      <c r="F292" s="2" t="s">
        <v>27</v>
      </c>
      <c r="G292" s="6" t="n">
        <v>148.05</v>
      </c>
      <c r="H292" s="6" t="n">
        <v>2718</v>
      </c>
      <c r="I292" s="6" t="n">
        <v>1940.14</v>
      </c>
      <c r="J292" s="6" t="n">
        <v>135</v>
      </c>
      <c r="K292" s="6" t="n">
        <v>1036.35</v>
      </c>
      <c r="L292" s="6" t="n">
        <v>901.35</v>
      </c>
      <c r="M292" s="6" t="n">
        <v>6.64</v>
      </c>
      <c r="N292" s="6" t="n">
        <v>4.74</v>
      </c>
    </row>
    <row collapsed="false" customFormat="false" customHeight="false" hidden="false" ht="12.1" outlineLevel="0" r="293">
      <c r="A293" s="41" t="n">
        <v>44913</v>
      </c>
      <c r="B293" s="2" t="s">
        <v>1410</v>
      </c>
      <c r="C293" s="2" t="s">
        <v>116</v>
      </c>
      <c r="D293" s="2" t="s">
        <v>117</v>
      </c>
      <c r="E293" s="7" t="n">
        <v>10</v>
      </c>
      <c r="F293" s="2" t="s">
        <v>27</v>
      </c>
      <c r="G293" s="6" t="n">
        <v>15</v>
      </c>
      <c r="H293" s="6" t="n">
        <v>603.5</v>
      </c>
      <c r="I293" s="6" t="n">
        <v>237.11</v>
      </c>
      <c r="J293" s="6" t="n">
        <v>20</v>
      </c>
      <c r="K293" s="6" t="n">
        <v>150</v>
      </c>
      <c r="L293" s="6" t="n">
        <v>130</v>
      </c>
      <c r="M293" s="6" t="n">
        <v>5.48</v>
      </c>
      <c r="N293" s="6" t="n">
        <v>2.15</v>
      </c>
    </row>
    <row collapsed="false" customFormat="false" customHeight="false" hidden="false" ht="12.1" outlineLevel="0" r="294">
      <c r="A294" s="41" t="n">
        <v>44916</v>
      </c>
      <c r="B294" s="2" t="s">
        <v>1410</v>
      </c>
      <c r="C294" s="2" t="s">
        <v>88</v>
      </c>
      <c r="D294" s="2" t="s">
        <v>89</v>
      </c>
      <c r="E294" s="7" t="n">
        <v>4</v>
      </c>
      <c r="F294" s="2" t="s">
        <v>20</v>
      </c>
      <c r="G294" s="6" t="n">
        <v>64.8635</v>
      </c>
      <c r="H294" s="6" t="n">
        <v>46.44</v>
      </c>
      <c r="I294" s="6" t="n">
        <v>2956.23</v>
      </c>
      <c r="J294" s="6" t="n">
        <v>0.38</v>
      </c>
      <c r="K294" s="6" t="n">
        <v>259.4539</v>
      </c>
      <c r="L294" s="6" t="n">
        <v>233.23</v>
      </c>
      <c r="M294" s="6" t="n">
        <v>1.97</v>
      </c>
      <c r="N294" s="6" t="n">
        <v>1.82</v>
      </c>
    </row>
    <row collapsed="false" customFormat="false" customHeight="false" hidden="false" ht="12.1" outlineLevel="0" r="295">
      <c r="A295" s="41" t="n">
        <v>44925</v>
      </c>
      <c r="B295" s="2" t="s">
        <v>1410</v>
      </c>
      <c r="C295" s="2" t="s">
        <v>25</v>
      </c>
      <c r="D295" s="2" t="s">
        <v>26</v>
      </c>
      <c r="E295" s="7" t="n">
        <v>340</v>
      </c>
      <c r="F295" s="2" t="s">
        <v>27</v>
      </c>
      <c r="G295" s="6" t="n">
        <v>69.78</v>
      </c>
      <c r="H295" s="6" t="n">
        <v>459.5</v>
      </c>
      <c r="I295" s="6" t="n">
        <v>330.73</v>
      </c>
      <c r="J295" s="6" t="n">
        <v>3084</v>
      </c>
      <c r="K295" s="6" t="n">
        <v>23725.2</v>
      </c>
      <c r="L295" s="6" t="n">
        <v>20641.2</v>
      </c>
      <c r="M295" s="6" t="n">
        <v>18.36</v>
      </c>
      <c r="N295" s="6" t="n">
        <v>13.21</v>
      </c>
    </row>
    <row collapsed="false" customFormat="false" customHeight="false" hidden="false" ht="12.1" outlineLevel="0" r="296">
      <c r="A296" s="41" t="n">
        <v>44925</v>
      </c>
      <c r="B296" s="2" t="s">
        <v>1410</v>
      </c>
      <c r="C296" s="2" t="s">
        <v>68</v>
      </c>
      <c r="D296" s="2" t="s">
        <v>69</v>
      </c>
      <c r="E296" s="7" t="n">
        <v>6</v>
      </c>
      <c r="F296" s="2" t="s">
        <v>20</v>
      </c>
      <c r="G296" s="6" t="n">
        <v>17.9225</v>
      </c>
      <c r="H296" s="6" t="n">
        <v>64.03</v>
      </c>
      <c r="I296" s="6" t="n">
        <v>4494.23</v>
      </c>
      <c r="J296" s="6" t="n">
        <v>0.45</v>
      </c>
      <c r="K296" s="6" t="n">
        <v>107.5348</v>
      </c>
      <c r="L296" s="6" t="n">
        <v>75.14</v>
      </c>
      <c r="M296" s="6" t="n">
        <v>0.28</v>
      </c>
      <c r="N296" s="6" t="n">
        <v>0.27</v>
      </c>
    </row>
    <row collapsed="false" customFormat="false" customHeight="false" hidden="false" ht="12.1" outlineLevel="0" r="297">
      <c r="A297" s="41" t="n">
        <v>44930</v>
      </c>
      <c r="B297" s="2" t="s">
        <v>1410</v>
      </c>
      <c r="C297" s="2" t="s">
        <v>22</v>
      </c>
      <c r="D297" s="2" t="s">
        <v>23</v>
      </c>
      <c r="E297" s="7" t="n">
        <v>77</v>
      </c>
      <c r="F297" s="2" t="s">
        <v>20</v>
      </c>
      <c r="G297" s="6" t="n">
        <v>26.7283</v>
      </c>
      <c r="H297" s="6" t="n">
        <v>47.94</v>
      </c>
      <c r="I297" s="6" t="n">
        <v>3030.48</v>
      </c>
      <c r="J297" s="6" t="n">
        <v>2.93</v>
      </c>
      <c r="K297" s="6" t="n">
        <v>2058.0753</v>
      </c>
      <c r="L297" s="6" t="n">
        <v>1851.99</v>
      </c>
      <c r="M297" s="6" t="n">
        <v>0.79</v>
      </c>
      <c r="N297" s="6" t="n">
        <v>0.71</v>
      </c>
    </row>
    <row collapsed="false" customFormat="false" customHeight="false" hidden="false" ht="12.1" outlineLevel="0" r="298">
      <c r="A298" s="41" t="n">
        <v>44934</v>
      </c>
      <c r="B298" s="2" t="s">
        <v>1410</v>
      </c>
      <c r="C298" s="2" t="s">
        <v>128</v>
      </c>
      <c r="D298" s="2" t="s">
        <v>129</v>
      </c>
      <c r="E298" s="7" t="n">
        <v>10000</v>
      </c>
      <c r="F298" s="2" t="s">
        <v>27</v>
      </c>
      <c r="G298" s="6" t="n">
        <v>0.0302</v>
      </c>
      <c r="H298" s="6" t="n">
        <v>0.2035</v>
      </c>
      <c r="I298" s="6" t="n">
        <v>0.22</v>
      </c>
      <c r="J298" s="6" t="n">
        <v>39</v>
      </c>
      <c r="K298" s="6" t="n">
        <v>301.5</v>
      </c>
      <c r="L298" s="6" t="n">
        <v>262.5</v>
      </c>
      <c r="M298" s="6" t="n">
        <v>12.15</v>
      </c>
      <c r="N298" s="6" t="n">
        <v>12.9</v>
      </c>
    </row>
    <row collapsed="false" customFormat="false" customHeight="false" hidden="false" ht="12.1" outlineLevel="0" r="299">
      <c r="A299" s="41" t="n">
        <v>44934</v>
      </c>
      <c r="B299" s="2" t="s">
        <v>1410</v>
      </c>
      <c r="C299" s="2" t="s">
        <v>92</v>
      </c>
      <c r="D299" s="2" t="s">
        <v>93</v>
      </c>
      <c r="E299" s="7" t="n">
        <v>80</v>
      </c>
      <c r="F299" s="2" t="s">
        <v>27</v>
      </c>
      <c r="G299" s="6" t="n">
        <v>0.4435</v>
      </c>
      <c r="H299" s="6" t="n">
        <v>120.3</v>
      </c>
      <c r="I299" s="6" t="n">
        <v>150.18</v>
      </c>
      <c r="J299" s="6" t="n">
        <v>5</v>
      </c>
      <c r="K299" s="6" t="n">
        <v>35.48</v>
      </c>
      <c r="L299" s="6" t="n">
        <v>30.48</v>
      </c>
      <c r="M299" s="6" t="n">
        <v>0.25</v>
      </c>
      <c r="N299" s="6" t="n">
        <v>0.32</v>
      </c>
    </row>
    <row collapsed="false" customFormat="false" customHeight="false" hidden="false" ht="12.1" outlineLevel="0" r="300">
      <c r="A300" s="41" t="n">
        <v>44936</v>
      </c>
      <c r="B300" s="2" t="s">
        <v>1410</v>
      </c>
      <c r="C300" s="2" t="s">
        <v>32</v>
      </c>
      <c r="D300" s="2" t="s">
        <v>33</v>
      </c>
      <c r="E300" s="7" t="n">
        <v>185</v>
      </c>
      <c r="F300" s="2" t="s">
        <v>27</v>
      </c>
      <c r="G300" s="6" t="n">
        <v>6.86</v>
      </c>
      <c r="H300" s="6" t="n">
        <v>336.7</v>
      </c>
      <c r="I300" s="6" t="n">
        <v>546.43</v>
      </c>
      <c r="J300" s="6" t="n">
        <v>165</v>
      </c>
      <c r="K300" s="6" t="n">
        <v>1269.1</v>
      </c>
      <c r="L300" s="6" t="n">
        <v>1104.1</v>
      </c>
      <c r="M300" s="6" t="n">
        <v>1.09</v>
      </c>
      <c r="N300" s="6" t="n">
        <v>1.77</v>
      </c>
    </row>
    <row collapsed="false" customFormat="false" customHeight="false" hidden="false" ht="12.1" outlineLevel="0" r="301">
      <c r="A301" s="41" t="n">
        <v>44935</v>
      </c>
      <c r="B301" s="2" t="s">
        <v>1410</v>
      </c>
      <c r="C301" s="2" t="s">
        <v>29</v>
      </c>
      <c r="D301" s="2" t="s">
        <v>30</v>
      </c>
      <c r="E301" s="7" t="n">
        <v>66</v>
      </c>
      <c r="F301" s="2" t="s">
        <v>20</v>
      </c>
      <c r="G301" s="6" t="n">
        <v>19.5538</v>
      </c>
      <c r="H301" s="6" t="n">
        <v>19.53</v>
      </c>
      <c r="I301" s="6" t="n">
        <v>2189.3</v>
      </c>
      <c r="J301" s="6" t="n">
        <v>1.83</v>
      </c>
      <c r="K301" s="6" t="n">
        <v>1290.5525</v>
      </c>
      <c r="L301" s="6" t="n">
        <v>1161.83</v>
      </c>
      <c r="M301" s="6" t="n">
        <v>0.8</v>
      </c>
      <c r="N301" s="6" t="n">
        <v>1.28</v>
      </c>
    </row>
    <row collapsed="false" customFormat="false" customHeight="false" hidden="false" ht="12.1" outlineLevel="0" r="302">
      <c r="A302" s="41" t="n">
        <v>44952</v>
      </c>
      <c r="B302" s="2" t="s">
        <v>1410</v>
      </c>
      <c r="C302" s="2" t="s">
        <v>118</v>
      </c>
      <c r="D302" s="2" t="s">
        <v>119</v>
      </c>
      <c r="E302" s="7" t="n">
        <v>3</v>
      </c>
      <c r="F302" s="2" t="s">
        <v>20</v>
      </c>
      <c r="G302" s="6" t="n">
        <v>28.2725</v>
      </c>
      <c r="H302" s="6" t="n">
        <v>45.07</v>
      </c>
      <c r="I302" s="6" t="n">
        <v>2775.04</v>
      </c>
      <c r="J302" s="6" t="n">
        <v>0.12</v>
      </c>
      <c r="K302" s="6" t="n">
        <v>84.8175</v>
      </c>
      <c r="L302" s="6" t="n">
        <v>76.54</v>
      </c>
      <c r="M302" s="6" t="n">
        <v>0.92</v>
      </c>
      <c r="N302" s="6" t="n">
        <v>0.82</v>
      </c>
    </row>
    <row collapsed="false" customFormat="false" customHeight="false" hidden="false" ht="12.1" outlineLevel="0" r="303">
      <c r="A303" s="41" t="n">
        <v>44957</v>
      </c>
      <c r="B303" s="2" t="s">
        <v>1410</v>
      </c>
      <c r="C303" s="2" t="s">
        <v>68</v>
      </c>
      <c r="D303" s="2" t="s">
        <v>69</v>
      </c>
      <c r="E303" s="7" t="n">
        <v>6</v>
      </c>
      <c r="F303" s="2" t="s">
        <v>20</v>
      </c>
      <c r="G303" s="6" t="n">
        <v>17.3286</v>
      </c>
      <c r="H303" s="6" t="n">
        <v>67.77</v>
      </c>
      <c r="I303" s="6" t="n">
        <v>4494.23</v>
      </c>
      <c r="J303" s="6" t="n">
        <v>0.45</v>
      </c>
      <c r="K303" s="6" t="n">
        <v>103.9715</v>
      </c>
      <c r="L303" s="6" t="n">
        <v>72.65</v>
      </c>
      <c r="M303" s="6" t="n">
        <v>0.27</v>
      </c>
      <c r="N303" s="6" t="n">
        <v>0.26</v>
      </c>
    </row>
    <row collapsed="false" customFormat="false" customHeight="false" hidden="false" ht="12.1" outlineLevel="0" r="304">
      <c r="A304" s="41" t="n">
        <v>44963</v>
      </c>
      <c r="B304" s="2" t="s">
        <v>1410</v>
      </c>
      <c r="C304" s="2" t="s">
        <v>35</v>
      </c>
      <c r="D304" s="2" t="s">
        <v>36</v>
      </c>
      <c r="E304" s="7" t="n">
        <v>65</v>
      </c>
      <c r="F304" s="2" t="s">
        <v>20</v>
      </c>
      <c r="G304" s="6" t="n">
        <v>21.4673</v>
      </c>
      <c r="H304" s="6" t="n">
        <v>13.28</v>
      </c>
      <c r="I304" s="6" t="n">
        <v>446.68</v>
      </c>
      <c r="J304" s="6" t="n">
        <v>7.34</v>
      </c>
      <c r="K304" s="6" t="n">
        <v>1395.3767</v>
      </c>
      <c r="L304" s="6" t="n">
        <v>878.75</v>
      </c>
      <c r="M304" s="6" t="n">
        <v>3.03</v>
      </c>
      <c r="N304" s="6" t="n">
        <v>1.45</v>
      </c>
    </row>
    <row collapsed="false" customFormat="false" customHeight="false" hidden="false" ht="12.1" outlineLevel="0" r="305">
      <c r="A305" s="41" t="n">
        <v>44970</v>
      </c>
      <c r="B305" s="2" t="s">
        <v>1410</v>
      </c>
      <c r="C305" s="2" t="s">
        <v>17</v>
      </c>
      <c r="D305" s="2" t="s">
        <v>19</v>
      </c>
      <c r="E305" s="7" t="n">
        <v>63</v>
      </c>
      <c r="F305" s="2" t="s">
        <v>20</v>
      </c>
      <c r="G305" s="6" t="n">
        <v>66.241</v>
      </c>
      <c r="H305" s="6" t="n">
        <v>119.17</v>
      </c>
      <c r="I305" s="6" t="n">
        <v>2784.02</v>
      </c>
      <c r="J305" s="6" t="n">
        <v>5.73</v>
      </c>
      <c r="K305" s="6" t="n">
        <v>4173.1826</v>
      </c>
      <c r="L305" s="6" t="n">
        <v>3756.08</v>
      </c>
      <c r="M305" s="6" t="n">
        <v>2.14</v>
      </c>
      <c r="N305" s="6" t="n">
        <v>0.69</v>
      </c>
    </row>
    <row collapsed="false" customFormat="false" customHeight="false" hidden="false" ht="12.1" outlineLevel="0" r="306">
      <c r="A306" s="41" t="n">
        <v>44972</v>
      </c>
      <c r="B306" s="2" t="s">
        <v>1410</v>
      </c>
      <c r="C306" s="2" t="s">
        <v>41</v>
      </c>
      <c r="D306" s="2" t="s">
        <v>42</v>
      </c>
      <c r="E306" s="7" t="n">
        <v>2</v>
      </c>
      <c r="F306" s="2" t="s">
        <v>20</v>
      </c>
      <c r="G306" s="6" t="n">
        <v>50.2279</v>
      </c>
      <c r="H306" s="6" t="n">
        <v>272.17</v>
      </c>
      <c r="I306" s="6" t="n">
        <v>16373.83</v>
      </c>
      <c r="J306" s="6" t="n">
        <v>0.14</v>
      </c>
      <c r="K306" s="6" t="n">
        <v>100.4557</v>
      </c>
      <c r="L306" s="6" t="n">
        <v>90.11</v>
      </c>
      <c r="M306" s="6" t="n">
        <v>0.28</v>
      </c>
      <c r="N306" s="6" t="n">
        <v>0.22</v>
      </c>
    </row>
    <row collapsed="false" customFormat="false" customHeight="false" hidden="false" ht="12.1" outlineLevel="0" r="307">
      <c r="A307" s="41" t="n">
        <v>44985</v>
      </c>
      <c r="B307" s="2" t="s">
        <v>1410</v>
      </c>
      <c r="C307" s="2" t="s">
        <v>68</v>
      </c>
      <c r="D307" s="2" t="s">
        <v>69</v>
      </c>
      <c r="E307" s="7" t="n">
        <v>6</v>
      </c>
      <c r="F307" s="2" t="s">
        <v>20</v>
      </c>
      <c r="G307" s="6" t="n">
        <v>19.2352</v>
      </c>
      <c r="H307" s="6" t="n">
        <v>64.76</v>
      </c>
      <c r="I307" s="6" t="n">
        <v>4494.23</v>
      </c>
      <c r="J307" s="6" t="n">
        <v>0.46</v>
      </c>
      <c r="K307" s="6" t="n">
        <v>115.4114</v>
      </c>
      <c r="L307" s="6" t="n">
        <v>80.71</v>
      </c>
      <c r="M307" s="6" t="n">
        <v>0.3</v>
      </c>
      <c r="N307" s="6" t="n">
        <v>0.28</v>
      </c>
    </row>
    <row collapsed="false" customFormat="false" customHeight="false" hidden="false" ht="12.1" outlineLevel="0" r="308">
      <c r="A308" s="41" t="n">
        <v>44993</v>
      </c>
      <c r="B308" s="2" t="s">
        <v>1410</v>
      </c>
      <c r="C308" s="2" t="s">
        <v>90</v>
      </c>
      <c r="D308" s="2" t="s">
        <v>91</v>
      </c>
      <c r="E308" s="7" t="n">
        <v>4</v>
      </c>
      <c r="F308" s="2" t="s">
        <v>20</v>
      </c>
      <c r="G308" s="6" t="n">
        <v>30.1831</v>
      </c>
      <c r="H308" s="6" t="n">
        <v>42.5</v>
      </c>
      <c r="I308" s="6" t="n">
        <v>4363.97</v>
      </c>
      <c r="J308" s="6" t="n">
        <v>0.16</v>
      </c>
      <c r="K308" s="6" t="n">
        <v>120.7323</v>
      </c>
      <c r="L308" s="6" t="n">
        <v>108.66</v>
      </c>
      <c r="M308" s="6" t="n">
        <v>0.62</v>
      </c>
      <c r="N308" s="6" t="n">
        <v>0.85</v>
      </c>
    </row>
    <row collapsed="false" customFormat="false" customHeight="false" hidden="false" ht="12.1" outlineLevel="0" r="309">
      <c r="A309" s="41" t="n">
        <v>45008</v>
      </c>
      <c r="B309" s="2" t="s">
        <v>1410</v>
      </c>
      <c r="C309" s="2" t="s">
        <v>88</v>
      </c>
      <c r="D309" s="2" t="s">
        <v>89</v>
      </c>
      <c r="E309" s="7" t="n">
        <v>4</v>
      </c>
      <c r="F309" s="2" t="s">
        <v>20</v>
      </c>
      <c r="G309" s="6" t="n">
        <v>72.3387</v>
      </c>
      <c r="H309" s="6" t="n">
        <v>45.15</v>
      </c>
      <c r="I309" s="6" t="n">
        <v>2956.23</v>
      </c>
      <c r="J309" s="6" t="n">
        <v>0.38</v>
      </c>
      <c r="K309" s="6" t="n">
        <v>289.3549</v>
      </c>
      <c r="L309" s="6" t="n">
        <v>260.11</v>
      </c>
      <c r="M309" s="6" t="n">
        <v>2.2</v>
      </c>
      <c r="N309" s="6" t="n">
        <v>1.87</v>
      </c>
    </row>
    <row collapsed="false" customFormat="false" customHeight="false" hidden="false" ht="12.1" outlineLevel="0" r="310">
      <c r="A310" s="41" t="n">
        <v>45019</v>
      </c>
      <c r="B310" s="2" t="s">
        <v>1410</v>
      </c>
      <c r="C310" s="2" t="s">
        <v>82</v>
      </c>
      <c r="D310" s="2" t="s">
        <v>83</v>
      </c>
      <c r="E310" s="7" t="n">
        <v>4</v>
      </c>
      <c r="F310" s="2" t="s">
        <v>20</v>
      </c>
      <c r="G310" s="6" t="n">
        <v>35.5687</v>
      </c>
      <c r="H310" s="6" t="n">
        <v>62.03</v>
      </c>
      <c r="I310" s="6" t="n">
        <v>3981.44</v>
      </c>
      <c r="J310" s="6" t="n">
        <v>0.18</v>
      </c>
      <c r="K310" s="6" t="n">
        <v>142.2749</v>
      </c>
      <c r="L310" s="6" t="n">
        <v>128.36</v>
      </c>
      <c r="M310" s="6" t="n">
        <v>0.81</v>
      </c>
      <c r="N310" s="6" t="n">
        <v>0.67</v>
      </c>
    </row>
    <row collapsed="false" customFormat="false" customHeight="false" hidden="false" ht="12.1" outlineLevel="0" r="311">
      <c r="A311" s="41" t="n">
        <v>45016</v>
      </c>
      <c r="B311" s="2" t="s">
        <v>1410</v>
      </c>
      <c r="C311" s="2" t="s">
        <v>68</v>
      </c>
      <c r="D311" s="2" t="s">
        <v>69</v>
      </c>
      <c r="E311" s="7" t="n">
        <v>6</v>
      </c>
      <c r="F311" s="2" t="s">
        <v>20</v>
      </c>
      <c r="G311" s="6" t="n">
        <v>19.657</v>
      </c>
      <c r="H311" s="6" t="n">
        <v>62.61</v>
      </c>
      <c r="I311" s="6" t="n">
        <v>4494.23</v>
      </c>
      <c r="J311" s="6" t="n">
        <v>0.46</v>
      </c>
      <c r="K311" s="6" t="n">
        <v>117.942</v>
      </c>
      <c r="L311" s="6" t="n">
        <v>82.48</v>
      </c>
      <c r="M311" s="6" t="n">
        <v>0.31</v>
      </c>
      <c r="N311" s="6" t="n">
        <v>0.28</v>
      </c>
    </row>
    <row collapsed="false" customFormat="false" customHeight="false" hidden="false" ht="12.1" outlineLevel="0" r="312">
      <c r="A312" s="41" t="n">
        <v>45020</v>
      </c>
      <c r="B312" s="2" t="s">
        <v>1410</v>
      </c>
      <c r="C312" s="2" t="s">
        <v>22</v>
      </c>
      <c r="D312" s="2" t="s">
        <v>23</v>
      </c>
      <c r="E312" s="7" t="n">
        <v>77</v>
      </c>
      <c r="F312" s="2" t="s">
        <v>20</v>
      </c>
      <c r="G312" s="6" t="n">
        <v>30.4009</v>
      </c>
      <c r="H312" s="6" t="n">
        <v>52.31</v>
      </c>
      <c r="I312" s="6" t="n">
        <v>3030.48</v>
      </c>
      <c r="J312" s="6" t="n">
        <v>3</v>
      </c>
      <c r="K312" s="6" t="n">
        <v>2340.8685</v>
      </c>
      <c r="L312" s="6" t="n">
        <v>2107.02</v>
      </c>
      <c r="M312" s="6" t="n">
        <v>0.9</v>
      </c>
      <c r="N312" s="6" t="n">
        <v>0.67</v>
      </c>
    </row>
    <row collapsed="false" customFormat="false" customHeight="false" hidden="false" ht="12.1" outlineLevel="0" r="313">
      <c r="A313" s="41" t="n">
        <v>45022</v>
      </c>
      <c r="B313" s="2" t="s">
        <v>1410</v>
      </c>
      <c r="C313" s="2" t="s">
        <v>29</v>
      </c>
      <c r="D313" s="2" t="s">
        <v>30</v>
      </c>
      <c r="E313" s="7" t="n">
        <v>66</v>
      </c>
      <c r="F313" s="2" t="s">
        <v>20</v>
      </c>
      <c r="G313" s="6" t="n">
        <v>22.0999</v>
      </c>
      <c r="H313" s="6" t="n">
        <v>19.88</v>
      </c>
      <c r="I313" s="6" t="n">
        <v>2189.3</v>
      </c>
      <c r="J313" s="6" t="n">
        <v>1.83</v>
      </c>
      <c r="K313" s="6" t="n">
        <v>1458.5944</v>
      </c>
      <c r="L313" s="6" t="n">
        <v>1313.12</v>
      </c>
      <c r="M313" s="6" t="n">
        <v>0.91</v>
      </c>
      <c r="N313" s="6" t="n">
        <v>1.26</v>
      </c>
    </row>
    <row collapsed="false" customFormat="false" customHeight="false" hidden="false" ht="12.1" outlineLevel="0" r="314">
      <c r="A314" s="41" t="n">
        <v>45040</v>
      </c>
      <c r="B314" s="2" t="s">
        <v>1410</v>
      </c>
      <c r="C314" s="2" t="s">
        <v>140</v>
      </c>
      <c r="D314" s="2" t="s">
        <v>141</v>
      </c>
      <c r="E314" s="7" t="n">
        <v>2</v>
      </c>
      <c r="F314" s="2" t="s">
        <v>20</v>
      </c>
      <c r="G314" s="6" t="n">
        <v>8.0671</v>
      </c>
      <c r="H314" s="6" t="n">
        <v>4.22</v>
      </c>
      <c r="I314" s="6" t="n">
        <v>296.66</v>
      </c>
      <c r="J314" s="6" t="n">
        <v>0.06</v>
      </c>
      <c r="K314" s="6" t="n">
        <v>16.1343</v>
      </c>
      <c r="L314" s="6" t="n">
        <v>11.25</v>
      </c>
      <c r="M314" s="6" t="n">
        <v>1.9</v>
      </c>
      <c r="N314" s="6" t="n">
        <v>1.64</v>
      </c>
    </row>
    <row collapsed="false" customFormat="false" customHeight="false" hidden="false" ht="12.1" outlineLevel="0" r="315">
      <c r="A315" s="41" t="n">
        <v>45043</v>
      </c>
      <c r="B315" s="2" t="s">
        <v>1410</v>
      </c>
      <c r="C315" s="2" t="s">
        <v>110</v>
      </c>
      <c r="D315" s="2" t="s">
        <v>111</v>
      </c>
      <c r="E315" s="7" t="n">
        <v>10</v>
      </c>
      <c r="F315" s="2" t="s">
        <v>20</v>
      </c>
      <c r="G315" s="6" t="n">
        <v>58.7717</v>
      </c>
      <c r="H315" s="6" t="n">
        <v>8.31</v>
      </c>
      <c r="I315" s="6" t="n">
        <v>999.98</v>
      </c>
      <c r="J315" s="6" t="n">
        <v>0.72</v>
      </c>
      <c r="K315" s="6" t="n">
        <v>587.7173</v>
      </c>
      <c r="L315" s="6" t="n">
        <v>528.95</v>
      </c>
      <c r="M315" s="6" t="n">
        <v>5.29</v>
      </c>
      <c r="N315" s="6" t="n">
        <v>7.8</v>
      </c>
    </row>
    <row collapsed="false" customFormat="false" customHeight="false" hidden="false" ht="12.1" outlineLevel="0" r="316">
      <c r="A316" s="41" t="n">
        <v>45044</v>
      </c>
      <c r="B316" s="2" t="s">
        <v>1410</v>
      </c>
      <c r="C316" s="2" t="s">
        <v>68</v>
      </c>
      <c r="D316" s="2" t="s">
        <v>69</v>
      </c>
      <c r="E316" s="7" t="n">
        <v>6</v>
      </c>
      <c r="F316" s="2" t="s">
        <v>20</v>
      </c>
      <c r="G316" s="6" t="n">
        <v>20.7978</v>
      </c>
      <c r="H316" s="6" t="n">
        <v>62.29</v>
      </c>
      <c r="I316" s="6" t="n">
        <v>4494.23</v>
      </c>
      <c r="J316" s="6" t="n">
        <v>0.46</v>
      </c>
      <c r="K316" s="6" t="n">
        <v>124.787</v>
      </c>
      <c r="L316" s="6" t="n">
        <v>87.27</v>
      </c>
      <c r="M316" s="6" t="n">
        <v>0.32</v>
      </c>
      <c r="N316" s="6" t="n">
        <v>0.29</v>
      </c>
    </row>
    <row collapsed="false" customFormat="false" customHeight="false" hidden="false" ht="12.1" outlineLevel="0" r="317">
      <c r="A317" s="41" t="n">
        <v>45051</v>
      </c>
      <c r="B317" s="2" t="s">
        <v>1410</v>
      </c>
      <c r="C317" s="2" t="s">
        <v>35</v>
      </c>
      <c r="D317" s="2" t="s">
        <v>36</v>
      </c>
      <c r="E317" s="7" t="n">
        <v>65</v>
      </c>
      <c r="F317" s="2" t="s">
        <v>20</v>
      </c>
      <c r="G317" s="6" t="n">
        <v>24.2131</v>
      </c>
      <c r="H317" s="6" t="n">
        <v>12.61</v>
      </c>
      <c r="I317" s="6" t="n">
        <v>446.68</v>
      </c>
      <c r="J317" s="6" t="n">
        <v>7.41</v>
      </c>
      <c r="K317" s="6" t="n">
        <v>1573.8503</v>
      </c>
      <c r="L317" s="6" t="n">
        <v>991.32</v>
      </c>
      <c r="M317" s="6" t="n">
        <v>3.41</v>
      </c>
      <c r="N317" s="6" t="n">
        <v>1.54</v>
      </c>
    </row>
    <row collapsed="false" customFormat="false" customHeight="false" hidden="false" ht="12.1" outlineLevel="0" r="318">
      <c r="A318" s="41" t="n">
        <v>45057</v>
      </c>
      <c r="B318" s="2" t="s">
        <v>1410</v>
      </c>
      <c r="C318" s="2" t="s">
        <v>142</v>
      </c>
      <c r="D318" s="2" t="s">
        <v>143</v>
      </c>
      <c r="E318" s="7" t="n">
        <v>-40</v>
      </c>
      <c r="F318" s="2" t="s">
        <v>27</v>
      </c>
      <c r="G318" s="6" t="n">
        <v>25</v>
      </c>
      <c r="H318" s="6" t="n">
        <v>226.55</v>
      </c>
      <c r="I318" s="6" t="n">
        <v>-250.8</v>
      </c>
      <c r="J318" s="6" t="n">
        <v>-130</v>
      </c>
      <c r="K318" s="6" t="n">
        <v>-1000</v>
      </c>
      <c r="L318" s="6" t="n">
        <v>-870</v>
      </c>
      <c r="M318" s="6" t="n">
        <v>-8.67</v>
      </c>
      <c r="N318" s="6" t="n">
        <v>9.6</v>
      </c>
    </row>
    <row collapsed="false" customFormat="false" customHeight="false" hidden="false" ht="12.1" outlineLevel="0" r="319">
      <c r="A319" s="41" t="n">
        <v>45057</v>
      </c>
      <c r="B319" s="2" t="s">
        <v>1410</v>
      </c>
      <c r="C319" s="2" t="s">
        <v>118</v>
      </c>
      <c r="D319" s="2" t="s">
        <v>119</v>
      </c>
      <c r="E319" s="7" t="n">
        <v>3</v>
      </c>
      <c r="F319" s="2" t="s">
        <v>20</v>
      </c>
      <c r="G319" s="6" t="n">
        <v>31.4441</v>
      </c>
      <c r="H319" s="6" t="n">
        <v>38.3</v>
      </c>
      <c r="I319" s="6" t="n">
        <v>2775.04</v>
      </c>
      <c r="J319" s="6" t="n">
        <v>0.12</v>
      </c>
      <c r="K319" s="6" t="n">
        <v>94.3323</v>
      </c>
      <c r="L319" s="6" t="n">
        <v>85.13</v>
      </c>
      <c r="M319" s="6" t="n">
        <v>1.02</v>
      </c>
      <c r="N319" s="6" t="n">
        <v>0.97</v>
      </c>
    </row>
    <row collapsed="false" customFormat="false" customHeight="false" hidden="false" ht="12.1" outlineLevel="0" r="320">
      <c r="A320" s="41" t="n">
        <v>45061</v>
      </c>
      <c r="B320" s="2" t="s">
        <v>1410</v>
      </c>
      <c r="C320" s="2" t="s">
        <v>17</v>
      </c>
      <c r="D320" s="2" t="s">
        <v>19</v>
      </c>
      <c r="E320" s="7" t="n">
        <v>63</v>
      </c>
      <c r="F320" s="2" t="s">
        <v>20</v>
      </c>
      <c r="G320" s="6" t="n">
        <v>70.2557</v>
      </c>
      <c r="H320" s="6" t="n">
        <v>105.78</v>
      </c>
      <c r="I320" s="6" t="n">
        <v>2784.02</v>
      </c>
      <c r="J320" s="6" t="n">
        <v>5.73</v>
      </c>
      <c r="K320" s="6" t="n">
        <v>4426.1111</v>
      </c>
      <c r="L320" s="6" t="n">
        <v>3983.73</v>
      </c>
      <c r="M320" s="6" t="n">
        <v>2.27</v>
      </c>
      <c r="N320" s="6" t="n">
        <v>0.77</v>
      </c>
    </row>
    <row collapsed="false" customFormat="false" customHeight="false" hidden="false" ht="12.1" outlineLevel="0" r="321">
      <c r="A321" s="41" t="n">
        <v>45063</v>
      </c>
      <c r="B321" s="2" t="s">
        <v>1410</v>
      </c>
      <c r="C321" s="2" t="s">
        <v>41</v>
      </c>
      <c r="D321" s="2" t="s">
        <v>42</v>
      </c>
      <c r="E321" s="7" t="n">
        <v>2</v>
      </c>
      <c r="F321" s="2" t="s">
        <v>20</v>
      </c>
      <c r="G321" s="6" t="n">
        <v>54.3863</v>
      </c>
      <c r="H321" s="6" t="n">
        <v>311.74</v>
      </c>
      <c r="I321" s="6" t="n">
        <v>16373.83</v>
      </c>
      <c r="J321" s="6" t="n">
        <v>0.14</v>
      </c>
      <c r="K321" s="6" t="n">
        <v>108.7725</v>
      </c>
      <c r="L321" s="6" t="n">
        <v>97.58</v>
      </c>
      <c r="M321" s="6" t="n">
        <v>0.3</v>
      </c>
      <c r="N321" s="6" t="n">
        <v>0.2</v>
      </c>
    </row>
    <row collapsed="false" customFormat="false" customHeight="false" hidden="false" ht="12.1" outlineLevel="0" r="322">
      <c r="A322" s="41" t="n">
        <v>45076</v>
      </c>
      <c r="B322" s="2" t="s">
        <v>1410</v>
      </c>
      <c r="C322" s="2" t="s">
        <v>86</v>
      </c>
      <c r="D322" s="2" t="s">
        <v>87</v>
      </c>
      <c r="E322" s="7" t="n">
        <v>6000</v>
      </c>
      <c r="F322" s="2" t="s">
        <v>27</v>
      </c>
      <c r="G322" s="6" t="n">
        <v>0.2837</v>
      </c>
      <c r="H322" s="6" t="n">
        <v>4.1225</v>
      </c>
      <c r="I322" s="6" t="n">
        <v>5.44</v>
      </c>
      <c r="J322" s="6" t="n">
        <v>221</v>
      </c>
      <c r="K322" s="6" t="n">
        <v>1701.9319</v>
      </c>
      <c r="L322" s="6" t="n">
        <v>1480.93</v>
      </c>
      <c r="M322" s="6" t="n">
        <v>4.54</v>
      </c>
      <c r="N322" s="6" t="n">
        <v>5.99</v>
      </c>
    </row>
    <row collapsed="false" customFormat="false" customHeight="false" hidden="false" ht="12.1" outlineLevel="0" r="323">
      <c r="A323" s="41" t="n">
        <v>45077</v>
      </c>
      <c r="B323" s="2" t="s">
        <v>1410</v>
      </c>
      <c r="C323" s="2" t="s">
        <v>68</v>
      </c>
      <c r="D323" s="2" t="s">
        <v>69</v>
      </c>
      <c r="E323" s="7" t="n">
        <v>6</v>
      </c>
      <c r="F323" s="2" t="s">
        <v>20</v>
      </c>
      <c r="G323" s="6" t="n">
        <v>20.5752</v>
      </c>
      <c r="H323" s="6" t="n">
        <v>58.92</v>
      </c>
      <c r="I323" s="6" t="n">
        <v>4494.23</v>
      </c>
      <c r="J323" s="6" t="n">
        <v>0.46</v>
      </c>
      <c r="K323" s="6" t="n">
        <v>123.4514</v>
      </c>
      <c r="L323" s="6" t="n">
        <v>86.34</v>
      </c>
      <c r="M323" s="6" t="n">
        <v>0.32</v>
      </c>
      <c r="N323" s="6" t="n">
        <v>0.3</v>
      </c>
    </row>
    <row collapsed="false" customFormat="false" customHeight="false" hidden="false" ht="12.1" outlineLevel="0" r="324">
      <c r="A324" s="41" t="n">
        <v>45077</v>
      </c>
      <c r="B324" s="2" t="s">
        <v>1410</v>
      </c>
      <c r="C324" s="2" t="s">
        <v>90</v>
      </c>
      <c r="D324" s="2" t="s">
        <v>91</v>
      </c>
      <c r="E324" s="7" t="n">
        <v>4</v>
      </c>
      <c r="F324" s="2" t="s">
        <v>20</v>
      </c>
      <c r="G324" s="6" t="n">
        <v>32.2749</v>
      </c>
      <c r="H324" s="6" t="n">
        <v>40.4</v>
      </c>
      <c r="I324" s="6" t="n">
        <v>4363.97</v>
      </c>
      <c r="J324" s="6" t="n">
        <v>0.16</v>
      </c>
      <c r="K324" s="6" t="n">
        <v>129.0995</v>
      </c>
      <c r="L324" s="6" t="n">
        <v>116.19</v>
      </c>
      <c r="M324" s="6" t="n">
        <v>0.67</v>
      </c>
      <c r="N324" s="6" t="n">
        <v>0.89</v>
      </c>
    </row>
    <row collapsed="false" customFormat="false" customHeight="false" hidden="false" ht="12.1" outlineLevel="0" r="325">
      <c r="A325" s="41" t="n">
        <v>45093</v>
      </c>
      <c r="B325" s="2" t="s">
        <v>1410</v>
      </c>
      <c r="C325" s="2" t="s">
        <v>122</v>
      </c>
      <c r="D325" s="2" t="s">
        <v>123</v>
      </c>
      <c r="E325" s="7" t="n">
        <v>30</v>
      </c>
      <c r="F325" s="2" t="s">
        <v>27</v>
      </c>
      <c r="G325" s="6" t="n">
        <v>4.84</v>
      </c>
      <c r="H325" s="6" t="n">
        <v>124.06</v>
      </c>
      <c r="I325" s="6" t="n">
        <v>127.04</v>
      </c>
      <c r="J325" s="6" t="n">
        <v>19</v>
      </c>
      <c r="K325" s="6" t="n">
        <v>145.2</v>
      </c>
      <c r="L325" s="6" t="n">
        <v>126.2</v>
      </c>
      <c r="M325" s="6" t="n">
        <v>3.31</v>
      </c>
      <c r="N325" s="6" t="n">
        <v>3.39</v>
      </c>
    </row>
    <row collapsed="false" customFormat="false" customHeight="false" hidden="false" ht="12.1" outlineLevel="0" r="326">
      <c r="A326" s="41" t="n">
        <v>45091</v>
      </c>
      <c r="B326" s="2" t="s">
        <v>1410</v>
      </c>
      <c r="C326" s="2" t="s">
        <v>88</v>
      </c>
      <c r="D326" s="2" t="s">
        <v>89</v>
      </c>
      <c r="E326" s="7" t="n">
        <v>4</v>
      </c>
      <c r="F326" s="2" t="s">
        <v>20</v>
      </c>
      <c r="G326" s="6" t="n">
        <v>78.6221</v>
      </c>
      <c r="H326" s="6" t="n">
        <v>45.76</v>
      </c>
      <c r="I326" s="6" t="n">
        <v>2956.23</v>
      </c>
      <c r="J326" s="6" t="n">
        <v>0.38</v>
      </c>
      <c r="K326" s="6" t="n">
        <v>314.4883</v>
      </c>
      <c r="L326" s="6" t="n">
        <v>282.7</v>
      </c>
      <c r="M326" s="6" t="n">
        <v>2.39</v>
      </c>
      <c r="N326" s="6" t="n">
        <v>1.85</v>
      </c>
    </row>
    <row collapsed="false" customFormat="false" customHeight="false" hidden="false" ht="12.1" outlineLevel="0" r="327">
      <c r="A327" s="41" t="n">
        <v>45092</v>
      </c>
      <c r="B327" s="2" t="s">
        <v>1410</v>
      </c>
      <c r="C327" s="2" t="s">
        <v>82</v>
      </c>
      <c r="D327" s="2" t="s">
        <v>83</v>
      </c>
      <c r="E327" s="7" t="n">
        <v>4</v>
      </c>
      <c r="F327" s="2" t="s">
        <v>20</v>
      </c>
      <c r="G327" s="6" t="n">
        <v>38.7895</v>
      </c>
      <c r="H327" s="6" t="n">
        <v>60.86</v>
      </c>
      <c r="I327" s="6" t="n">
        <v>3981.44</v>
      </c>
      <c r="J327" s="6" t="n">
        <v>0.18</v>
      </c>
      <c r="K327" s="6" t="n">
        <v>155.1578</v>
      </c>
      <c r="L327" s="6" t="n">
        <v>139.98</v>
      </c>
      <c r="M327" s="6" t="n">
        <v>0.88</v>
      </c>
      <c r="N327" s="6" t="n">
        <v>0.68</v>
      </c>
    </row>
    <row collapsed="false" customFormat="false" customHeight="false" hidden="false" ht="12.1" outlineLevel="0" r="328">
      <c r="A328" s="41" t="n">
        <v>45100</v>
      </c>
      <c r="B328" s="2" t="s">
        <v>1410</v>
      </c>
      <c r="C328" s="2" t="s">
        <v>128</v>
      </c>
      <c r="D328" s="2" t="s">
        <v>129</v>
      </c>
      <c r="E328" s="7" t="n">
        <v>10000</v>
      </c>
      <c r="F328" s="2" t="s">
        <v>27</v>
      </c>
      <c r="G328" s="6" t="n">
        <v>0.002</v>
      </c>
      <c r="H328" s="6" t="n">
        <v>0.2411</v>
      </c>
      <c r="I328" s="6" t="n">
        <v>0.22</v>
      </c>
      <c r="J328" s="6" t="n">
        <v>3</v>
      </c>
      <c r="K328" s="6" t="n">
        <v>20.4</v>
      </c>
      <c r="L328" s="6" t="n">
        <v>17.4</v>
      </c>
      <c r="M328" s="6" t="n">
        <v>0.81</v>
      </c>
      <c r="N328" s="6" t="n">
        <v>0.72</v>
      </c>
    </row>
    <row collapsed="false" customFormat="false" customHeight="false" hidden="false" ht="12.1" outlineLevel="0" r="329">
      <c r="A329" s="41" t="n">
        <v>45104</v>
      </c>
      <c r="B329" s="2" t="s">
        <v>1410</v>
      </c>
      <c r="C329" s="2" t="s">
        <v>92</v>
      </c>
      <c r="D329" s="2" t="s">
        <v>93</v>
      </c>
      <c r="E329" s="7" t="n">
        <v>80</v>
      </c>
      <c r="F329" s="2" t="s">
        <v>27</v>
      </c>
      <c r="G329" s="6" t="n">
        <v>18.8302</v>
      </c>
      <c r="H329" s="6" t="n">
        <v>204.35</v>
      </c>
      <c r="I329" s="6" t="n">
        <v>150.18</v>
      </c>
      <c r="J329" s="6" t="n">
        <v>196</v>
      </c>
      <c r="K329" s="6" t="n">
        <v>1506.416</v>
      </c>
      <c r="L329" s="6" t="n">
        <v>1310.42</v>
      </c>
      <c r="M329" s="6" t="n">
        <v>10.91</v>
      </c>
      <c r="N329" s="6" t="n">
        <v>8.02</v>
      </c>
    </row>
    <row collapsed="false" customFormat="false" customHeight="false" hidden="false" ht="12.1" outlineLevel="0" r="330">
      <c r="A330" s="41" t="n">
        <v>45106</v>
      </c>
      <c r="B330" s="2" t="s">
        <v>1410</v>
      </c>
      <c r="C330" s="2" t="s">
        <v>78</v>
      </c>
      <c r="D330" s="2" t="s">
        <v>79</v>
      </c>
      <c r="E330" s="7" t="n">
        <v>110</v>
      </c>
      <c r="F330" s="2" t="s">
        <v>27</v>
      </c>
      <c r="G330" s="6" t="n">
        <v>34.29</v>
      </c>
      <c r="H330" s="6" t="n">
        <v>303.5</v>
      </c>
      <c r="I330" s="6" t="n">
        <v>322.32</v>
      </c>
      <c r="J330" s="6" t="n">
        <v>490</v>
      </c>
      <c r="K330" s="6" t="n">
        <v>3771.9</v>
      </c>
      <c r="L330" s="6" t="n">
        <v>3281.9</v>
      </c>
      <c r="M330" s="6" t="n">
        <v>9.26</v>
      </c>
      <c r="N330" s="6" t="n">
        <v>9.83</v>
      </c>
    </row>
    <row collapsed="false" customFormat="false" customHeight="false" hidden="false" ht="12.1" outlineLevel="0" r="331">
      <c r="A331" s="41" t="n">
        <v>45107</v>
      </c>
      <c r="B331" s="2" t="s">
        <v>1410</v>
      </c>
      <c r="C331" s="2" t="s">
        <v>68</v>
      </c>
      <c r="D331" s="2" t="s">
        <v>69</v>
      </c>
      <c r="E331" s="7" t="n">
        <v>6</v>
      </c>
      <c r="F331" s="2" t="s">
        <v>20</v>
      </c>
      <c r="G331" s="6" t="n">
        <v>22.2807</v>
      </c>
      <c r="H331" s="6" t="n">
        <v>60.22</v>
      </c>
      <c r="I331" s="6" t="n">
        <v>4494.23</v>
      </c>
      <c r="J331" s="6" t="n">
        <v>0.46</v>
      </c>
      <c r="K331" s="6" t="n">
        <v>133.6844</v>
      </c>
      <c r="L331" s="6" t="n">
        <v>93.65</v>
      </c>
      <c r="M331" s="6" t="n">
        <v>0.35</v>
      </c>
      <c r="N331" s="6" t="n">
        <v>0.3</v>
      </c>
    </row>
    <row collapsed="false" customFormat="false" customHeight="false" hidden="false" ht="12.1" outlineLevel="0" r="332">
      <c r="A332" s="41" t="n">
        <v>45112</v>
      </c>
      <c r="B332" s="2" t="s">
        <v>1410</v>
      </c>
      <c r="C332" s="2" t="s">
        <v>120</v>
      </c>
      <c r="D332" s="2" t="s">
        <v>121</v>
      </c>
      <c r="E332" s="7" t="n">
        <v>70</v>
      </c>
      <c r="F332" s="2" t="s">
        <v>27</v>
      </c>
      <c r="G332" s="6" t="n">
        <v>4.3</v>
      </c>
      <c r="H332" s="6" t="n">
        <v>89.2</v>
      </c>
      <c r="I332" s="6" t="n">
        <v>102.61</v>
      </c>
      <c r="J332" s="6" t="n">
        <v>39</v>
      </c>
      <c r="K332" s="6" t="n">
        <v>301</v>
      </c>
      <c r="L332" s="6" t="n">
        <v>262</v>
      </c>
      <c r="M332" s="6" t="n">
        <v>3.65</v>
      </c>
      <c r="N332" s="6" t="n">
        <v>4.2</v>
      </c>
    </row>
    <row collapsed="false" customFormat="false" customHeight="false" hidden="false" ht="12.1" outlineLevel="0" r="333">
      <c r="A333" s="41" t="n">
        <v>45114</v>
      </c>
      <c r="B333" s="2" t="s">
        <v>1410</v>
      </c>
      <c r="C333" s="2" t="s">
        <v>47</v>
      </c>
      <c r="D333" s="2" t="s">
        <v>48</v>
      </c>
      <c r="E333" s="7" t="n">
        <v>71</v>
      </c>
      <c r="F333" s="2" t="s">
        <v>27</v>
      </c>
      <c r="G333" s="6" t="n">
        <v>199.89</v>
      </c>
      <c r="H333" s="6" t="n">
        <v>1366</v>
      </c>
      <c r="I333" s="6" t="n">
        <v>1431.53</v>
      </c>
      <c r="J333" s="6" t="n">
        <v>1845</v>
      </c>
      <c r="K333" s="6" t="n">
        <v>14192.19</v>
      </c>
      <c r="L333" s="6" t="n">
        <v>12347.19</v>
      </c>
      <c r="M333" s="6" t="n">
        <v>12.15</v>
      </c>
      <c r="N333" s="6" t="n">
        <v>12.73</v>
      </c>
    </row>
    <row collapsed="false" customFormat="false" customHeight="false" hidden="false" ht="12.1" outlineLevel="0" r="334">
      <c r="A334" s="41" t="n">
        <v>45112</v>
      </c>
      <c r="B334" s="2" t="s">
        <v>1410</v>
      </c>
      <c r="C334" s="2" t="s">
        <v>22</v>
      </c>
      <c r="D334" s="2" t="s">
        <v>23</v>
      </c>
      <c r="E334" s="7" t="n">
        <v>77</v>
      </c>
      <c r="F334" s="2" t="s">
        <v>20</v>
      </c>
      <c r="G334" s="6" t="n">
        <v>34.9226</v>
      </c>
      <c r="H334" s="6" t="n">
        <v>51.82</v>
      </c>
      <c r="I334" s="6" t="n">
        <v>3030.48</v>
      </c>
      <c r="J334" s="6" t="n">
        <v>3</v>
      </c>
      <c r="K334" s="6" t="n">
        <v>2689.0364</v>
      </c>
      <c r="L334" s="6" t="n">
        <v>2420.4</v>
      </c>
      <c r="M334" s="6" t="n">
        <v>1.04</v>
      </c>
      <c r="N334" s="6" t="n">
        <v>0.68</v>
      </c>
    </row>
    <row collapsed="false" customFormat="false" customHeight="false" hidden="false" ht="12.1" outlineLevel="0" r="335">
      <c r="A335" s="41" t="n">
        <v>45117</v>
      </c>
      <c r="B335" s="2" t="s">
        <v>1410</v>
      </c>
      <c r="C335" s="2" t="s">
        <v>124</v>
      </c>
      <c r="D335" s="2" t="s">
        <v>125</v>
      </c>
      <c r="E335" s="7" t="n">
        <v>15000</v>
      </c>
      <c r="F335" s="2" t="s">
        <v>27</v>
      </c>
      <c r="G335" s="6" t="n">
        <v>0.0581</v>
      </c>
      <c r="H335" s="6" t="n">
        <v>0.6688</v>
      </c>
      <c r="I335" s="6" t="n">
        <v>0.73</v>
      </c>
      <c r="J335" s="6" t="n">
        <v>113</v>
      </c>
      <c r="K335" s="6" t="n">
        <v>871.1377</v>
      </c>
      <c r="L335" s="6" t="n">
        <v>758.14</v>
      </c>
      <c r="M335" s="6" t="n">
        <v>6.91</v>
      </c>
      <c r="N335" s="6" t="n">
        <v>7.56</v>
      </c>
    </row>
    <row collapsed="false" customFormat="false" customHeight="false" hidden="false" ht="12.1" outlineLevel="0" r="336">
      <c r="A336" s="41" t="n">
        <v>45117</v>
      </c>
      <c r="B336" s="2" t="s">
        <v>1410</v>
      </c>
      <c r="C336" s="2" t="s">
        <v>25</v>
      </c>
      <c r="D336" s="2" t="s">
        <v>26</v>
      </c>
      <c r="E336" s="7" t="n">
        <v>340</v>
      </c>
      <c r="F336" s="2" t="s">
        <v>27</v>
      </c>
      <c r="G336" s="6" t="n">
        <v>12.16</v>
      </c>
      <c r="H336" s="6" t="n">
        <v>524.55</v>
      </c>
      <c r="I336" s="6" t="n">
        <v>330.73</v>
      </c>
      <c r="J336" s="6" t="n">
        <v>537</v>
      </c>
      <c r="K336" s="6" t="n">
        <v>4134.4</v>
      </c>
      <c r="L336" s="6" t="n">
        <v>3597.4</v>
      </c>
      <c r="M336" s="6" t="n">
        <v>3.2</v>
      </c>
      <c r="N336" s="6" t="n">
        <v>2.02</v>
      </c>
    </row>
    <row collapsed="false" customFormat="false" customHeight="false" hidden="false" ht="12.1" outlineLevel="0" r="337">
      <c r="A337" s="41" t="n">
        <v>45118</v>
      </c>
      <c r="B337" s="2" t="s">
        <v>1410</v>
      </c>
      <c r="C337" s="2" t="s">
        <v>94</v>
      </c>
      <c r="D337" s="2" t="s">
        <v>95</v>
      </c>
      <c r="E337" s="7" t="n">
        <v>260</v>
      </c>
      <c r="F337" s="2" t="s">
        <v>27</v>
      </c>
      <c r="G337" s="6" t="n">
        <v>1.49</v>
      </c>
      <c r="H337" s="6" t="n">
        <v>83.1</v>
      </c>
      <c r="I337" s="6" t="n">
        <v>78.6</v>
      </c>
      <c r="J337" s="6" t="n">
        <v>50</v>
      </c>
      <c r="K337" s="6" t="n">
        <v>387.4</v>
      </c>
      <c r="L337" s="6" t="n">
        <v>337.4</v>
      </c>
      <c r="M337" s="6" t="n">
        <v>1.65</v>
      </c>
      <c r="N337" s="6" t="n">
        <v>1.56</v>
      </c>
    </row>
    <row collapsed="false" customFormat="false" customHeight="false" hidden="false" ht="12.1" outlineLevel="0" r="338">
      <c r="A338" s="41" t="n">
        <v>45118</v>
      </c>
      <c r="B338" s="2" t="s">
        <v>1410</v>
      </c>
      <c r="C338" s="2" t="s">
        <v>114</v>
      </c>
      <c r="D338" s="2" t="s">
        <v>115</v>
      </c>
      <c r="E338" s="7" t="n">
        <v>14000</v>
      </c>
      <c r="F338" s="2" t="s">
        <v>27</v>
      </c>
      <c r="G338" s="6" t="n">
        <v>0.0503</v>
      </c>
      <c r="H338" s="6" t="n">
        <v>0.8293</v>
      </c>
      <c r="I338" s="6" t="n">
        <v>0.77</v>
      </c>
      <c r="J338" s="6" t="n">
        <v>91</v>
      </c>
      <c r="K338" s="6" t="n">
        <v>703.5671</v>
      </c>
      <c r="L338" s="6" t="n">
        <v>612.57</v>
      </c>
      <c r="M338" s="6" t="n">
        <v>5.71</v>
      </c>
      <c r="N338" s="6" t="n">
        <v>5.28</v>
      </c>
    </row>
    <row collapsed="false" customFormat="false" customHeight="false" hidden="false" ht="12.1" outlineLevel="0" r="339">
      <c r="A339" s="41" t="n">
        <v>45118</v>
      </c>
      <c r="B339" s="2" t="s">
        <v>1410</v>
      </c>
      <c r="C339" s="2" t="s">
        <v>116</v>
      </c>
      <c r="D339" s="2" t="s">
        <v>117</v>
      </c>
      <c r="E339" s="7" t="n">
        <v>10</v>
      </c>
      <c r="F339" s="2" t="s">
        <v>27</v>
      </c>
      <c r="G339" s="6" t="n">
        <v>10</v>
      </c>
      <c r="H339" s="6" t="n">
        <v>633</v>
      </c>
      <c r="I339" s="6" t="n">
        <v>237.11</v>
      </c>
      <c r="J339" s="6" t="n">
        <v>13</v>
      </c>
      <c r="K339" s="6" t="n">
        <v>100</v>
      </c>
      <c r="L339" s="6" t="n">
        <v>87</v>
      </c>
      <c r="M339" s="6" t="n">
        <v>3.67</v>
      </c>
      <c r="N339" s="6" t="n">
        <v>1.37</v>
      </c>
    </row>
    <row collapsed="false" customFormat="false" customHeight="false" hidden="false" ht="12.1" outlineLevel="0" r="340">
      <c r="A340" s="41" t="n">
        <v>45118</v>
      </c>
      <c r="B340" s="2" t="s">
        <v>1410</v>
      </c>
      <c r="C340" s="2" t="s">
        <v>32</v>
      </c>
      <c r="D340" s="2" t="s">
        <v>33</v>
      </c>
      <c r="E340" s="7" t="n">
        <v>185</v>
      </c>
      <c r="F340" s="2" t="s">
        <v>27</v>
      </c>
      <c r="G340" s="6" t="n">
        <v>27.71</v>
      </c>
      <c r="H340" s="6" t="n">
        <v>487.6</v>
      </c>
      <c r="I340" s="6" t="n">
        <v>546.43</v>
      </c>
      <c r="J340" s="6" t="n">
        <v>666</v>
      </c>
      <c r="K340" s="6" t="n">
        <v>5126.35</v>
      </c>
      <c r="L340" s="6" t="n">
        <v>4460.35</v>
      </c>
      <c r="M340" s="6" t="n">
        <v>4.41</v>
      </c>
      <c r="N340" s="6" t="n">
        <v>4.94</v>
      </c>
    </row>
    <row collapsed="false" customFormat="false" customHeight="false" hidden="false" ht="12.1" outlineLevel="0" r="341">
      <c r="A341" s="41" t="n">
        <v>45114</v>
      </c>
      <c r="B341" s="2" t="s">
        <v>1410</v>
      </c>
      <c r="C341" s="2" t="s">
        <v>29</v>
      </c>
      <c r="D341" s="2" t="s">
        <v>30</v>
      </c>
      <c r="E341" s="7" t="n">
        <v>66</v>
      </c>
      <c r="F341" s="2" t="s">
        <v>20</v>
      </c>
      <c r="G341" s="6" t="n">
        <v>25.7343</v>
      </c>
      <c r="H341" s="6" t="n">
        <v>15.87</v>
      </c>
      <c r="I341" s="6" t="n">
        <v>2189.3</v>
      </c>
      <c r="J341" s="6" t="n">
        <v>1.83</v>
      </c>
      <c r="K341" s="6" t="n">
        <v>1698.4652</v>
      </c>
      <c r="L341" s="6" t="n">
        <v>1529.06</v>
      </c>
      <c r="M341" s="6" t="n">
        <v>1.06</v>
      </c>
      <c r="N341" s="6" t="n">
        <v>1.58</v>
      </c>
    </row>
    <row collapsed="false" customFormat="false" customHeight="false" hidden="false" ht="12.1" outlineLevel="0" r="342">
      <c r="A342" s="41" t="n">
        <v>45118</v>
      </c>
      <c r="B342" s="2" t="s">
        <v>1410</v>
      </c>
      <c r="C342" s="2" t="s">
        <v>61</v>
      </c>
      <c r="D342" s="2" t="s">
        <v>62</v>
      </c>
      <c r="E342" s="7" t="n">
        <v>620</v>
      </c>
      <c r="F342" s="2" t="s">
        <v>27</v>
      </c>
      <c r="G342" s="6" t="n">
        <v>9.1</v>
      </c>
      <c r="H342" s="6" t="n">
        <v>110.6</v>
      </c>
      <c r="I342" s="6" t="n">
        <v>90.83</v>
      </c>
      <c r="J342" s="6" t="n">
        <v>733</v>
      </c>
      <c r="K342" s="6" t="n">
        <v>5642</v>
      </c>
      <c r="L342" s="6" t="n">
        <v>4909</v>
      </c>
      <c r="M342" s="6" t="n">
        <v>8.72</v>
      </c>
      <c r="N342" s="6" t="n">
        <v>7.16</v>
      </c>
    </row>
    <row collapsed="false" customFormat="false" customHeight="false" hidden="false" ht="12.1" outlineLevel="0" r="343">
      <c r="A343" s="41" t="n">
        <v>45119</v>
      </c>
      <c r="B343" s="2" t="s">
        <v>1410</v>
      </c>
      <c r="C343" s="2" t="s">
        <v>66</v>
      </c>
      <c r="D343" s="2" t="s">
        <v>67</v>
      </c>
      <c r="E343" s="7" t="n">
        <v>4</v>
      </c>
      <c r="F343" s="2" t="s">
        <v>27</v>
      </c>
      <c r="G343" s="6" t="n">
        <v>391.54</v>
      </c>
      <c r="H343" s="6" t="n">
        <v>13100</v>
      </c>
      <c r="I343" s="6" t="n">
        <v>14852.09</v>
      </c>
      <c r="J343" s="6" t="n">
        <v>204</v>
      </c>
      <c r="K343" s="6" t="n">
        <v>1566.16</v>
      </c>
      <c r="L343" s="6" t="n">
        <v>1362.16</v>
      </c>
      <c r="M343" s="6" t="n">
        <v>2.29</v>
      </c>
      <c r="N343" s="6" t="n">
        <v>2.6</v>
      </c>
    </row>
    <row collapsed="false" customFormat="false" customHeight="false" hidden="false" ht="12.1" outlineLevel="0" r="344">
      <c r="A344" s="41" t="n">
        <v>45119</v>
      </c>
      <c r="B344" s="2" t="s">
        <v>1410</v>
      </c>
      <c r="C344" s="2" t="s">
        <v>80</v>
      </c>
      <c r="D344" s="2" t="s">
        <v>81</v>
      </c>
      <c r="E344" s="7" t="n">
        <v>2600</v>
      </c>
      <c r="F344" s="2" t="s">
        <v>27</v>
      </c>
      <c r="G344" s="6" t="n">
        <v>0.798</v>
      </c>
      <c r="H344" s="6" t="n">
        <v>9.26</v>
      </c>
      <c r="I344" s="6" t="n">
        <v>8.84</v>
      </c>
      <c r="J344" s="6" t="n">
        <v>270</v>
      </c>
      <c r="K344" s="6" t="n">
        <v>2074.8</v>
      </c>
      <c r="L344" s="6" t="n">
        <v>1804.8</v>
      </c>
      <c r="M344" s="6" t="n">
        <v>7.85</v>
      </c>
      <c r="N344" s="6" t="n">
        <v>7.5</v>
      </c>
    </row>
    <row collapsed="false" customFormat="false" customHeight="false" hidden="false" ht="12.1" outlineLevel="0" r="345">
      <c r="A345" s="41" t="n">
        <v>45126</v>
      </c>
      <c r="B345" s="2" t="s">
        <v>1410</v>
      </c>
      <c r="C345" s="2" t="s">
        <v>112</v>
      </c>
      <c r="D345" s="2" t="s">
        <v>113</v>
      </c>
      <c r="E345" s="7" t="n">
        <v>400</v>
      </c>
      <c r="F345" s="2" t="s">
        <v>27</v>
      </c>
      <c r="G345" s="6" t="n">
        <v>0.41</v>
      </c>
      <c r="H345" s="6" t="n">
        <v>17.648</v>
      </c>
      <c r="I345" s="6" t="n">
        <v>29.58</v>
      </c>
      <c r="J345" s="6" t="n">
        <v>21</v>
      </c>
      <c r="K345" s="6" t="n">
        <v>164</v>
      </c>
      <c r="L345" s="6" t="n">
        <v>143</v>
      </c>
      <c r="M345" s="6" t="n">
        <v>1.21</v>
      </c>
      <c r="N345" s="6" t="n">
        <v>2.03</v>
      </c>
    </row>
    <row collapsed="false" customFormat="false" customHeight="false" hidden="false" ht="12.1" outlineLevel="0" r="346">
      <c r="A346" s="41" t="n">
        <v>45127</v>
      </c>
      <c r="B346" s="2" t="s">
        <v>1410</v>
      </c>
      <c r="C346" s="2" t="s">
        <v>53</v>
      </c>
      <c r="D346" s="2" t="s">
        <v>54</v>
      </c>
      <c r="E346" s="7" t="n">
        <v>1500</v>
      </c>
      <c r="F346" s="2" t="s">
        <v>27</v>
      </c>
      <c r="G346" s="6" t="n">
        <v>0.8</v>
      </c>
      <c r="H346" s="6" t="n">
        <v>42.025</v>
      </c>
      <c r="I346" s="6" t="n">
        <v>37.73</v>
      </c>
      <c r="J346" s="6" t="n">
        <v>156</v>
      </c>
      <c r="K346" s="6" t="n">
        <v>1200</v>
      </c>
      <c r="L346" s="6" t="n">
        <v>1044</v>
      </c>
      <c r="M346" s="6" t="n">
        <v>1.84</v>
      </c>
      <c r="N346" s="6" t="n">
        <v>1.66</v>
      </c>
    </row>
    <row collapsed="false" customFormat="false" customHeight="false" hidden="false" ht="12.1" outlineLevel="0" r="347">
      <c r="A347" s="41" t="n">
        <v>45131</v>
      </c>
      <c r="B347" s="2" t="s">
        <v>1410</v>
      </c>
      <c r="C347" s="2" t="s">
        <v>140</v>
      </c>
      <c r="D347" s="2" t="s">
        <v>141</v>
      </c>
      <c r="E347" s="7" t="n">
        <v>2</v>
      </c>
      <c r="F347" s="2" t="s">
        <v>20</v>
      </c>
      <c r="G347" s="6" t="n">
        <v>3.0731</v>
      </c>
      <c r="H347" s="6" t="n">
        <v>3.94</v>
      </c>
      <c r="I347" s="6" t="n">
        <v>296.66</v>
      </c>
      <c r="J347" s="6" t="n">
        <v>0.02</v>
      </c>
      <c r="K347" s="6" t="n">
        <v>6.1462</v>
      </c>
      <c r="L347" s="6" t="n">
        <v>4.34</v>
      </c>
      <c r="M347" s="6" t="n">
        <v>0.73</v>
      </c>
      <c r="N347" s="6" t="n">
        <v>0.61</v>
      </c>
    </row>
    <row collapsed="false" customFormat="false" customHeight="false" hidden="false" ht="12.1" outlineLevel="0" r="348">
      <c r="A348" s="41" t="n">
        <v>45134</v>
      </c>
      <c r="B348" s="2" t="s">
        <v>1410</v>
      </c>
      <c r="C348" s="2" t="s">
        <v>118</v>
      </c>
      <c r="D348" s="2" t="s">
        <v>119</v>
      </c>
      <c r="E348" s="7" t="n">
        <v>3</v>
      </c>
      <c r="F348" s="2" t="s">
        <v>20</v>
      </c>
      <c r="G348" s="6" t="n">
        <v>36.9192</v>
      </c>
      <c r="H348" s="6" t="n">
        <v>37.21</v>
      </c>
      <c r="I348" s="6" t="n">
        <v>2775.04</v>
      </c>
      <c r="J348" s="6" t="n">
        <v>0.12</v>
      </c>
      <c r="K348" s="6" t="n">
        <v>110.7576</v>
      </c>
      <c r="L348" s="6" t="n">
        <v>99.95</v>
      </c>
      <c r="M348" s="6" t="n">
        <v>1.2</v>
      </c>
      <c r="N348" s="6" t="n">
        <v>0.99</v>
      </c>
    </row>
    <row collapsed="false" customFormat="false" customHeight="false" hidden="false" ht="12.1" outlineLevel="0" r="349">
      <c r="A349" s="41" t="n">
        <v>45138</v>
      </c>
      <c r="B349" s="2" t="s">
        <v>1410</v>
      </c>
      <c r="C349" s="2" t="s">
        <v>68</v>
      </c>
      <c r="D349" s="2" t="s">
        <v>69</v>
      </c>
      <c r="E349" s="7" t="n">
        <v>6</v>
      </c>
      <c r="F349" s="2" t="s">
        <v>20</v>
      </c>
      <c r="G349" s="6" t="n">
        <v>23.2904</v>
      </c>
      <c r="H349" s="6" t="n">
        <v>61.47</v>
      </c>
      <c r="I349" s="6" t="n">
        <v>4494.23</v>
      </c>
      <c r="J349" s="6" t="n">
        <v>0.46</v>
      </c>
      <c r="K349" s="6" t="n">
        <v>139.7427</v>
      </c>
      <c r="L349" s="6" t="n">
        <v>97.89</v>
      </c>
      <c r="M349" s="6" t="n">
        <v>0.36</v>
      </c>
      <c r="N349" s="6" t="n">
        <v>0.29</v>
      </c>
    </row>
    <row collapsed="false" customFormat="false" customHeight="false" hidden="false" ht="12.1" outlineLevel="0" r="350">
      <c r="A350" s="41" t="n">
        <v>45149</v>
      </c>
      <c r="B350" s="2" t="s">
        <v>1410</v>
      </c>
      <c r="C350" s="2" t="s">
        <v>35</v>
      </c>
      <c r="D350" s="2" t="s">
        <v>36</v>
      </c>
      <c r="E350" s="7" t="n">
        <v>65</v>
      </c>
      <c r="F350" s="2" t="s">
        <v>20</v>
      </c>
      <c r="G350" s="6" t="n">
        <v>30.1566</v>
      </c>
      <c r="H350" s="6" t="n">
        <v>13.07</v>
      </c>
      <c r="I350" s="6" t="n">
        <v>446.68</v>
      </c>
      <c r="J350" s="6" t="n">
        <v>7.46</v>
      </c>
      <c r="K350" s="6" t="n">
        <v>1960.1799</v>
      </c>
      <c r="L350" s="6" t="n">
        <v>1234.48</v>
      </c>
      <c r="M350" s="6" t="n">
        <v>4.25</v>
      </c>
      <c r="N350" s="6" t="n">
        <v>1.49</v>
      </c>
    </row>
    <row collapsed="false" customFormat="false" customHeight="false" hidden="false" ht="12.1" outlineLevel="0" r="351">
      <c r="A351" s="41" t="n">
        <v>45153</v>
      </c>
      <c r="B351" s="2" t="s">
        <v>1410</v>
      </c>
      <c r="C351" s="2" t="s">
        <v>17</v>
      </c>
      <c r="D351" s="2" t="s">
        <v>19</v>
      </c>
      <c r="E351" s="7" t="n">
        <v>63</v>
      </c>
      <c r="F351" s="2" t="s">
        <v>20</v>
      </c>
      <c r="G351" s="6" t="n">
        <v>91.9463</v>
      </c>
      <c r="H351" s="6" t="n">
        <v>111.92</v>
      </c>
      <c r="I351" s="6" t="n">
        <v>2784.02</v>
      </c>
      <c r="J351" s="6" t="n">
        <v>5.73</v>
      </c>
      <c r="K351" s="6" t="n">
        <v>5792.6175</v>
      </c>
      <c r="L351" s="6" t="n">
        <v>5213.66</v>
      </c>
      <c r="M351" s="6" t="n">
        <v>2.97</v>
      </c>
      <c r="N351" s="6" t="n">
        <v>0.73</v>
      </c>
    </row>
    <row collapsed="false" customFormat="false" customHeight="false" hidden="false" ht="12.1" outlineLevel="0" r="352">
      <c r="A352" s="41" t="n">
        <v>45154</v>
      </c>
      <c r="B352" s="2" t="s">
        <v>1410</v>
      </c>
      <c r="C352" s="2" t="s">
        <v>41</v>
      </c>
      <c r="D352" s="2" t="s">
        <v>42</v>
      </c>
      <c r="E352" s="7" t="n">
        <v>2</v>
      </c>
      <c r="F352" s="2" t="s">
        <v>20</v>
      </c>
      <c r="G352" s="6" t="n">
        <v>66.2468</v>
      </c>
      <c r="H352" s="6" t="n">
        <v>321.86</v>
      </c>
      <c r="I352" s="6" t="n">
        <v>16373.83</v>
      </c>
      <c r="J352" s="6" t="n">
        <v>0.14</v>
      </c>
      <c r="K352" s="6" t="n">
        <v>132.4935</v>
      </c>
      <c r="L352" s="6" t="n">
        <v>118.85</v>
      </c>
      <c r="M352" s="6" t="n">
        <v>0.36</v>
      </c>
      <c r="N352" s="6" t="n">
        <v>0.19</v>
      </c>
    </row>
    <row collapsed="false" customFormat="false" customHeight="false" hidden="false" ht="12.1" outlineLevel="0" r="353">
      <c r="A353" s="41" t="n">
        <v>45169</v>
      </c>
      <c r="B353" s="2" t="s">
        <v>1410</v>
      </c>
      <c r="C353" s="2" t="s">
        <v>68</v>
      </c>
      <c r="D353" s="2" t="s">
        <v>69</v>
      </c>
      <c r="E353" s="7" t="n">
        <v>6</v>
      </c>
      <c r="F353" s="2" t="s">
        <v>20</v>
      </c>
      <c r="G353" s="6" t="n">
        <v>24.5576</v>
      </c>
      <c r="H353" s="6" t="n">
        <v>56.56</v>
      </c>
      <c r="I353" s="6" t="n">
        <v>4494.23</v>
      </c>
      <c r="J353" s="6" t="n">
        <v>0.46</v>
      </c>
      <c r="K353" s="6" t="n">
        <v>147.3459</v>
      </c>
      <c r="L353" s="6" t="n">
        <v>103.22</v>
      </c>
      <c r="M353" s="6" t="n">
        <v>0.38</v>
      </c>
      <c r="N353" s="6" t="n">
        <v>0.32</v>
      </c>
    </row>
    <row collapsed="false" customFormat="false" customHeight="false" hidden="false" ht="12.1" outlineLevel="0" r="354">
      <c r="A354" s="41" t="n">
        <v>45175</v>
      </c>
      <c r="B354" s="2" t="s">
        <v>1410</v>
      </c>
      <c r="C354" s="2" t="s">
        <v>90</v>
      </c>
      <c r="D354" s="2" t="s">
        <v>91</v>
      </c>
      <c r="E354" s="7" t="n">
        <v>4</v>
      </c>
      <c r="F354" s="2" t="s">
        <v>20</v>
      </c>
      <c r="G354" s="6" t="n">
        <v>39.0153</v>
      </c>
      <c r="H354" s="6" t="n">
        <v>38.84</v>
      </c>
      <c r="I354" s="6" t="n">
        <v>4363.97</v>
      </c>
      <c r="J354" s="6" t="n">
        <v>0.16</v>
      </c>
      <c r="K354" s="6" t="n">
        <v>156.0613</v>
      </c>
      <c r="L354" s="6" t="n">
        <v>140.46</v>
      </c>
      <c r="M354" s="6" t="n">
        <v>0.8</v>
      </c>
      <c r="N354" s="6" t="n">
        <v>0.93</v>
      </c>
    </row>
    <row collapsed="false" customFormat="false" customHeight="false" hidden="false" ht="12.1" outlineLevel="0" r="355">
      <c r="A355" s="41" t="n">
        <v>45183</v>
      </c>
      <c r="B355" s="2" t="s">
        <v>1410</v>
      </c>
      <c r="C355" s="2" t="s">
        <v>82</v>
      </c>
      <c r="D355" s="2" t="s">
        <v>83</v>
      </c>
      <c r="E355" s="7" t="n">
        <v>4</v>
      </c>
      <c r="F355" s="2" t="s">
        <v>20</v>
      </c>
      <c r="G355" s="6" t="n">
        <v>44.1505</v>
      </c>
      <c r="H355" s="6" t="n">
        <v>58.44</v>
      </c>
      <c r="I355" s="6" t="n">
        <v>3981.44</v>
      </c>
      <c r="J355" s="6" t="n">
        <v>0.18</v>
      </c>
      <c r="K355" s="6" t="n">
        <v>176.6021</v>
      </c>
      <c r="L355" s="6" t="n">
        <v>159.33</v>
      </c>
      <c r="M355" s="6" t="n">
        <v>1</v>
      </c>
      <c r="N355" s="6" t="n">
        <v>0.71</v>
      </c>
    </row>
    <row collapsed="false" customFormat="false" customHeight="false" hidden="false" ht="12.1" outlineLevel="0" r="356">
      <c r="A356" s="41" t="n">
        <v>45183</v>
      </c>
      <c r="B356" s="2" t="s">
        <v>1410</v>
      </c>
      <c r="C356" s="2" t="s">
        <v>88</v>
      </c>
      <c r="D356" s="2" t="s">
        <v>89</v>
      </c>
      <c r="E356" s="7" t="n">
        <v>4</v>
      </c>
      <c r="F356" s="2" t="s">
        <v>20</v>
      </c>
      <c r="G356" s="6" t="n">
        <v>94.0598</v>
      </c>
      <c r="H356" s="6" t="n">
        <v>44.75</v>
      </c>
      <c r="I356" s="6" t="n">
        <v>2956.23</v>
      </c>
      <c r="J356" s="6" t="n">
        <v>0.39</v>
      </c>
      <c r="K356" s="6" t="n">
        <v>376.2392</v>
      </c>
      <c r="L356" s="6" t="n">
        <v>338.81</v>
      </c>
      <c r="M356" s="6" t="n">
        <v>2.87</v>
      </c>
      <c r="N356" s="6" t="n">
        <v>1.97</v>
      </c>
    </row>
    <row collapsed="false" customFormat="false" customHeight="false" hidden="false" ht="12.1" outlineLevel="0" r="357">
      <c r="A357" s="41" t="n">
        <v>45191</v>
      </c>
      <c r="B357" s="2" t="s">
        <v>1410</v>
      </c>
      <c r="C357" s="2" t="s">
        <v>116</v>
      </c>
      <c r="D357" s="2" t="s">
        <v>117</v>
      </c>
      <c r="E357" s="7" t="n">
        <v>10</v>
      </c>
      <c r="F357" s="2" t="s">
        <v>27</v>
      </c>
      <c r="G357" s="6" t="n">
        <v>16</v>
      </c>
      <c r="H357" s="6" t="n">
        <v>893</v>
      </c>
      <c r="I357" s="6" t="n">
        <v>237.11</v>
      </c>
      <c r="J357" s="6" t="n">
        <v>21</v>
      </c>
      <c r="K357" s="6" t="n">
        <v>160</v>
      </c>
      <c r="L357" s="6" t="n">
        <v>139</v>
      </c>
      <c r="M357" s="6" t="n">
        <v>5.86</v>
      </c>
      <c r="N357" s="6" t="n">
        <v>1.56</v>
      </c>
    </row>
    <row collapsed="false" customFormat="false" customHeight="false" hidden="false" ht="12.1" outlineLevel="0" r="358">
      <c r="A358" s="41" t="n">
        <v>45198</v>
      </c>
      <c r="B358" s="2" t="s">
        <v>1410</v>
      </c>
      <c r="C358" s="2" t="s">
        <v>74</v>
      </c>
      <c r="D358" s="2" t="s">
        <v>75</v>
      </c>
      <c r="E358" s="7" t="n">
        <v>7</v>
      </c>
      <c r="F358" s="2" t="s">
        <v>27</v>
      </c>
      <c r="G358" s="6" t="n">
        <v>118.43</v>
      </c>
      <c r="H358" s="6" t="n">
        <v>4175.5</v>
      </c>
      <c r="I358" s="6" t="n">
        <v>1940.14</v>
      </c>
      <c r="J358" s="6" t="n">
        <v>108</v>
      </c>
      <c r="K358" s="6" t="n">
        <v>829.01</v>
      </c>
      <c r="L358" s="6" t="n">
        <v>721.01</v>
      </c>
      <c r="M358" s="6" t="n">
        <v>5.31</v>
      </c>
      <c r="N358" s="6" t="n">
        <v>2.47</v>
      </c>
    </row>
    <row collapsed="false" customFormat="false" customHeight="false" hidden="false" ht="12.1" outlineLevel="0" r="359">
      <c r="A359" s="41" t="n">
        <v>45198</v>
      </c>
      <c r="B359" s="2" t="s">
        <v>1410</v>
      </c>
      <c r="C359" s="2" t="s">
        <v>68</v>
      </c>
      <c r="D359" s="2" t="s">
        <v>69</v>
      </c>
      <c r="E359" s="7" t="n">
        <v>6</v>
      </c>
      <c r="F359" s="2" t="s">
        <v>20</v>
      </c>
      <c r="G359" s="6" t="n">
        <v>24.8325</v>
      </c>
      <c r="H359" s="6" t="n">
        <v>49.62</v>
      </c>
      <c r="I359" s="6" t="n">
        <v>4494.23</v>
      </c>
      <c r="J359" s="6" t="n">
        <v>0.46</v>
      </c>
      <c r="K359" s="6" t="n">
        <v>148.9948</v>
      </c>
      <c r="L359" s="6" t="n">
        <v>104.37</v>
      </c>
      <c r="M359" s="6" t="n">
        <v>0.39</v>
      </c>
      <c r="N359" s="6" t="n">
        <v>0.36</v>
      </c>
    </row>
    <row collapsed="false" customFormat="false" customHeight="false" hidden="false" ht="12.1" outlineLevel="0" r="360">
      <c r="A360" s="41" t="n">
        <v>45202</v>
      </c>
      <c r="B360" s="2" t="s">
        <v>1410</v>
      </c>
      <c r="C360" s="2" t="s">
        <v>22</v>
      </c>
      <c r="D360" s="2" t="s">
        <v>23</v>
      </c>
      <c r="E360" s="7" t="n">
        <v>77</v>
      </c>
      <c r="F360" s="2" t="s">
        <v>20</v>
      </c>
      <c r="G360" s="6" t="n">
        <v>38.4066</v>
      </c>
      <c r="H360" s="6" t="n">
        <v>54.39</v>
      </c>
      <c r="I360" s="6" t="n">
        <v>3030.48</v>
      </c>
      <c r="J360" s="6" t="n">
        <v>3</v>
      </c>
      <c r="K360" s="6" t="n">
        <v>2957.3094</v>
      </c>
      <c r="L360" s="6" t="n">
        <v>2661.87</v>
      </c>
      <c r="M360" s="6" t="n">
        <v>1.14</v>
      </c>
      <c r="N360" s="6" t="n">
        <v>0.65</v>
      </c>
    </row>
    <row collapsed="false" customFormat="false" customHeight="false" hidden="false" ht="12.1" outlineLevel="0" r="361">
      <c r="A361" s="41" t="n">
        <v>45205</v>
      </c>
      <c r="B361" s="2" t="s">
        <v>1410</v>
      </c>
      <c r="C361" s="2" t="s">
        <v>29</v>
      </c>
      <c r="D361" s="2" t="s">
        <v>30</v>
      </c>
      <c r="E361" s="7" t="n">
        <v>66</v>
      </c>
      <c r="F361" s="2" t="s">
        <v>20</v>
      </c>
      <c r="G361" s="6" t="n">
        <v>27.71</v>
      </c>
      <c r="H361" s="6" t="n">
        <v>14.83</v>
      </c>
      <c r="I361" s="6" t="n">
        <v>2189.3</v>
      </c>
      <c r="J361" s="6" t="n">
        <v>1.83</v>
      </c>
      <c r="K361" s="6" t="n">
        <v>1828.8589</v>
      </c>
      <c r="L361" s="6" t="n">
        <v>1646.45</v>
      </c>
      <c r="M361" s="6" t="n">
        <v>1.14</v>
      </c>
      <c r="N361" s="6" t="n">
        <v>1.69</v>
      </c>
    </row>
    <row collapsed="false" customFormat="false" customHeight="false" hidden="false" ht="12.1" outlineLevel="0" r="362">
      <c r="A362" s="41" t="n">
        <v>45210</v>
      </c>
      <c r="B362" s="2" t="s">
        <v>1410</v>
      </c>
      <c r="C362" s="2" t="s">
        <v>32</v>
      </c>
      <c r="D362" s="2" t="s">
        <v>33</v>
      </c>
      <c r="E362" s="7" t="n">
        <v>185</v>
      </c>
      <c r="F362" s="2" t="s">
        <v>27</v>
      </c>
      <c r="G362" s="6" t="n">
        <v>27.54</v>
      </c>
      <c r="H362" s="6" t="n">
        <v>618.7</v>
      </c>
      <c r="I362" s="6" t="n">
        <v>546.43</v>
      </c>
      <c r="J362" s="6" t="n">
        <v>662</v>
      </c>
      <c r="K362" s="6" t="n">
        <v>5094.9</v>
      </c>
      <c r="L362" s="6" t="n">
        <v>4432.9</v>
      </c>
      <c r="M362" s="6" t="n">
        <v>4.39</v>
      </c>
      <c r="N362" s="6" t="n">
        <v>3.87</v>
      </c>
    </row>
    <row collapsed="false" customFormat="false" customHeight="false" hidden="false" ht="12.1" outlineLevel="0" r="363">
      <c r="A363" s="41" t="n">
        <v>45222</v>
      </c>
      <c r="B363" s="2" t="s">
        <v>1410</v>
      </c>
      <c r="C363" s="2" t="s">
        <v>140</v>
      </c>
      <c r="D363" s="2" t="s">
        <v>141</v>
      </c>
      <c r="E363" s="7" t="n">
        <v>2</v>
      </c>
      <c r="F363" s="2" t="s">
        <v>20</v>
      </c>
      <c r="G363" s="6" t="n">
        <v>3.069</v>
      </c>
      <c r="H363" s="6" t="n">
        <v>3.18</v>
      </c>
      <c r="I363" s="6" t="n">
        <v>296.66</v>
      </c>
      <c r="J363" s="6" t="n">
        <v>0.02</v>
      </c>
      <c r="K363" s="6" t="n">
        <v>6.1379</v>
      </c>
      <c r="L363" s="6" t="n">
        <v>4.22</v>
      </c>
      <c r="M363" s="6" t="n">
        <v>0.71</v>
      </c>
      <c r="N363" s="6" t="n">
        <v>0.69</v>
      </c>
    </row>
    <row collapsed="false" customFormat="false" customHeight="false" hidden="false" ht="12.1" outlineLevel="0" r="364">
      <c r="A364" s="41" t="n">
        <v>45226</v>
      </c>
      <c r="B364" s="2" t="s">
        <v>1410</v>
      </c>
      <c r="C364" s="2" t="s">
        <v>35</v>
      </c>
      <c r="D364" s="2" t="s">
        <v>36</v>
      </c>
      <c r="E364" s="7" t="n">
        <v>65</v>
      </c>
      <c r="F364" s="2" t="s">
        <v>20</v>
      </c>
      <c r="G364" s="6" t="n">
        <v>29.2848</v>
      </c>
      <c r="H364" s="6" t="n">
        <v>13.57</v>
      </c>
      <c r="I364" s="6" t="n">
        <v>446.68</v>
      </c>
      <c r="J364" s="6" t="n">
        <v>7.53</v>
      </c>
      <c r="K364" s="6" t="n">
        <v>1903.5108</v>
      </c>
      <c r="L364" s="6" t="n">
        <v>1198.99</v>
      </c>
      <c r="M364" s="6" t="n">
        <v>4.13</v>
      </c>
      <c r="N364" s="6" t="n">
        <v>1.45</v>
      </c>
    </row>
    <row collapsed="false" customFormat="false" customHeight="false" hidden="false" ht="12.1" outlineLevel="0" r="365">
      <c r="A365" s="41" t="n">
        <v>45230</v>
      </c>
      <c r="B365" s="2" t="s">
        <v>1410</v>
      </c>
      <c r="C365" s="2" t="s">
        <v>68</v>
      </c>
      <c r="D365" s="2" t="s">
        <v>69</v>
      </c>
      <c r="E365" s="7" t="n">
        <v>6</v>
      </c>
      <c r="F365" s="2" t="s">
        <v>20</v>
      </c>
      <c r="G365" s="6" t="n">
        <v>23.8703</v>
      </c>
      <c r="H365" s="6" t="n">
        <v>46.22</v>
      </c>
      <c r="I365" s="6" t="n">
        <v>4494.23</v>
      </c>
      <c r="J365" s="6" t="n">
        <v>0.46</v>
      </c>
      <c r="K365" s="6" t="n">
        <v>143.222</v>
      </c>
      <c r="L365" s="6" t="n">
        <v>100.33</v>
      </c>
      <c r="M365" s="6" t="n">
        <v>0.37</v>
      </c>
      <c r="N365" s="6" t="n">
        <v>0.39</v>
      </c>
    </row>
    <row collapsed="false" customFormat="false" customHeight="false" hidden="false" ht="12.1" outlineLevel="0" r="366">
      <c r="A366" s="41" t="n">
        <v>45239</v>
      </c>
      <c r="B366" s="2" t="s">
        <v>1410</v>
      </c>
      <c r="C366" s="2" t="s">
        <v>118</v>
      </c>
      <c r="D366" s="2" t="s">
        <v>119</v>
      </c>
      <c r="E366" s="7" t="n">
        <v>3</v>
      </c>
      <c r="F366" s="2" t="s">
        <v>20</v>
      </c>
      <c r="G366" s="6" t="n">
        <v>37.8009</v>
      </c>
      <c r="H366" s="6" t="n">
        <v>30.82</v>
      </c>
      <c r="I366" s="6" t="n">
        <v>2775.04</v>
      </c>
      <c r="J366" s="6" t="n">
        <v>0.12</v>
      </c>
      <c r="K366" s="6" t="n">
        <v>113.4027</v>
      </c>
      <c r="L366" s="6" t="n">
        <v>102.34</v>
      </c>
      <c r="M366" s="6" t="n">
        <v>1.23</v>
      </c>
      <c r="N366" s="6" t="n">
        <v>1.2</v>
      </c>
    </row>
    <row collapsed="false" customFormat="false" customHeight="false" hidden="false" ht="12.1" outlineLevel="0" r="367">
      <c r="A367" s="41" t="n">
        <v>45244</v>
      </c>
      <c r="B367" s="2" t="s">
        <v>1410</v>
      </c>
      <c r="C367" s="2" t="s">
        <v>17</v>
      </c>
      <c r="D367" s="2" t="s">
        <v>19</v>
      </c>
      <c r="E367" s="7" t="n">
        <v>63</v>
      </c>
      <c r="F367" s="2" t="s">
        <v>20</v>
      </c>
      <c r="G367" s="6" t="n">
        <v>87.5126</v>
      </c>
      <c r="H367" s="6" t="n">
        <v>104.84</v>
      </c>
      <c r="I367" s="6" t="n">
        <v>2784.02</v>
      </c>
      <c r="J367" s="6" t="n">
        <v>5.99</v>
      </c>
      <c r="K367" s="6" t="n">
        <v>5513.2922</v>
      </c>
      <c r="L367" s="6" t="n">
        <v>4961.5</v>
      </c>
      <c r="M367" s="6" t="n">
        <v>2.83</v>
      </c>
      <c r="N367" s="6" t="n">
        <v>0.82</v>
      </c>
    </row>
    <row collapsed="false" customFormat="false" customHeight="false" hidden="false" ht="12.1" outlineLevel="0" r="368">
      <c r="A368" s="41" t="n">
        <v>45245</v>
      </c>
      <c r="B368" s="2" t="s">
        <v>1410</v>
      </c>
      <c r="C368" s="2" t="s">
        <v>41</v>
      </c>
      <c r="D368" s="2" t="s">
        <v>42</v>
      </c>
      <c r="E368" s="7" t="n">
        <v>2</v>
      </c>
      <c r="F368" s="2" t="s">
        <v>20</v>
      </c>
      <c r="G368" s="6" t="n">
        <v>68.4428</v>
      </c>
      <c r="H368" s="6" t="n">
        <v>370.27</v>
      </c>
      <c r="I368" s="6" t="n">
        <v>16373.83</v>
      </c>
      <c r="J368" s="6" t="n">
        <v>0.15</v>
      </c>
      <c r="K368" s="6" t="n">
        <v>136.8855</v>
      </c>
      <c r="L368" s="6" t="n">
        <v>123.2</v>
      </c>
      <c r="M368" s="6" t="n">
        <v>0.38</v>
      </c>
      <c r="N368" s="6" t="n">
        <v>0.18</v>
      </c>
    </row>
    <row collapsed="false" customFormat="false" customHeight="false" hidden="false" ht="12.1" outlineLevel="0" r="369">
      <c r="A369" s="41" t="n">
        <v>45259</v>
      </c>
      <c r="B369" s="2" t="s">
        <v>1410</v>
      </c>
      <c r="C369" s="2" t="s">
        <v>90</v>
      </c>
      <c r="D369" s="2" t="s">
        <v>91</v>
      </c>
      <c r="E369" s="7" t="n">
        <v>4</v>
      </c>
      <c r="F369" s="2" t="s">
        <v>20</v>
      </c>
      <c r="G369" s="6" t="n">
        <v>35.4441</v>
      </c>
      <c r="H369" s="6" t="n">
        <v>40.57</v>
      </c>
      <c r="I369" s="6" t="n">
        <v>4363.97</v>
      </c>
      <c r="J369" s="6" t="n">
        <v>0.16</v>
      </c>
      <c r="K369" s="6" t="n">
        <v>141.7763</v>
      </c>
      <c r="L369" s="6" t="n">
        <v>127.6</v>
      </c>
      <c r="M369" s="6" t="n">
        <v>0.73</v>
      </c>
      <c r="N369" s="6" t="n">
        <v>0.89</v>
      </c>
    </row>
    <row collapsed="false" customFormat="false" customHeight="false" hidden="false" ht="12.1" outlineLevel="0" r="370">
      <c r="A370" s="41" t="n">
        <v>45260</v>
      </c>
      <c r="B370" s="2" t="s">
        <v>1410</v>
      </c>
      <c r="C370" s="2" t="s">
        <v>82</v>
      </c>
      <c r="D370" s="2" t="s">
        <v>83</v>
      </c>
      <c r="E370" s="7" t="n">
        <v>4</v>
      </c>
      <c r="F370" s="2" t="s">
        <v>20</v>
      </c>
      <c r="G370" s="6" t="n">
        <v>40.8867</v>
      </c>
      <c r="H370" s="6" t="n">
        <v>58.23</v>
      </c>
      <c r="I370" s="6" t="n">
        <v>3981.44</v>
      </c>
      <c r="J370" s="6" t="n">
        <v>0.18</v>
      </c>
      <c r="K370" s="6" t="n">
        <v>163.5467</v>
      </c>
      <c r="L370" s="6" t="n">
        <v>147.55</v>
      </c>
      <c r="M370" s="6" t="n">
        <v>0.93</v>
      </c>
      <c r="N370" s="6" t="n">
        <v>0.71</v>
      </c>
    </row>
    <row collapsed="false" customFormat="false" customHeight="false" hidden="false" ht="12.1" outlineLevel="0" r="371">
      <c r="A371" s="41" t="n">
        <v>45260</v>
      </c>
      <c r="B371" s="2" t="s">
        <v>1410</v>
      </c>
      <c r="C371" s="2" t="s">
        <v>68</v>
      </c>
      <c r="D371" s="2" t="s">
        <v>69</v>
      </c>
      <c r="E371" s="7" t="n">
        <v>6</v>
      </c>
      <c r="F371" s="2" t="s">
        <v>20</v>
      </c>
      <c r="G371" s="6" t="n">
        <v>22.7543</v>
      </c>
      <c r="H371" s="6" t="n">
        <v>53.67</v>
      </c>
      <c r="I371" s="6" t="n">
        <v>4494.23</v>
      </c>
      <c r="J371" s="6" t="n">
        <v>0.46</v>
      </c>
      <c r="K371" s="6" t="n">
        <v>136.526</v>
      </c>
      <c r="L371" s="6" t="n">
        <v>95.64</v>
      </c>
      <c r="M371" s="6" t="n">
        <v>0.35</v>
      </c>
      <c r="N371" s="6" t="n">
        <v>0.33</v>
      </c>
    </row>
    <row collapsed="false" customFormat="false" customHeight="false" hidden="false" ht="12.1" outlineLevel="0" r="372">
      <c r="A372" s="41" t="n">
        <v>45269</v>
      </c>
      <c r="B372" s="2" t="s">
        <v>1410</v>
      </c>
      <c r="C372" s="2" t="s">
        <v>116</v>
      </c>
      <c r="D372" s="2" t="s">
        <v>117</v>
      </c>
      <c r="E372" s="7" t="n">
        <v>10</v>
      </c>
      <c r="F372" s="2" t="s">
        <v>27</v>
      </c>
      <c r="G372" s="6" t="n">
        <v>19</v>
      </c>
      <c r="H372" s="6" t="n">
        <v>812.5</v>
      </c>
      <c r="I372" s="6" t="n">
        <v>237.11</v>
      </c>
      <c r="J372" s="6" t="n">
        <v>25</v>
      </c>
      <c r="K372" s="6" t="n">
        <v>190</v>
      </c>
      <c r="L372" s="6" t="n">
        <v>165</v>
      </c>
      <c r="M372" s="6" t="n">
        <v>6.96</v>
      </c>
      <c r="N372" s="6" t="n">
        <v>2.03</v>
      </c>
    </row>
    <row collapsed="false" customFormat="false" customHeight="false" hidden="false" ht="12.1" outlineLevel="0" r="373">
      <c r="A373" s="41" t="n">
        <v>45280</v>
      </c>
      <c r="B373" s="2" t="s">
        <v>1410</v>
      </c>
      <c r="C373" s="2" t="s">
        <v>88</v>
      </c>
      <c r="D373" s="2" t="s">
        <v>89</v>
      </c>
      <c r="E373" s="7" t="n">
        <v>4</v>
      </c>
      <c r="F373" s="2" t="s">
        <v>20</v>
      </c>
      <c r="G373" s="6" t="n">
        <v>88.2853</v>
      </c>
      <c r="H373" s="6" t="n">
        <v>42.44</v>
      </c>
      <c r="I373" s="6" t="n">
        <v>2956.23</v>
      </c>
      <c r="J373" s="6" t="n">
        <v>0.39</v>
      </c>
      <c r="K373" s="6" t="n">
        <v>353.141</v>
      </c>
      <c r="L373" s="6" t="n">
        <v>318.01</v>
      </c>
      <c r="M373" s="6" t="n">
        <v>2.69</v>
      </c>
      <c r="N373" s="6" t="n">
        <v>2.08</v>
      </c>
    </row>
    <row collapsed="false" customFormat="false" customHeight="false" hidden="false" ht="12.1" outlineLevel="0" r="374">
      <c r="A374" s="41" t="n">
        <v>45280</v>
      </c>
      <c r="B374" s="2" t="s">
        <v>1410</v>
      </c>
      <c r="C374" s="2" t="s">
        <v>55</v>
      </c>
      <c r="D374" s="2" t="s">
        <v>56</v>
      </c>
      <c r="E374" s="7" t="n">
        <v>7</v>
      </c>
      <c r="F374" s="2" t="s">
        <v>20</v>
      </c>
      <c r="G374" s="6" t="n">
        <v>90.087</v>
      </c>
      <c r="H374" s="6" t="n">
        <v>75.39</v>
      </c>
      <c r="I374" s="6" t="n">
        <v>20209.1</v>
      </c>
      <c r="J374" s="6" t="n">
        <v>0.7</v>
      </c>
      <c r="K374" s="6" t="n">
        <v>630.609</v>
      </c>
      <c r="L374" s="6" t="n">
        <v>567.55</v>
      </c>
      <c r="M374" s="6" t="n">
        <v>0.4</v>
      </c>
      <c r="N374" s="6" t="n">
        <v>1.19</v>
      </c>
    </row>
    <row collapsed="false" customFormat="false" customHeight="false" hidden="false" ht="12.1" outlineLevel="0" r="375">
      <c r="A375" s="41" t="n">
        <v>45286</v>
      </c>
      <c r="B375" s="2" t="s">
        <v>1410</v>
      </c>
      <c r="C375" s="2" t="s">
        <v>100</v>
      </c>
      <c r="D375" s="2" t="s">
        <v>101</v>
      </c>
      <c r="E375" s="7" t="n">
        <v>1</v>
      </c>
      <c r="F375" s="2" t="s">
        <v>27</v>
      </c>
      <c r="G375" s="6" t="n">
        <v>915.33</v>
      </c>
      <c r="H375" s="6" t="n">
        <v>16360</v>
      </c>
      <c r="I375" s="6" t="n">
        <v>20543.8</v>
      </c>
      <c r="J375" s="6" t="n">
        <v>119</v>
      </c>
      <c r="K375" s="6" t="n">
        <v>915.33</v>
      </c>
      <c r="L375" s="6" t="n">
        <v>796.33</v>
      </c>
      <c r="M375" s="6" t="n">
        <v>3.88</v>
      </c>
      <c r="N375" s="6" t="n">
        <v>4.87</v>
      </c>
    </row>
    <row collapsed="false" customFormat="false" customHeight="false" hidden="false" ht="12.1" outlineLevel="0" r="376">
      <c r="A376" s="41" t="n">
        <v>45287</v>
      </c>
      <c r="B376" s="2" t="s">
        <v>1410</v>
      </c>
      <c r="C376" s="2" t="s">
        <v>25</v>
      </c>
      <c r="D376" s="2" t="s">
        <v>26</v>
      </c>
      <c r="E376" s="7" t="n">
        <v>340</v>
      </c>
      <c r="F376" s="2" t="s">
        <v>27</v>
      </c>
      <c r="G376" s="6" t="n">
        <v>82.94</v>
      </c>
      <c r="H376" s="6" t="n">
        <v>857.05</v>
      </c>
      <c r="I376" s="6" t="n">
        <v>330.73</v>
      </c>
      <c r="J376" s="6" t="n">
        <v>3666</v>
      </c>
      <c r="K376" s="6" t="n">
        <v>28199.6</v>
      </c>
      <c r="L376" s="6" t="n">
        <v>24533.6</v>
      </c>
      <c r="M376" s="6" t="n">
        <v>21.82</v>
      </c>
      <c r="N376" s="6" t="n">
        <v>8.42</v>
      </c>
    </row>
    <row collapsed="false" customFormat="false" customHeight="false" hidden="false" ht="12.1" outlineLevel="0" r="377">
      <c r="A377" s="41" t="n">
        <v>45289</v>
      </c>
      <c r="B377" s="2" t="s">
        <v>1410</v>
      </c>
      <c r="C377" s="2" t="s">
        <v>68</v>
      </c>
      <c r="D377" s="2" t="s">
        <v>69</v>
      </c>
      <c r="E377" s="7" t="n">
        <v>6</v>
      </c>
      <c r="F377" s="2" t="s">
        <v>20</v>
      </c>
      <c r="G377" s="6" t="n">
        <v>23.2082</v>
      </c>
      <c r="H377" s="6" t="n">
        <v>58.58</v>
      </c>
      <c r="I377" s="6" t="n">
        <v>4494.23</v>
      </c>
      <c r="J377" s="6" t="n">
        <v>0.46</v>
      </c>
      <c r="K377" s="6" t="n">
        <v>139.2489</v>
      </c>
      <c r="L377" s="6" t="n">
        <v>97.71</v>
      </c>
      <c r="M377" s="6" t="n">
        <v>0.36</v>
      </c>
      <c r="N377" s="6" t="n">
        <v>0.31</v>
      </c>
    </row>
    <row collapsed="false" customFormat="false" customHeight="false" hidden="false" ht="12.1" outlineLevel="0" r="378">
      <c r="A378" s="41" t="n">
        <v>45294</v>
      </c>
      <c r="B378" s="2" t="s">
        <v>1410</v>
      </c>
      <c r="C378" s="2" t="s">
        <v>22</v>
      </c>
      <c r="D378" s="2" t="s">
        <v>23</v>
      </c>
      <c r="E378" s="7" t="n">
        <v>77</v>
      </c>
      <c r="F378" s="2" t="s">
        <v>20</v>
      </c>
      <c r="G378" s="6" t="n">
        <v>34.9784</v>
      </c>
      <c r="H378" s="6" t="n">
        <v>50.51</v>
      </c>
      <c r="I378" s="6" t="n">
        <v>3030.48</v>
      </c>
      <c r="J378" s="6" t="n">
        <v>3</v>
      </c>
      <c r="K378" s="6" t="n">
        <v>2693.3396</v>
      </c>
      <c r="L378" s="6" t="n">
        <v>2424.27</v>
      </c>
      <c r="M378" s="6" t="n">
        <v>1.04</v>
      </c>
      <c r="N378" s="6" t="n">
        <v>0.69</v>
      </c>
    </row>
    <row collapsed="false" customFormat="false" customHeight="false" hidden="false" ht="12.1" outlineLevel="0" r="379">
      <c r="A379" s="41" t="n">
        <v>45298</v>
      </c>
      <c r="B379" s="2" t="s">
        <v>1410</v>
      </c>
      <c r="C379" s="2" t="s">
        <v>120</v>
      </c>
      <c r="D379" s="2" t="s">
        <v>121</v>
      </c>
      <c r="E379" s="7" t="n">
        <v>70</v>
      </c>
      <c r="F379" s="2" t="s">
        <v>27</v>
      </c>
      <c r="G379" s="6" t="n">
        <v>6.32</v>
      </c>
      <c r="H379" s="6" t="n">
        <v>142.5</v>
      </c>
      <c r="I379" s="6" t="n">
        <v>102.61</v>
      </c>
      <c r="J379" s="6" t="n">
        <v>58</v>
      </c>
      <c r="K379" s="6" t="n">
        <v>442.4</v>
      </c>
      <c r="L379" s="6" t="n">
        <v>384.4</v>
      </c>
      <c r="M379" s="6" t="n">
        <v>5.35</v>
      </c>
      <c r="N379" s="6" t="n">
        <v>3.85</v>
      </c>
    </row>
    <row collapsed="false" customFormat="false" customHeight="false" hidden="false" ht="12.1" outlineLevel="0" r="380">
      <c r="A380" s="41" t="n">
        <v>45300</v>
      </c>
      <c r="B380" s="2" t="s">
        <v>1410</v>
      </c>
      <c r="C380" s="2" t="s">
        <v>32</v>
      </c>
      <c r="D380" s="2" t="s">
        <v>33</v>
      </c>
      <c r="E380" s="7" t="n">
        <v>185</v>
      </c>
      <c r="F380" s="2" t="s">
        <v>27</v>
      </c>
      <c r="G380" s="6" t="n">
        <v>35.17</v>
      </c>
      <c r="H380" s="6" t="n">
        <v>686.5</v>
      </c>
      <c r="I380" s="6" t="n">
        <v>546.43</v>
      </c>
      <c r="J380" s="6" t="n">
        <v>846</v>
      </c>
      <c r="K380" s="6" t="n">
        <v>6506.45</v>
      </c>
      <c r="L380" s="6" t="n">
        <v>5660.45</v>
      </c>
      <c r="M380" s="6" t="n">
        <v>5.6</v>
      </c>
      <c r="N380" s="6" t="n">
        <v>4.46</v>
      </c>
    </row>
    <row collapsed="false" customFormat="false" customHeight="false" hidden="false" ht="12.1" outlineLevel="0" r="381">
      <c r="A381" s="41" t="n">
        <v>45300</v>
      </c>
      <c r="B381" s="2" t="s">
        <v>1410</v>
      </c>
      <c r="C381" s="2" t="s">
        <v>29</v>
      </c>
      <c r="D381" s="2" t="s">
        <v>30</v>
      </c>
      <c r="E381" s="7" t="n">
        <v>66</v>
      </c>
      <c r="F381" s="2" t="s">
        <v>20</v>
      </c>
      <c r="G381" s="6" t="n">
        <v>24.9333</v>
      </c>
      <c r="H381" s="6" t="n">
        <v>17.32</v>
      </c>
      <c r="I381" s="6" t="n">
        <v>2189.3</v>
      </c>
      <c r="J381" s="6" t="n">
        <v>1.83</v>
      </c>
      <c r="K381" s="6" t="n">
        <v>1645.6009</v>
      </c>
      <c r="L381" s="6" t="n">
        <v>1481.47</v>
      </c>
      <c r="M381" s="6" t="n">
        <v>1.03</v>
      </c>
      <c r="N381" s="6" t="n">
        <v>1.44</v>
      </c>
    </row>
    <row collapsed="false" customFormat="false" customHeight="false" hidden="false" ht="12.1" outlineLevel="0" r="382">
      <c r="A382" s="41" t="n">
        <v>45316</v>
      </c>
      <c r="B382" s="2" t="s">
        <v>1410</v>
      </c>
      <c r="C382" s="2" t="s">
        <v>118</v>
      </c>
      <c r="D382" s="2" t="s">
        <v>119</v>
      </c>
      <c r="E382" s="7" t="n">
        <v>3</v>
      </c>
      <c r="F382" s="2" t="s">
        <v>20</v>
      </c>
      <c r="G382" s="6" t="n">
        <v>37.0788</v>
      </c>
      <c r="H382" s="6" t="n">
        <v>28.33</v>
      </c>
      <c r="I382" s="6" t="n">
        <v>2775.04</v>
      </c>
      <c r="J382" s="6" t="n">
        <v>0.13</v>
      </c>
      <c r="K382" s="6" t="n">
        <v>111.2365</v>
      </c>
      <c r="L382" s="6" t="n">
        <v>99.76</v>
      </c>
      <c r="M382" s="6" t="n">
        <v>1.2</v>
      </c>
      <c r="N382" s="6" t="n">
        <v>1.33</v>
      </c>
    </row>
    <row collapsed="false" customFormat="false" customHeight="false" hidden="false" ht="12.1" outlineLevel="0" r="383">
      <c r="A383" s="41" t="n">
        <v>45320</v>
      </c>
      <c r="B383" s="2" t="s">
        <v>1410</v>
      </c>
      <c r="C383" s="2" t="s">
        <v>140</v>
      </c>
      <c r="D383" s="2" t="s">
        <v>141</v>
      </c>
      <c r="E383" s="7" t="n">
        <v>2</v>
      </c>
      <c r="F383" s="2" t="s">
        <v>20</v>
      </c>
      <c r="G383" s="6" t="n">
        <v>2.954</v>
      </c>
      <c r="H383" s="6" t="n">
        <v>3.82</v>
      </c>
      <c r="I383" s="6" t="n">
        <v>296.66</v>
      </c>
      <c r="J383" s="6" t="n">
        <v>0.02</v>
      </c>
      <c r="K383" s="6" t="n">
        <v>5.908</v>
      </c>
      <c r="L383" s="6" t="n">
        <v>4.12</v>
      </c>
      <c r="M383" s="6" t="n">
        <v>0.69</v>
      </c>
      <c r="N383" s="6" t="n">
        <v>0.6</v>
      </c>
    </row>
    <row collapsed="false" customFormat="false" customHeight="false" hidden="false" ht="12.1" outlineLevel="0" r="384">
      <c r="A384" s="41" t="n">
        <v>45322</v>
      </c>
      <c r="B384" s="2" t="s">
        <v>1410</v>
      </c>
      <c r="C384" s="2" t="s">
        <v>68</v>
      </c>
      <c r="D384" s="2" t="s">
        <v>69</v>
      </c>
      <c r="E384" s="7" t="n">
        <v>6</v>
      </c>
      <c r="F384" s="2" t="s">
        <v>20</v>
      </c>
      <c r="G384" s="6" t="n">
        <v>22.9472</v>
      </c>
      <c r="H384" s="6" t="n">
        <v>55.18</v>
      </c>
      <c r="I384" s="6" t="n">
        <v>4494.23</v>
      </c>
      <c r="J384" s="6" t="n">
        <v>0.46</v>
      </c>
      <c r="K384" s="6" t="n">
        <v>137.6832</v>
      </c>
      <c r="L384" s="6" t="n">
        <v>96.61</v>
      </c>
      <c r="M384" s="6" t="n">
        <v>0.36</v>
      </c>
      <c r="N384" s="6" t="n">
        <v>0.33</v>
      </c>
    </row>
    <row collapsed="false" customFormat="false" customHeight="false" hidden="false" ht="12.1" outlineLevel="0" r="385">
      <c r="A385" s="41" t="n">
        <v>45328</v>
      </c>
      <c r="B385" s="2" t="s">
        <v>1410</v>
      </c>
      <c r="C385" s="2" t="s">
        <v>35</v>
      </c>
      <c r="D385" s="2" t="s">
        <v>36</v>
      </c>
      <c r="E385" s="7" t="n">
        <v>65</v>
      </c>
      <c r="F385" s="2" t="s">
        <v>20</v>
      </c>
      <c r="G385" s="6" t="n">
        <v>28.7417</v>
      </c>
      <c r="H385" s="6" t="n">
        <v>14.31</v>
      </c>
      <c r="I385" s="6" t="n">
        <v>446.68</v>
      </c>
      <c r="J385" s="6" t="n">
        <v>7.58</v>
      </c>
      <c r="K385" s="6" t="n">
        <v>1868.2086</v>
      </c>
      <c r="L385" s="6" t="n">
        <v>1176.58</v>
      </c>
      <c r="M385" s="6" t="n">
        <v>4.05</v>
      </c>
      <c r="N385" s="6" t="n">
        <v>1.39</v>
      </c>
    </row>
    <row collapsed="false" customFormat="false" customHeight="false" hidden="false" ht="12.1" outlineLevel="0" r="386">
      <c r="A386" s="41" t="n">
        <v>45335</v>
      </c>
      <c r="B386" s="2" t="s">
        <v>1410</v>
      </c>
      <c r="C386" s="2" t="s">
        <v>17</v>
      </c>
      <c r="D386" s="2" t="s">
        <v>19</v>
      </c>
      <c r="E386" s="7" t="n">
        <v>63</v>
      </c>
      <c r="F386" s="2" t="s">
        <v>20</v>
      </c>
      <c r="G386" s="6" t="n">
        <v>86.522</v>
      </c>
      <c r="H386" s="6" t="n">
        <v>103.17</v>
      </c>
      <c r="I386" s="6" t="n">
        <v>2784.02</v>
      </c>
      <c r="J386" s="6" t="n">
        <v>5.99</v>
      </c>
      <c r="K386" s="6" t="n">
        <v>5450.8866</v>
      </c>
      <c r="L386" s="6" t="n">
        <v>4905.34</v>
      </c>
      <c r="M386" s="6" t="n">
        <v>2.8</v>
      </c>
      <c r="N386" s="6" t="n">
        <v>0.83</v>
      </c>
    </row>
    <row collapsed="false" customFormat="false" customHeight="false" hidden="false" ht="12.1" outlineLevel="0" r="387">
      <c r="A387" s="41" t="n">
        <v>45336</v>
      </c>
      <c r="B387" s="2" t="s">
        <v>1410</v>
      </c>
      <c r="C387" s="2" t="s">
        <v>41</v>
      </c>
      <c r="D387" s="2" t="s">
        <v>42</v>
      </c>
      <c r="E387" s="7" t="n">
        <v>2</v>
      </c>
      <c r="F387" s="2" t="s">
        <v>20</v>
      </c>
      <c r="G387" s="6" t="n">
        <v>68.4043</v>
      </c>
      <c r="H387" s="6" t="n">
        <v>406.32</v>
      </c>
      <c r="I387" s="6" t="n">
        <v>16373.83</v>
      </c>
      <c r="J387" s="6" t="n">
        <v>0.15</v>
      </c>
      <c r="K387" s="6" t="n">
        <v>136.8086</v>
      </c>
      <c r="L387" s="6" t="n">
        <v>123.13</v>
      </c>
      <c r="M387" s="6" t="n">
        <v>0.38</v>
      </c>
      <c r="N387" s="6" t="n">
        <v>0.17</v>
      </c>
    </row>
    <row collapsed="false" customFormat="false" customHeight="false" hidden="false" ht="12.1" outlineLevel="0" r="388">
      <c r="A388" s="41" t="n">
        <v>45351</v>
      </c>
      <c r="B388" s="2" t="s">
        <v>1410</v>
      </c>
      <c r="C388" s="2" t="s">
        <v>68</v>
      </c>
      <c r="D388" s="2" t="s">
        <v>69</v>
      </c>
      <c r="E388" s="7" t="n">
        <v>6</v>
      </c>
      <c r="F388" s="2" t="s">
        <v>20</v>
      </c>
      <c r="G388" s="6" t="n">
        <v>23.6104</v>
      </c>
      <c r="H388" s="6" t="n">
        <v>52.02</v>
      </c>
      <c r="I388" s="6" t="n">
        <v>4494.23</v>
      </c>
      <c r="J388" s="6" t="n">
        <v>0.46</v>
      </c>
      <c r="K388" s="6" t="n">
        <v>141.6623</v>
      </c>
      <c r="L388" s="6" t="n">
        <v>99.4</v>
      </c>
      <c r="M388" s="6" t="n">
        <v>0.37</v>
      </c>
      <c r="N388" s="6" t="n">
        <v>0.35</v>
      </c>
    </row>
    <row collapsed="false" customFormat="false" customHeight="false" hidden="false" ht="12.1" outlineLevel="0" r="389">
      <c r="A389" s="41" t="n">
        <v>45355</v>
      </c>
      <c r="B389" s="2" t="s">
        <v>1410</v>
      </c>
      <c r="C389" s="2" t="s">
        <v>90</v>
      </c>
      <c r="D389" s="2" t="s">
        <v>91</v>
      </c>
      <c r="E389" s="7" t="n">
        <v>4</v>
      </c>
      <c r="F389" s="2" t="s">
        <v>20</v>
      </c>
      <c r="G389" s="6" t="n">
        <v>22.8334</v>
      </c>
      <c r="H389" s="6" t="n">
        <v>31.94</v>
      </c>
      <c r="I389" s="6" t="n">
        <v>4363.97</v>
      </c>
      <c r="J389" s="6" t="n">
        <v>0.1</v>
      </c>
      <c r="K389" s="6" t="n">
        <v>91.3336</v>
      </c>
      <c r="L389" s="6" t="n">
        <v>82.2</v>
      </c>
      <c r="M389" s="6" t="n">
        <v>0.47</v>
      </c>
      <c r="N389" s="6" t="n">
        <v>0.7</v>
      </c>
    </row>
    <row collapsed="false" customFormat="false" customHeight="false" hidden="false" ht="12.1" outlineLevel="0" r="390">
      <c r="A390" s="41" t="n">
        <v>45364</v>
      </c>
      <c r="B390" s="2" t="s">
        <v>1410</v>
      </c>
      <c r="C390" s="2" t="s">
        <v>38</v>
      </c>
      <c r="D390" s="2" t="s">
        <v>39</v>
      </c>
      <c r="E390" s="7" t="n">
        <v>4</v>
      </c>
      <c r="F390" s="2" t="s">
        <v>20</v>
      </c>
      <c r="G390" s="6" t="n">
        <v>36.3527</v>
      </c>
      <c r="H390" s="6" t="n">
        <v>306.62</v>
      </c>
      <c r="I390" s="6" t="n">
        <v>16442.06</v>
      </c>
      <c r="J390" s="6" t="n">
        <v>0.16</v>
      </c>
      <c r="K390" s="6" t="n">
        <v>145.4109</v>
      </c>
      <c r="L390" s="6" t="n">
        <v>130.87</v>
      </c>
      <c r="M390" s="6" t="n">
        <v>0.2</v>
      </c>
      <c r="N390" s="6" t="n">
        <v>0.12</v>
      </c>
    </row>
    <row collapsed="false" customFormat="false" customHeight="false" hidden="false" ht="12.1" outlineLevel="0" r="391">
      <c r="A391" s="41" t="n">
        <v>45365</v>
      </c>
      <c r="B391" s="2" t="s">
        <v>1410</v>
      </c>
      <c r="C391" s="2" t="s">
        <v>82</v>
      </c>
      <c r="D391" s="2" t="s">
        <v>83</v>
      </c>
      <c r="E391" s="7" t="n">
        <v>4</v>
      </c>
      <c r="F391" s="2" t="s">
        <v>20</v>
      </c>
      <c r="G391" s="6" t="n">
        <v>44.3993</v>
      </c>
      <c r="H391" s="6" t="n">
        <v>61.12</v>
      </c>
      <c r="I391" s="6" t="n">
        <v>3981.44</v>
      </c>
      <c r="J391" s="6" t="n">
        <v>0.19</v>
      </c>
      <c r="K391" s="6" t="n">
        <v>177.5971</v>
      </c>
      <c r="L391" s="6" t="n">
        <v>160.2</v>
      </c>
      <c r="M391" s="6" t="n">
        <v>1.01</v>
      </c>
      <c r="N391" s="6" t="n">
        <v>0.72</v>
      </c>
    </row>
    <row collapsed="false" customFormat="false" customHeight="false" hidden="false" ht="12.1" outlineLevel="0" r="392">
      <c r="A392" s="41" t="n">
        <v>45379</v>
      </c>
      <c r="B392" s="2" t="s">
        <v>1410</v>
      </c>
      <c r="C392" s="2" t="s">
        <v>68</v>
      </c>
      <c r="D392" s="2" t="s">
        <v>69</v>
      </c>
      <c r="E392" s="7" t="n">
        <v>6</v>
      </c>
      <c r="F392" s="2" t="s">
        <v>20</v>
      </c>
      <c r="G392" s="6" t="n">
        <v>23.7961</v>
      </c>
      <c r="H392" s="6" t="n">
        <v>53.77</v>
      </c>
      <c r="I392" s="6" t="n">
        <v>4494.23</v>
      </c>
      <c r="J392" s="6" t="n">
        <v>0.46</v>
      </c>
      <c r="K392" s="6" t="n">
        <v>142.7767</v>
      </c>
      <c r="L392" s="6" t="n">
        <v>100.18</v>
      </c>
      <c r="M392" s="6" t="n">
        <v>0.37</v>
      </c>
      <c r="N392" s="6" t="n">
        <v>0.34</v>
      </c>
    </row>
    <row collapsed="false" customFormat="false" customHeight="false" hidden="false" ht="12.1" outlineLevel="0" r="393">
      <c r="A393" s="41" t="n">
        <v>45385</v>
      </c>
      <c r="B393" s="2" t="s">
        <v>1410</v>
      </c>
      <c r="C393" s="2" t="s">
        <v>22</v>
      </c>
      <c r="D393" s="2" t="s">
        <v>23</v>
      </c>
      <c r="E393" s="7" t="n">
        <v>77</v>
      </c>
      <c r="F393" s="2" t="s">
        <v>20</v>
      </c>
      <c r="G393" s="6" t="n">
        <v>37.0102</v>
      </c>
      <c r="H393" s="6" t="n">
        <v>49.36</v>
      </c>
      <c r="I393" s="6" t="n">
        <v>3030.48</v>
      </c>
      <c r="J393" s="6" t="n">
        <v>3.08</v>
      </c>
      <c r="K393" s="6" t="n">
        <v>2849.7823</v>
      </c>
      <c r="L393" s="6" t="n">
        <v>2564.8</v>
      </c>
      <c r="M393" s="6" t="n">
        <v>1.1</v>
      </c>
      <c r="N393" s="6" t="n">
        <v>0.73</v>
      </c>
    </row>
    <row collapsed="false" customFormat="false" customHeight="false" hidden="false" ht="12.1" outlineLevel="0" r="394">
      <c r="A394" s="41" t="n">
        <v>45389</v>
      </c>
      <c r="B394" s="2" t="s">
        <v>1410</v>
      </c>
      <c r="C394" s="2" t="s">
        <v>74</v>
      </c>
      <c r="D394" s="2" t="s">
        <v>75</v>
      </c>
      <c r="E394" s="7" t="n">
        <v>7</v>
      </c>
      <c r="F394" s="2" t="s">
        <v>27</v>
      </c>
      <c r="G394" s="6" t="n">
        <v>205.38</v>
      </c>
      <c r="H394" s="6" t="n">
        <v>5142</v>
      </c>
      <c r="I394" s="6" t="n">
        <v>1940.14</v>
      </c>
      <c r="J394" s="6" t="n">
        <v>187</v>
      </c>
      <c r="K394" s="6" t="n">
        <v>1437.66</v>
      </c>
      <c r="L394" s="6" t="n">
        <v>1250.66</v>
      </c>
      <c r="M394" s="6" t="n">
        <v>9.21</v>
      </c>
      <c r="N394" s="6" t="n">
        <v>3.47</v>
      </c>
    </row>
    <row collapsed="false" customFormat="false" customHeight="false" hidden="false" ht="12.1" outlineLevel="0" r="395">
      <c r="A395" s="41" t="n">
        <v>45391</v>
      </c>
      <c r="B395" s="2" t="s">
        <v>1410</v>
      </c>
      <c r="C395" s="2" t="s">
        <v>29</v>
      </c>
      <c r="D395" s="2" t="s">
        <v>30</v>
      </c>
      <c r="E395" s="7" t="n">
        <v>66</v>
      </c>
      <c r="F395" s="2" t="s">
        <v>20</v>
      </c>
      <c r="G395" s="6" t="n">
        <v>25.7375</v>
      </c>
      <c r="H395" s="6" t="n">
        <v>17.25</v>
      </c>
      <c r="I395" s="6" t="n">
        <v>2189.3</v>
      </c>
      <c r="J395" s="6" t="n">
        <v>1.83</v>
      </c>
      <c r="K395" s="6" t="n">
        <v>1698.6762</v>
      </c>
      <c r="L395" s="6" t="n">
        <v>1529.25</v>
      </c>
      <c r="M395" s="6" t="n">
        <v>1.06</v>
      </c>
      <c r="N395" s="6" t="n">
        <v>1.45</v>
      </c>
    </row>
    <row collapsed="false" customFormat="false" customHeight="false" hidden="false" ht="12.1" outlineLevel="0" r="396">
      <c r="A396" s="41" t="n">
        <v>45393</v>
      </c>
      <c r="B396" s="2" t="s">
        <v>1410</v>
      </c>
      <c r="C396" s="2" t="s">
        <v>110</v>
      </c>
      <c r="D396" s="2" t="s">
        <v>111</v>
      </c>
      <c r="E396" s="7" t="n">
        <v>10</v>
      </c>
      <c r="F396" s="2" t="s">
        <v>20</v>
      </c>
      <c r="G396" s="6" t="n">
        <v>50.3387</v>
      </c>
      <c r="H396" s="6" t="n">
        <v>6.08</v>
      </c>
      <c r="I396" s="6" t="n">
        <v>999.98</v>
      </c>
      <c r="J396" s="6" t="n">
        <v>0.54</v>
      </c>
      <c r="K396" s="6" t="n">
        <v>503.3869</v>
      </c>
      <c r="L396" s="6" t="n">
        <v>453.05</v>
      </c>
      <c r="M396" s="6" t="n">
        <v>4.53</v>
      </c>
      <c r="N396" s="6" t="n">
        <v>7.99</v>
      </c>
    </row>
    <row collapsed="false" customFormat="false" customHeight="false" hidden="false" ht="12.1" outlineLevel="0" r="397">
      <c r="A397" s="41" t="n">
        <v>45404</v>
      </c>
      <c r="B397" s="2" t="s">
        <v>1410</v>
      </c>
      <c r="C397" s="2" t="s">
        <v>140</v>
      </c>
      <c r="D397" s="2" t="s">
        <v>141</v>
      </c>
      <c r="E397" s="7" t="n">
        <v>2</v>
      </c>
      <c r="F397" s="2" t="s">
        <v>20</v>
      </c>
      <c r="G397" s="6" t="n">
        <v>4.018</v>
      </c>
      <c r="H397" s="6" t="n">
        <v>3.52</v>
      </c>
      <c r="I397" s="6" t="n">
        <v>296.66</v>
      </c>
      <c r="J397" s="6" t="n">
        <v>0.03</v>
      </c>
      <c r="K397" s="6" t="n">
        <v>8.0359</v>
      </c>
      <c r="L397" s="6" t="n">
        <v>5.23</v>
      </c>
      <c r="M397" s="6" t="n">
        <v>0.88</v>
      </c>
      <c r="N397" s="6" t="n">
        <v>0.8</v>
      </c>
    </row>
    <row collapsed="false" customFormat="false" customHeight="false" hidden="false" ht="12.1" outlineLevel="0" r="398">
      <c r="A398" s="41" t="n">
        <v>45412</v>
      </c>
      <c r="B398" s="2" t="s">
        <v>1410</v>
      </c>
      <c r="C398" s="2" t="s">
        <v>68</v>
      </c>
      <c r="D398" s="2" t="s">
        <v>69</v>
      </c>
      <c r="E398" s="7" t="n">
        <v>6</v>
      </c>
      <c r="F398" s="2" t="s">
        <v>20</v>
      </c>
      <c r="G398" s="6" t="n">
        <v>23.5872</v>
      </c>
      <c r="H398" s="6" t="n">
        <v>54.31</v>
      </c>
      <c r="I398" s="6" t="n">
        <v>4494.23</v>
      </c>
      <c r="J398" s="6" t="n">
        <v>0.46</v>
      </c>
      <c r="K398" s="6" t="n">
        <v>141.5234</v>
      </c>
      <c r="L398" s="6" t="n">
        <v>99.3</v>
      </c>
      <c r="M398" s="6" t="n">
        <v>0.37</v>
      </c>
      <c r="N398" s="6" t="n">
        <v>0.33</v>
      </c>
    </row>
    <row collapsed="false" customFormat="false" customHeight="false" hidden="false" ht="12.1" outlineLevel="0" r="399">
      <c r="A399" s="41" t="n">
        <v>45422</v>
      </c>
      <c r="B399" s="2" t="s">
        <v>1410</v>
      </c>
      <c r="C399" s="2" t="s">
        <v>35</v>
      </c>
      <c r="D399" s="2" t="s">
        <v>36</v>
      </c>
      <c r="E399" s="7" t="n">
        <v>65</v>
      </c>
      <c r="F399" s="2" t="s">
        <v>20</v>
      </c>
      <c r="G399" s="6" t="n">
        <v>29.2</v>
      </c>
      <c r="H399" s="6" t="n">
        <v>16.23</v>
      </c>
      <c r="I399" s="6" t="n">
        <v>446.68</v>
      </c>
      <c r="J399" s="6" t="n">
        <v>7.65</v>
      </c>
      <c r="K399" s="6" t="n">
        <v>1898</v>
      </c>
      <c r="L399" s="6" t="n">
        <v>1195.55</v>
      </c>
      <c r="M399" s="6" t="n">
        <v>4.12</v>
      </c>
      <c r="N399" s="6" t="n">
        <v>1.23</v>
      </c>
    </row>
    <row collapsed="false" customFormat="false" customHeight="false" hidden="false" ht="12.1" outlineLevel="0" r="400">
      <c r="A400" s="41" t="n">
        <v>45426</v>
      </c>
      <c r="B400" s="2" t="s">
        <v>1410</v>
      </c>
      <c r="C400" s="2" t="s">
        <v>17</v>
      </c>
      <c r="D400" s="2" t="s">
        <v>19</v>
      </c>
      <c r="E400" s="7" t="n">
        <v>63</v>
      </c>
      <c r="F400" s="2" t="s">
        <v>20</v>
      </c>
      <c r="G400" s="6" t="n">
        <v>87.0514</v>
      </c>
      <c r="H400" s="6" t="n">
        <v>117.91</v>
      </c>
      <c r="I400" s="6" t="n">
        <v>2784.02</v>
      </c>
      <c r="J400" s="6" t="n">
        <v>5.99</v>
      </c>
      <c r="K400" s="6" t="n">
        <v>5484.2351</v>
      </c>
      <c r="L400" s="6" t="n">
        <v>4935.35</v>
      </c>
      <c r="M400" s="6" t="n">
        <v>2.81</v>
      </c>
      <c r="N400" s="6" t="n">
        <v>0.73</v>
      </c>
    </row>
    <row collapsed="false" customFormat="false" customHeight="false" hidden="false" ht="12.1" outlineLevel="0" r="401">
      <c r="A401" s="41" t="n">
        <v>45427</v>
      </c>
      <c r="B401" s="2" t="s">
        <v>1410</v>
      </c>
      <c r="C401" s="2" t="s">
        <v>41</v>
      </c>
      <c r="D401" s="2" t="s">
        <v>42</v>
      </c>
      <c r="E401" s="7" t="n">
        <v>2</v>
      </c>
      <c r="F401" s="2" t="s">
        <v>20</v>
      </c>
      <c r="G401" s="6" t="n">
        <v>68.5193</v>
      </c>
      <c r="H401" s="6" t="n">
        <v>416.56</v>
      </c>
      <c r="I401" s="6" t="n">
        <v>16373.83</v>
      </c>
      <c r="J401" s="6" t="n">
        <v>0.15</v>
      </c>
      <c r="K401" s="6" t="n">
        <v>137.0387</v>
      </c>
      <c r="L401" s="6" t="n">
        <v>123.33</v>
      </c>
      <c r="M401" s="6" t="n">
        <v>0.38</v>
      </c>
      <c r="N401" s="6" t="n">
        <v>0.16</v>
      </c>
    </row>
    <row collapsed="false" customFormat="false" customHeight="false" hidden="false" ht="12.1" outlineLevel="0" r="402">
      <c r="A402" s="41" t="n">
        <v>45446</v>
      </c>
      <c r="B402" s="2" t="s">
        <v>1410</v>
      </c>
      <c r="C402" s="2" t="s">
        <v>86</v>
      </c>
      <c r="D402" s="2" t="s">
        <v>87</v>
      </c>
      <c r="E402" s="7" t="n">
        <v>6000</v>
      </c>
      <c r="F402" s="2" t="s">
        <v>27</v>
      </c>
      <c r="G402" s="6" t="n">
        <v>0.326</v>
      </c>
      <c r="H402" s="6" t="n">
        <v>3.794</v>
      </c>
      <c r="I402" s="6" t="n">
        <v>5.44</v>
      </c>
      <c r="J402" s="6" t="n">
        <v>254</v>
      </c>
      <c r="K402" s="6" t="n">
        <v>1955.9956</v>
      </c>
      <c r="L402" s="6" t="n">
        <v>1702</v>
      </c>
      <c r="M402" s="6" t="n">
        <v>5.22</v>
      </c>
      <c r="N402" s="6" t="n">
        <v>7.48</v>
      </c>
    </row>
    <row collapsed="false" customFormat="false" customHeight="false" hidden="false" ht="12.1" outlineLevel="0" r="403">
      <c r="A403" s="41" t="n">
        <v>45446</v>
      </c>
      <c r="B403" s="2" t="s">
        <v>1410</v>
      </c>
      <c r="C403" s="2" t="s">
        <v>68</v>
      </c>
      <c r="D403" s="2" t="s">
        <v>69</v>
      </c>
      <c r="E403" s="7" t="n">
        <v>6</v>
      </c>
      <c r="F403" s="2" t="s">
        <v>20</v>
      </c>
      <c r="G403" s="6" t="n">
        <v>23.7204</v>
      </c>
      <c r="H403" s="6" t="n">
        <v>52.797</v>
      </c>
      <c r="I403" s="6" t="n">
        <v>4494.23</v>
      </c>
      <c r="J403" s="6" t="n">
        <v>0.47</v>
      </c>
      <c r="K403" s="6" t="n">
        <v>142.3222</v>
      </c>
      <c r="L403" s="6" t="n">
        <v>99.93</v>
      </c>
      <c r="M403" s="6" t="n">
        <v>0.37</v>
      </c>
      <c r="N403" s="6" t="n">
        <v>0.35</v>
      </c>
    </row>
    <row collapsed="false" customFormat="false" customHeight="false" hidden="false" ht="12.1" outlineLevel="0" r="404">
      <c r="A404" s="41" t="n">
        <v>45447</v>
      </c>
      <c r="B404" s="2" t="s">
        <v>1410</v>
      </c>
      <c r="C404" s="2" t="s">
        <v>90</v>
      </c>
      <c r="D404" s="2" t="s">
        <v>91</v>
      </c>
      <c r="E404" s="7" t="n">
        <v>4</v>
      </c>
      <c r="F404" s="2" t="s">
        <v>20</v>
      </c>
      <c r="G404" s="6" t="n">
        <v>22.3439</v>
      </c>
      <c r="H404" s="6" t="n">
        <v>41.64</v>
      </c>
      <c r="I404" s="6" t="n">
        <v>4363.97</v>
      </c>
      <c r="J404" s="6" t="n">
        <v>0.1</v>
      </c>
      <c r="K404" s="6" t="n">
        <v>89.3755</v>
      </c>
      <c r="L404" s="6" t="n">
        <v>80.44</v>
      </c>
      <c r="M404" s="6" t="n">
        <v>0.46</v>
      </c>
      <c r="N404" s="6" t="n">
        <v>0.54</v>
      </c>
    </row>
    <row collapsed="false" customFormat="false" customHeight="false" hidden="false" ht="12.1" outlineLevel="0" r="405">
      <c r="A405" s="41" t="n">
        <v>45456</v>
      </c>
      <c r="B405" s="2" t="s">
        <v>1410</v>
      </c>
      <c r="C405" s="2" t="s">
        <v>55</v>
      </c>
      <c r="D405" s="2" t="s">
        <v>56</v>
      </c>
      <c r="E405" s="7" t="n">
        <v>7</v>
      </c>
      <c r="F405" s="2" t="s">
        <v>20</v>
      </c>
      <c r="G405" s="6" t="n">
        <v>147.7755</v>
      </c>
      <c r="H405" s="6" t="n">
        <v>78.04</v>
      </c>
      <c r="I405" s="6" t="n">
        <v>20209.1</v>
      </c>
      <c r="J405" s="6" t="n">
        <v>1.16</v>
      </c>
      <c r="K405" s="6" t="n">
        <v>1034.4287</v>
      </c>
      <c r="L405" s="6" t="n">
        <v>931.16</v>
      </c>
      <c r="M405" s="6" t="n">
        <v>0.66</v>
      </c>
      <c r="N405" s="6" t="n">
        <v>1.91</v>
      </c>
    </row>
    <row collapsed="false" customFormat="false" customHeight="false" hidden="false" ht="12.1" outlineLevel="0" r="406">
      <c r="A406" s="41" t="n">
        <v>45457</v>
      </c>
      <c r="B406" s="2" t="s">
        <v>1410</v>
      </c>
      <c r="C406" s="2" t="s">
        <v>122</v>
      </c>
      <c r="D406" s="2" t="s">
        <v>123</v>
      </c>
      <c r="E406" s="7" t="n">
        <v>30</v>
      </c>
      <c r="F406" s="2" t="s">
        <v>27</v>
      </c>
      <c r="G406" s="6" t="n">
        <v>17.35</v>
      </c>
      <c r="H406" s="6" t="n">
        <v>240.1</v>
      </c>
      <c r="I406" s="6" t="n">
        <v>127.04</v>
      </c>
      <c r="J406" s="6" t="n">
        <v>68</v>
      </c>
      <c r="K406" s="6" t="n">
        <v>520.5</v>
      </c>
      <c r="L406" s="6" t="n">
        <v>452.5</v>
      </c>
      <c r="M406" s="6" t="n">
        <v>11.87</v>
      </c>
      <c r="N406" s="6" t="n">
        <v>6.28</v>
      </c>
    </row>
    <row collapsed="false" customFormat="false" customHeight="false" hidden="false" ht="12.1" outlineLevel="0" r="407">
      <c r="A407" s="41" t="n">
        <v>45457</v>
      </c>
      <c r="B407" s="2" t="s">
        <v>1410</v>
      </c>
      <c r="C407" s="2" t="s">
        <v>82</v>
      </c>
      <c r="D407" s="2" t="s">
        <v>83</v>
      </c>
      <c r="E407" s="7" t="n">
        <v>4</v>
      </c>
      <c r="F407" s="2" t="s">
        <v>20</v>
      </c>
      <c r="G407" s="6" t="n">
        <v>42.7809</v>
      </c>
      <c r="H407" s="6" t="n">
        <v>62.99</v>
      </c>
      <c r="I407" s="6" t="n">
        <v>3981.44</v>
      </c>
      <c r="J407" s="6" t="n">
        <v>0.19</v>
      </c>
      <c r="K407" s="6" t="n">
        <v>171.1235</v>
      </c>
      <c r="L407" s="6" t="n">
        <v>154.36</v>
      </c>
      <c r="M407" s="6" t="n">
        <v>0.97</v>
      </c>
      <c r="N407" s="6" t="n">
        <v>0.69</v>
      </c>
    </row>
    <row collapsed="false" customFormat="false" customHeight="false" hidden="false" ht="12.1" outlineLevel="0" r="408">
      <c r="A408" s="41" t="n">
        <v>45457</v>
      </c>
      <c r="B408" s="2" t="s">
        <v>1410</v>
      </c>
      <c r="C408" s="2" t="s">
        <v>88</v>
      </c>
      <c r="D408" s="2" t="s">
        <v>89</v>
      </c>
      <c r="E408" s="7" t="n">
        <v>4</v>
      </c>
      <c r="F408" s="2" t="s">
        <v>20</v>
      </c>
      <c r="G408" s="6" t="n">
        <v>86.4438</v>
      </c>
      <c r="H408" s="6" t="n">
        <v>45.75</v>
      </c>
      <c r="I408" s="6" t="n">
        <v>2956.23</v>
      </c>
      <c r="J408" s="6" t="n">
        <v>0.39</v>
      </c>
      <c r="K408" s="6" t="n">
        <v>345.7754</v>
      </c>
      <c r="L408" s="6" t="n">
        <v>311.37</v>
      </c>
      <c r="M408" s="6" t="n">
        <v>2.63</v>
      </c>
      <c r="N408" s="6" t="n">
        <v>1.93</v>
      </c>
    </row>
    <row collapsed="false" customFormat="false" customHeight="false" hidden="false" ht="12.1" outlineLevel="0" r="409">
      <c r="A409" s="41" t="n">
        <v>45461</v>
      </c>
      <c r="B409" s="2" t="s">
        <v>1410</v>
      </c>
      <c r="C409" s="2" t="s">
        <v>136</v>
      </c>
      <c r="D409" s="2" t="s">
        <v>137</v>
      </c>
      <c r="E409" s="7" t="n">
        <v>3</v>
      </c>
      <c r="F409" s="2" t="s">
        <v>27</v>
      </c>
      <c r="G409" s="6" t="n">
        <v>38.3</v>
      </c>
      <c r="H409" s="6" t="n">
        <v>1555.6</v>
      </c>
      <c r="I409" s="6" t="n">
        <v>989.54</v>
      </c>
      <c r="J409" s="6" t="n">
        <v>15</v>
      </c>
      <c r="K409" s="6" t="n">
        <v>114.9</v>
      </c>
      <c r="L409" s="6" t="n">
        <v>99.9</v>
      </c>
      <c r="M409" s="6" t="n">
        <v>3.37</v>
      </c>
      <c r="N409" s="6" t="n">
        <v>2.14</v>
      </c>
    </row>
    <row collapsed="false" customFormat="false" customHeight="false" hidden="false" ht="12.1" outlineLevel="0" r="410">
      <c r="A410" s="41" t="n">
        <v>45461</v>
      </c>
      <c r="B410" s="2" t="s">
        <v>1410</v>
      </c>
      <c r="C410" s="2" t="s">
        <v>136</v>
      </c>
      <c r="D410" s="2" t="s">
        <v>137</v>
      </c>
      <c r="E410" s="7" t="n">
        <v>3</v>
      </c>
      <c r="F410" s="2" t="s">
        <v>27</v>
      </c>
      <c r="G410" s="6" t="n">
        <v>191.51</v>
      </c>
      <c r="H410" s="6" t="n">
        <v>1555.6</v>
      </c>
      <c r="I410" s="6" t="n">
        <v>989.54</v>
      </c>
      <c r="J410" s="6" t="n">
        <v>75</v>
      </c>
      <c r="K410" s="6" t="n">
        <v>574.53</v>
      </c>
      <c r="L410" s="6" t="n">
        <v>499.53</v>
      </c>
      <c r="M410" s="6" t="n">
        <v>16.83</v>
      </c>
      <c r="N410" s="6" t="n">
        <v>10.7</v>
      </c>
    </row>
    <row collapsed="false" customFormat="false" customHeight="false" hidden="false" ht="12.1" outlineLevel="0" r="411">
      <c r="A411" s="41" t="n">
        <v>45471</v>
      </c>
      <c r="B411" s="2" t="s">
        <v>1410</v>
      </c>
      <c r="C411" s="2" t="s">
        <v>128</v>
      </c>
      <c r="D411" s="2" t="s">
        <v>129</v>
      </c>
      <c r="E411" s="7" t="n">
        <v>10000</v>
      </c>
      <c r="F411" s="2" t="s">
        <v>27</v>
      </c>
      <c r="G411" s="6" t="n">
        <v>0.0388</v>
      </c>
      <c r="H411" s="6" t="n">
        <v>0.2929</v>
      </c>
      <c r="I411" s="6" t="n">
        <v>0.22</v>
      </c>
      <c r="J411" s="6" t="n">
        <v>50</v>
      </c>
      <c r="K411" s="6" t="n">
        <v>388.3</v>
      </c>
      <c r="L411" s="6" t="n">
        <v>338.3</v>
      </c>
      <c r="M411" s="6" t="n">
        <v>15.66</v>
      </c>
      <c r="N411" s="6" t="n">
        <v>11.55</v>
      </c>
    </row>
    <row collapsed="false" customFormat="false" customHeight="false" hidden="false" ht="12.1" outlineLevel="0" r="412">
      <c r="A412" s="41" t="n">
        <v>45474</v>
      </c>
      <c r="B412" s="2" t="s">
        <v>1410</v>
      </c>
      <c r="C412" s="2" t="s">
        <v>68</v>
      </c>
      <c r="D412" s="2" t="s">
        <v>69</v>
      </c>
      <c r="E412" s="7" t="n">
        <v>6</v>
      </c>
      <c r="F412" s="2" t="s">
        <v>20</v>
      </c>
      <c r="G412" s="6" t="n">
        <v>22.5517</v>
      </c>
      <c r="H412" s="6" t="n">
        <v>52.82</v>
      </c>
      <c r="I412" s="6" t="n">
        <v>4494.23</v>
      </c>
      <c r="J412" s="6" t="n">
        <v>0.47</v>
      </c>
      <c r="K412" s="6" t="n">
        <v>135.3103</v>
      </c>
      <c r="L412" s="6" t="n">
        <v>95.01</v>
      </c>
      <c r="M412" s="6" t="n">
        <v>0.35</v>
      </c>
      <c r="N412" s="6" t="n">
        <v>0.35</v>
      </c>
    </row>
    <row collapsed="false" customFormat="false" customHeight="false" hidden="false" ht="12.1" outlineLevel="0" r="413">
      <c r="A413" s="41" t="n">
        <v>45475</v>
      </c>
      <c r="B413" s="2" t="s">
        <v>1410</v>
      </c>
      <c r="C413" s="2" t="s">
        <v>92</v>
      </c>
      <c r="D413" s="2" t="s">
        <v>93</v>
      </c>
      <c r="E413" s="7" t="n">
        <v>80</v>
      </c>
      <c r="F413" s="2" t="s">
        <v>27</v>
      </c>
      <c r="G413" s="6" t="n">
        <v>22.2453</v>
      </c>
      <c r="H413" s="6" t="n">
        <v>205.75</v>
      </c>
      <c r="I413" s="6" t="n">
        <v>150.18</v>
      </c>
      <c r="J413" s="6" t="n">
        <v>231</v>
      </c>
      <c r="K413" s="6" t="n">
        <v>1779.624</v>
      </c>
      <c r="L413" s="6" t="n">
        <v>1548.62</v>
      </c>
      <c r="M413" s="6" t="n">
        <v>12.89</v>
      </c>
      <c r="N413" s="6" t="n">
        <v>9.41</v>
      </c>
    </row>
    <row collapsed="false" customFormat="false" customHeight="false" hidden="false" ht="12.1" outlineLevel="0" r="414">
      <c r="A414" s="41" t="n">
        <v>45481</v>
      </c>
      <c r="B414" s="2" t="s">
        <v>1410</v>
      </c>
      <c r="C414" s="2" t="s">
        <v>25</v>
      </c>
      <c r="D414" s="2" t="s">
        <v>26</v>
      </c>
      <c r="E414" s="7" t="n">
        <v>340</v>
      </c>
      <c r="F414" s="2" t="s">
        <v>27</v>
      </c>
      <c r="G414" s="6" t="n">
        <v>19.49</v>
      </c>
      <c r="H414" s="6" t="n">
        <v>671.3</v>
      </c>
      <c r="I414" s="6" t="n">
        <v>330.73</v>
      </c>
      <c r="J414" s="6" t="n">
        <v>861</v>
      </c>
      <c r="K414" s="6" t="n">
        <v>6626.6</v>
      </c>
      <c r="L414" s="6" t="n">
        <v>5765.6</v>
      </c>
      <c r="M414" s="6" t="n">
        <v>5.13</v>
      </c>
      <c r="N414" s="6" t="n">
        <v>2.53</v>
      </c>
    </row>
    <row collapsed="false" customFormat="false" customHeight="false" hidden="false" ht="12.1" outlineLevel="0" r="415">
      <c r="A415" s="41" t="n">
        <v>45478</v>
      </c>
      <c r="B415" s="2" t="s">
        <v>1410</v>
      </c>
      <c r="C415" s="2" t="s">
        <v>22</v>
      </c>
      <c r="D415" s="2" t="s">
        <v>23</v>
      </c>
      <c r="E415" s="7" t="n">
        <v>77</v>
      </c>
      <c r="F415" s="2" t="s">
        <v>20</v>
      </c>
      <c r="G415" s="6" t="n">
        <v>35.2482</v>
      </c>
      <c r="H415" s="6" t="n">
        <v>47.09</v>
      </c>
      <c r="I415" s="6" t="n">
        <v>3030.48</v>
      </c>
      <c r="J415" s="6" t="n">
        <v>3.08</v>
      </c>
      <c r="K415" s="6" t="n">
        <v>2714.1114</v>
      </c>
      <c r="L415" s="6" t="n">
        <v>2442.7</v>
      </c>
      <c r="M415" s="6" t="n">
        <v>1.05</v>
      </c>
      <c r="N415" s="6" t="n">
        <v>0.76</v>
      </c>
    </row>
    <row collapsed="false" customFormat="false" customHeight="false" hidden="false" ht="12.1" outlineLevel="0" r="416">
      <c r="A416" s="41" t="n">
        <v>45481</v>
      </c>
      <c r="B416" s="2" t="s">
        <v>1410</v>
      </c>
      <c r="C416" s="2" t="s">
        <v>66</v>
      </c>
      <c r="D416" s="2" t="s">
        <v>67</v>
      </c>
      <c r="E416" s="7" t="n">
        <v>4</v>
      </c>
      <c r="F416" s="2" t="s">
        <v>27</v>
      </c>
      <c r="G416" s="6" t="n">
        <v>240.67</v>
      </c>
      <c r="H416" s="6" t="n">
        <v>10020</v>
      </c>
      <c r="I416" s="6" t="n">
        <v>14852.09</v>
      </c>
      <c r="J416" s="6" t="n">
        <v>125</v>
      </c>
      <c r="K416" s="6" t="n">
        <v>962.68</v>
      </c>
      <c r="L416" s="6" t="n">
        <v>837.68</v>
      </c>
      <c r="M416" s="6" t="n">
        <v>1.41</v>
      </c>
      <c r="N416" s="6" t="n">
        <v>2.09</v>
      </c>
    </row>
    <row collapsed="false" customFormat="false" customHeight="false" hidden="false" ht="12.1" outlineLevel="0" r="417">
      <c r="A417" s="41" t="n">
        <v>45481</v>
      </c>
      <c r="B417" s="2" t="s">
        <v>1410</v>
      </c>
      <c r="C417" s="2" t="s">
        <v>116</v>
      </c>
      <c r="D417" s="2" t="s">
        <v>117</v>
      </c>
      <c r="E417" s="7" t="n">
        <v>10</v>
      </c>
      <c r="F417" s="2" t="s">
        <v>27</v>
      </c>
      <c r="G417" s="6" t="n">
        <v>10</v>
      </c>
      <c r="H417" s="6" t="n">
        <v>815</v>
      </c>
      <c r="I417" s="6" t="n">
        <v>237.11</v>
      </c>
      <c r="J417" s="6" t="n">
        <v>13</v>
      </c>
      <c r="K417" s="6" t="n">
        <v>100</v>
      </c>
      <c r="L417" s="6" t="n">
        <v>87</v>
      </c>
      <c r="M417" s="6" t="n">
        <v>3.67</v>
      </c>
      <c r="N417" s="6" t="n">
        <v>1.07</v>
      </c>
    </row>
    <row collapsed="false" customFormat="false" customHeight="false" hidden="false" ht="12.1" outlineLevel="0" r="418">
      <c r="A418" s="41" t="n">
        <v>45481</v>
      </c>
      <c r="B418" s="2" t="s">
        <v>1410</v>
      </c>
      <c r="C418" s="2" t="s">
        <v>116</v>
      </c>
      <c r="D418" s="2" t="s">
        <v>117</v>
      </c>
      <c r="E418" s="7" t="n">
        <v>10</v>
      </c>
      <c r="F418" s="2" t="s">
        <v>27</v>
      </c>
      <c r="G418" s="6" t="n">
        <v>10</v>
      </c>
      <c r="H418" s="6" t="n">
        <v>815</v>
      </c>
      <c r="I418" s="6" t="n">
        <v>237.11</v>
      </c>
      <c r="J418" s="6" t="n">
        <v>13</v>
      </c>
      <c r="K418" s="6" t="n">
        <v>100</v>
      </c>
      <c r="L418" s="6" t="n">
        <v>87</v>
      </c>
      <c r="M418" s="6" t="n">
        <v>3.67</v>
      </c>
      <c r="N418" s="6" t="n">
        <v>1.07</v>
      </c>
    </row>
    <row collapsed="false" customFormat="false" customHeight="false" hidden="false" ht="12.1" outlineLevel="0" r="419">
      <c r="A419" s="41" t="n">
        <v>45482</v>
      </c>
      <c r="B419" s="2" t="s">
        <v>1410</v>
      </c>
      <c r="C419" s="2" t="s">
        <v>32</v>
      </c>
      <c r="D419" s="2" t="s">
        <v>33</v>
      </c>
      <c r="E419" s="7" t="n">
        <v>185</v>
      </c>
      <c r="F419" s="2" t="s">
        <v>27</v>
      </c>
      <c r="G419" s="6" t="n">
        <v>25.17</v>
      </c>
      <c r="H419" s="6" t="n">
        <v>639.1</v>
      </c>
      <c r="I419" s="6" t="n">
        <v>546.43</v>
      </c>
      <c r="J419" s="6" t="n">
        <v>605</v>
      </c>
      <c r="K419" s="6" t="n">
        <v>4656.45</v>
      </c>
      <c r="L419" s="6" t="n">
        <v>4051.45</v>
      </c>
      <c r="M419" s="6" t="n">
        <v>4.01</v>
      </c>
      <c r="N419" s="6" t="n">
        <v>3.43</v>
      </c>
    </row>
    <row collapsed="false" customFormat="false" customHeight="false" hidden="false" ht="12.1" outlineLevel="0" r="420">
      <c r="A420" s="41" t="n">
        <v>45482</v>
      </c>
      <c r="B420" s="2" t="s">
        <v>1410</v>
      </c>
      <c r="C420" s="2" t="s">
        <v>94</v>
      </c>
      <c r="D420" s="2" t="s">
        <v>95</v>
      </c>
      <c r="E420" s="7" t="n">
        <v>260</v>
      </c>
      <c r="F420" s="2" t="s">
        <v>27</v>
      </c>
      <c r="G420" s="6" t="n">
        <v>2.94</v>
      </c>
      <c r="H420" s="6" t="n">
        <v>68.4</v>
      </c>
      <c r="I420" s="6" t="n">
        <v>78.6</v>
      </c>
      <c r="J420" s="6" t="n">
        <v>99</v>
      </c>
      <c r="K420" s="6" t="n">
        <v>764.4</v>
      </c>
      <c r="L420" s="6" t="n">
        <v>665.4</v>
      </c>
      <c r="M420" s="6" t="n">
        <v>3.26</v>
      </c>
      <c r="N420" s="6" t="n">
        <v>3.74</v>
      </c>
    </row>
    <row collapsed="false" customFormat="false" customHeight="false" hidden="false" ht="12.1" outlineLevel="0" r="421">
      <c r="A421" s="41" t="n">
        <v>45482</v>
      </c>
      <c r="B421" s="2" t="s">
        <v>1410</v>
      </c>
      <c r="C421" s="2" t="s">
        <v>61</v>
      </c>
      <c r="D421" s="2" t="s">
        <v>62</v>
      </c>
      <c r="E421" s="7" t="n">
        <v>620</v>
      </c>
      <c r="F421" s="2" t="s">
        <v>27</v>
      </c>
      <c r="G421" s="6" t="n">
        <v>6.22</v>
      </c>
      <c r="H421" s="6" t="n">
        <v>97.2</v>
      </c>
      <c r="I421" s="6" t="n">
        <v>90.83</v>
      </c>
      <c r="J421" s="6" t="n">
        <v>501</v>
      </c>
      <c r="K421" s="6" t="n">
        <v>3856.4</v>
      </c>
      <c r="L421" s="6" t="n">
        <v>3355.4</v>
      </c>
      <c r="M421" s="6" t="n">
        <v>5.96</v>
      </c>
      <c r="N421" s="6" t="n">
        <v>5.57</v>
      </c>
    </row>
    <row collapsed="false" customFormat="false" customHeight="false" hidden="false" ht="12.1" outlineLevel="0" r="422">
      <c r="A422" s="41" t="n">
        <v>45482</v>
      </c>
      <c r="B422" s="2" t="s">
        <v>1410</v>
      </c>
      <c r="C422" s="2" t="s">
        <v>38</v>
      </c>
      <c r="D422" s="2" t="s">
        <v>39</v>
      </c>
      <c r="E422" s="7" t="n">
        <v>4</v>
      </c>
      <c r="F422" s="2" t="s">
        <v>20</v>
      </c>
      <c r="G422" s="6" t="n">
        <v>35.2675</v>
      </c>
      <c r="H422" s="6" t="n">
        <v>257.37</v>
      </c>
      <c r="I422" s="6" t="n">
        <v>16442.06</v>
      </c>
      <c r="J422" s="6" t="n">
        <v>0.16</v>
      </c>
      <c r="K422" s="6" t="n">
        <v>141.0701</v>
      </c>
      <c r="L422" s="6" t="n">
        <v>126.96</v>
      </c>
      <c r="M422" s="6" t="n">
        <v>0.19</v>
      </c>
      <c r="N422" s="6" t="n">
        <v>0.14</v>
      </c>
    </row>
    <row collapsed="false" customFormat="false" customHeight="false" hidden="false" ht="12.1" outlineLevel="0" r="423">
      <c r="A423" s="41" t="n">
        <v>45483</v>
      </c>
      <c r="B423" s="2" t="s">
        <v>1410</v>
      </c>
      <c r="C423" s="2" t="s">
        <v>80</v>
      </c>
      <c r="D423" s="2" t="s">
        <v>81</v>
      </c>
      <c r="E423" s="7" t="n">
        <v>2600</v>
      </c>
      <c r="F423" s="2" t="s">
        <v>27</v>
      </c>
      <c r="G423" s="6" t="n">
        <v>0.772</v>
      </c>
      <c r="H423" s="6" t="n">
        <v>7.9</v>
      </c>
      <c r="I423" s="6" t="n">
        <v>8.84</v>
      </c>
      <c r="J423" s="6" t="n">
        <v>261</v>
      </c>
      <c r="K423" s="6" t="n">
        <v>2007.2</v>
      </c>
      <c r="L423" s="6" t="n">
        <v>1746.2</v>
      </c>
      <c r="M423" s="6" t="n">
        <v>7.6</v>
      </c>
      <c r="N423" s="6" t="n">
        <v>8.5</v>
      </c>
    </row>
    <row collapsed="false" customFormat="false" customHeight="false" hidden="false" ht="12.1" outlineLevel="0" r="424">
      <c r="A424" s="41" t="n">
        <v>45484</v>
      </c>
      <c r="B424" s="2" t="s">
        <v>1410</v>
      </c>
      <c r="C424" s="2" t="s">
        <v>142</v>
      </c>
      <c r="D424" s="2" t="s">
        <v>143</v>
      </c>
      <c r="E424" s="7" t="n">
        <v>-40</v>
      </c>
      <c r="F424" s="2" t="s">
        <v>27</v>
      </c>
      <c r="G424" s="6" t="n">
        <v>33.3</v>
      </c>
      <c r="H424" s="6" t="n">
        <v>296</v>
      </c>
      <c r="I424" s="6" t="n">
        <v>-250.8</v>
      </c>
      <c r="J424" s="6" t="n">
        <v>-173</v>
      </c>
      <c r="K424" s="6" t="n">
        <v>-1332</v>
      </c>
      <c r="L424" s="6" t="n">
        <v>-1159</v>
      </c>
      <c r="M424" s="6" t="n">
        <v>-11.55</v>
      </c>
      <c r="N424" s="6" t="n">
        <v>9.79</v>
      </c>
    </row>
    <row collapsed="false" customFormat="false" customHeight="false" hidden="false" ht="12.1" outlineLevel="0" r="425">
      <c r="A425" s="41" t="n">
        <v>45483</v>
      </c>
      <c r="B425" s="2" t="s">
        <v>1410</v>
      </c>
      <c r="C425" s="2" t="s">
        <v>29</v>
      </c>
      <c r="D425" s="2" t="s">
        <v>30</v>
      </c>
      <c r="E425" s="7" t="n">
        <v>66</v>
      </c>
      <c r="F425" s="2" t="s">
        <v>20</v>
      </c>
      <c r="G425" s="6" t="n">
        <v>24.4649</v>
      </c>
      <c r="H425" s="6" t="n">
        <v>18.8</v>
      </c>
      <c r="I425" s="6" t="n">
        <v>2189.3</v>
      </c>
      <c r="J425" s="6" t="n">
        <v>1.83</v>
      </c>
      <c r="K425" s="6" t="n">
        <v>1614.6809</v>
      </c>
      <c r="L425" s="6" t="n">
        <v>1453.64</v>
      </c>
      <c r="M425" s="6" t="n">
        <v>1.01</v>
      </c>
      <c r="N425" s="6" t="n">
        <v>1.33</v>
      </c>
    </row>
    <row collapsed="false" customFormat="false" customHeight="false" hidden="false" ht="12.1" outlineLevel="0" r="426">
      <c r="A426" s="41" t="n">
        <v>45485</v>
      </c>
      <c r="B426" s="2" t="s">
        <v>1410</v>
      </c>
      <c r="C426" s="2" t="s">
        <v>47</v>
      </c>
      <c r="D426" s="2" t="s">
        <v>48</v>
      </c>
      <c r="E426" s="7" t="n">
        <v>71</v>
      </c>
      <c r="F426" s="2" t="s">
        <v>27</v>
      </c>
      <c r="G426" s="6" t="n">
        <v>249.69</v>
      </c>
      <c r="H426" s="6" t="n">
        <v>1643</v>
      </c>
      <c r="I426" s="6" t="n">
        <v>1431.53</v>
      </c>
      <c r="J426" s="6" t="n">
        <v>2305</v>
      </c>
      <c r="K426" s="6" t="n">
        <v>17727.99</v>
      </c>
      <c r="L426" s="6" t="n">
        <v>15422.99</v>
      </c>
      <c r="M426" s="6" t="n">
        <v>15.17</v>
      </c>
      <c r="N426" s="6" t="n">
        <v>13.22</v>
      </c>
    </row>
    <row collapsed="false" customFormat="false" customHeight="false" hidden="false" ht="12.1" outlineLevel="0" r="427">
      <c r="A427" s="41" t="n">
        <v>45489</v>
      </c>
      <c r="B427" s="2" t="s">
        <v>1410</v>
      </c>
      <c r="C427" s="2" t="s">
        <v>78</v>
      </c>
      <c r="D427" s="2" t="s">
        <v>79</v>
      </c>
      <c r="E427" s="7" t="n">
        <v>110</v>
      </c>
      <c r="F427" s="2" t="s">
        <v>27</v>
      </c>
      <c r="G427" s="6" t="n">
        <v>35</v>
      </c>
      <c r="H427" s="6" t="n">
        <v>220.85</v>
      </c>
      <c r="I427" s="6" t="n">
        <v>322.32</v>
      </c>
      <c r="J427" s="6" t="n">
        <v>501</v>
      </c>
      <c r="K427" s="6" t="n">
        <v>3850</v>
      </c>
      <c r="L427" s="6" t="n">
        <v>3349</v>
      </c>
      <c r="M427" s="6" t="n">
        <v>9.45</v>
      </c>
      <c r="N427" s="6" t="n">
        <v>13.79</v>
      </c>
    </row>
    <row collapsed="false" customFormat="false" customHeight="false" hidden="false" ht="12.1" outlineLevel="0" r="428">
      <c r="A428" s="41" t="n">
        <v>45490</v>
      </c>
      <c r="B428" s="2" t="s">
        <v>1410</v>
      </c>
      <c r="C428" s="2" t="s">
        <v>112</v>
      </c>
      <c r="D428" s="2" t="s">
        <v>113</v>
      </c>
      <c r="E428" s="7" t="n">
        <v>400</v>
      </c>
      <c r="F428" s="2" t="s">
        <v>27</v>
      </c>
      <c r="G428" s="6" t="n">
        <v>0.52</v>
      </c>
      <c r="H428" s="6" t="n">
        <v>21.288</v>
      </c>
      <c r="I428" s="6" t="n">
        <v>29.58</v>
      </c>
      <c r="J428" s="6" t="n">
        <v>27</v>
      </c>
      <c r="K428" s="6" t="n">
        <v>208</v>
      </c>
      <c r="L428" s="6" t="n">
        <v>181</v>
      </c>
      <c r="M428" s="6" t="n">
        <v>1.53</v>
      </c>
      <c r="N428" s="6" t="n">
        <v>2.13</v>
      </c>
    </row>
    <row collapsed="false" customFormat="false" customHeight="false" hidden="false" ht="12.1" outlineLevel="0" r="429">
      <c r="A429" s="41" t="n">
        <v>45491</v>
      </c>
      <c r="B429" s="2" t="s">
        <v>1410</v>
      </c>
      <c r="C429" s="2" t="s">
        <v>53</v>
      </c>
      <c r="D429" s="2" t="s">
        <v>54</v>
      </c>
      <c r="E429" s="7" t="n">
        <v>1500</v>
      </c>
      <c r="F429" s="2" t="s">
        <v>27</v>
      </c>
      <c r="G429" s="6" t="n">
        <v>12.29</v>
      </c>
      <c r="H429" s="6" t="n">
        <v>49.27</v>
      </c>
      <c r="I429" s="6" t="n">
        <v>37.73</v>
      </c>
      <c r="J429" s="6" t="n">
        <v>2397</v>
      </c>
      <c r="K429" s="6" t="n">
        <v>18435</v>
      </c>
      <c r="L429" s="6" t="n">
        <v>16038</v>
      </c>
      <c r="M429" s="6" t="n">
        <v>28.34</v>
      </c>
      <c r="N429" s="6" t="n">
        <v>21.7</v>
      </c>
    </row>
    <row collapsed="false" customFormat="false" customHeight="false" hidden="false" ht="12.1" outlineLevel="0" r="430">
      <c r="A430" s="41" t="n">
        <v>45493</v>
      </c>
      <c r="B430" s="2" t="s">
        <v>1410</v>
      </c>
      <c r="C430" s="2" t="s">
        <v>120</v>
      </c>
      <c r="D430" s="2" t="s">
        <v>121</v>
      </c>
      <c r="E430" s="7" t="n">
        <v>70</v>
      </c>
      <c r="F430" s="2" t="s">
        <v>27</v>
      </c>
      <c r="G430" s="6" t="n">
        <v>11.27</v>
      </c>
      <c r="H430" s="6" t="n">
        <v>111.9</v>
      </c>
      <c r="I430" s="6" t="n">
        <v>102.61</v>
      </c>
      <c r="J430" s="6" t="n">
        <v>103</v>
      </c>
      <c r="K430" s="6" t="n">
        <v>788.9</v>
      </c>
      <c r="L430" s="6" t="n">
        <v>685.9</v>
      </c>
      <c r="M430" s="6" t="n">
        <v>9.55</v>
      </c>
      <c r="N430" s="6" t="n">
        <v>8.76</v>
      </c>
    </row>
    <row collapsed="false" customFormat="false" customHeight="false" hidden="false" ht="12.1" outlineLevel="0" r="431">
      <c r="A431" s="41" t="n">
        <v>45496</v>
      </c>
      <c r="B431" s="2" t="s">
        <v>1410</v>
      </c>
      <c r="C431" s="2" t="s">
        <v>140</v>
      </c>
      <c r="D431" s="2" t="s">
        <v>141</v>
      </c>
      <c r="E431" s="7" t="n">
        <v>2</v>
      </c>
      <c r="F431" s="2" t="s">
        <v>20</v>
      </c>
      <c r="G431" s="6" t="n">
        <v>2.8968</v>
      </c>
      <c r="H431" s="6" t="n">
        <v>3.74</v>
      </c>
      <c r="I431" s="6" t="n">
        <v>296.66</v>
      </c>
      <c r="J431" s="6" t="n">
        <v>0.02</v>
      </c>
      <c r="K431" s="6" t="n">
        <v>5.7935</v>
      </c>
      <c r="L431" s="6" t="n">
        <v>4.04</v>
      </c>
      <c r="M431" s="6" t="n">
        <v>0.68</v>
      </c>
      <c r="N431" s="6" t="n">
        <v>0.62</v>
      </c>
    </row>
    <row collapsed="false" customFormat="false" customHeight="false" hidden="false" ht="12.1" outlineLevel="0" r="432">
      <c r="A432" s="41" t="n">
        <v>45499</v>
      </c>
      <c r="B432" s="2" t="s">
        <v>1410</v>
      </c>
      <c r="C432" s="2" t="s">
        <v>118</v>
      </c>
      <c r="D432" s="2" t="s">
        <v>119</v>
      </c>
      <c r="E432" s="7" t="n">
        <v>3</v>
      </c>
      <c r="F432" s="2" t="s">
        <v>20</v>
      </c>
      <c r="G432" s="6" t="n">
        <v>35.8722</v>
      </c>
      <c r="H432" s="6" t="n">
        <v>30.18</v>
      </c>
      <c r="I432" s="6" t="n">
        <v>2775.04</v>
      </c>
      <c r="J432" s="6" t="n">
        <v>0.13</v>
      </c>
      <c r="K432" s="6" t="n">
        <v>107.6166</v>
      </c>
      <c r="L432" s="6" t="n">
        <v>96.51</v>
      </c>
      <c r="M432" s="6" t="n">
        <v>1.16</v>
      </c>
      <c r="N432" s="6" t="n">
        <v>1.25</v>
      </c>
    </row>
    <row collapsed="false" customFormat="false" customHeight="false" hidden="false" ht="12.1" outlineLevel="0" r="433">
      <c r="A433" s="41" t="n">
        <v>45505</v>
      </c>
      <c r="B433" s="2" t="s">
        <v>1410</v>
      </c>
      <c r="C433" s="2" t="s">
        <v>68</v>
      </c>
      <c r="D433" s="2" t="s">
        <v>69</v>
      </c>
      <c r="E433" s="7" t="n">
        <v>6</v>
      </c>
      <c r="F433" s="2" t="s">
        <v>20</v>
      </c>
      <c r="G433" s="6" t="n">
        <v>22.6467</v>
      </c>
      <c r="H433" s="6" t="n">
        <v>57.43</v>
      </c>
      <c r="I433" s="6" t="n">
        <v>4494.23</v>
      </c>
      <c r="J433" s="6" t="n">
        <v>0.47</v>
      </c>
      <c r="K433" s="6" t="n">
        <v>135.8802</v>
      </c>
      <c r="L433" s="6" t="n">
        <v>95.41</v>
      </c>
      <c r="M433" s="6" t="n">
        <v>0.35</v>
      </c>
      <c r="N433" s="6" t="n">
        <v>0.32</v>
      </c>
    </row>
    <row collapsed="false" customFormat="false" customHeight="false" hidden="false" ht="12.1" outlineLevel="0" r="434">
      <c r="A434" s="41" t="n">
        <v>45513</v>
      </c>
      <c r="B434" s="2" t="s">
        <v>1410</v>
      </c>
      <c r="C434" s="2" t="s">
        <v>35</v>
      </c>
      <c r="D434" s="2" t="s">
        <v>36</v>
      </c>
      <c r="E434" s="7" t="n">
        <v>65</v>
      </c>
      <c r="F434" s="2" t="s">
        <v>20</v>
      </c>
      <c r="G434" s="6" t="n">
        <v>27.6999</v>
      </c>
      <c r="H434" s="6" t="n">
        <v>16.25</v>
      </c>
      <c r="I434" s="6" t="n">
        <v>446.68</v>
      </c>
      <c r="J434" s="6" t="n">
        <v>7.7</v>
      </c>
      <c r="K434" s="6" t="n">
        <v>1800.4917</v>
      </c>
      <c r="L434" s="6" t="n">
        <v>1133.96</v>
      </c>
      <c r="M434" s="6" t="n">
        <v>3.91</v>
      </c>
      <c r="N434" s="6" t="n">
        <v>1.24</v>
      </c>
    </row>
    <row collapsed="false" customFormat="false" customHeight="false" hidden="false" ht="12.1" outlineLevel="0" r="435">
      <c r="A435" s="41" t="n">
        <v>45519</v>
      </c>
      <c r="B435" s="2" t="s">
        <v>1410</v>
      </c>
      <c r="C435" s="2" t="s">
        <v>17</v>
      </c>
      <c r="D435" s="2" t="s">
        <v>19</v>
      </c>
      <c r="E435" s="7" t="n">
        <v>63</v>
      </c>
      <c r="F435" s="2" t="s">
        <v>20</v>
      </c>
      <c r="G435" s="6" t="n">
        <v>85.5052</v>
      </c>
      <c r="H435" s="6" t="n">
        <v>118.95</v>
      </c>
      <c r="I435" s="6" t="n">
        <v>2784.02</v>
      </c>
      <c r="J435" s="6" t="n">
        <v>5.99</v>
      </c>
      <c r="K435" s="6" t="n">
        <v>5386.8292</v>
      </c>
      <c r="L435" s="6" t="n">
        <v>4847.7</v>
      </c>
      <c r="M435" s="6" t="n">
        <v>2.76</v>
      </c>
      <c r="N435" s="6" t="n">
        <v>0.72</v>
      </c>
    </row>
    <row collapsed="false" customFormat="false" customHeight="false" hidden="false" ht="12.1" outlineLevel="0" r="436">
      <c r="A436" s="41" t="n">
        <v>45519</v>
      </c>
      <c r="B436" s="2" t="s">
        <v>1410</v>
      </c>
      <c r="C436" s="2" t="s">
        <v>41</v>
      </c>
      <c r="D436" s="2" t="s">
        <v>42</v>
      </c>
      <c r="E436" s="7" t="n">
        <v>2</v>
      </c>
      <c r="F436" s="2" t="s">
        <v>20</v>
      </c>
      <c r="G436" s="6" t="n">
        <v>67.5041</v>
      </c>
      <c r="H436" s="6" t="n">
        <v>416.86</v>
      </c>
      <c r="I436" s="6" t="n">
        <v>16373.83</v>
      </c>
      <c r="J436" s="6" t="n">
        <v>0.15</v>
      </c>
      <c r="K436" s="6" t="n">
        <v>135.0083</v>
      </c>
      <c r="L436" s="6" t="n">
        <v>121.51</v>
      </c>
      <c r="M436" s="6" t="n">
        <v>0.37</v>
      </c>
      <c r="N436" s="6" t="n">
        <v>0.16</v>
      </c>
    </row>
    <row collapsed="false" customFormat="false" customHeight="false" hidden="false" ht="12.1" outlineLevel="0" r="437">
      <c r="A437" s="41" t="n">
        <v>45538</v>
      </c>
      <c r="B437" s="2" t="s">
        <v>1410</v>
      </c>
      <c r="C437" s="2" t="s">
        <v>68</v>
      </c>
      <c r="D437" s="2" t="s">
        <v>69</v>
      </c>
      <c r="E437" s="7" t="n">
        <v>6</v>
      </c>
      <c r="F437" s="2" t="s">
        <v>20</v>
      </c>
      <c r="G437" s="6" t="n">
        <v>23.6703</v>
      </c>
      <c r="H437" s="6" t="n">
        <v>62.11</v>
      </c>
      <c r="I437" s="6" t="n">
        <v>4494.23</v>
      </c>
      <c r="J437" s="6" t="n">
        <v>0.47</v>
      </c>
      <c r="K437" s="6" t="n">
        <v>142.0221</v>
      </c>
      <c r="L437" s="6" t="n">
        <v>99.72</v>
      </c>
      <c r="M437" s="6" t="n">
        <v>0.37</v>
      </c>
      <c r="N437" s="6" t="n">
        <v>0.3</v>
      </c>
    </row>
    <row collapsed="false" customFormat="false" customHeight="false" hidden="false" ht="12.1" outlineLevel="0" r="438">
      <c r="A438" s="41" t="n">
        <v>45540</v>
      </c>
      <c r="B438" s="2" t="s">
        <v>1410</v>
      </c>
      <c r="C438" s="2" t="s">
        <v>90</v>
      </c>
      <c r="D438" s="2" t="s">
        <v>91</v>
      </c>
      <c r="E438" s="7" t="n">
        <v>4</v>
      </c>
      <c r="F438" s="2" t="s">
        <v>20</v>
      </c>
      <c r="G438" s="6" t="n">
        <v>22.2322</v>
      </c>
      <c r="H438" s="6" t="n">
        <v>51.61</v>
      </c>
      <c r="I438" s="6" t="n">
        <v>4363.97</v>
      </c>
      <c r="J438" s="6" t="n">
        <v>0.1</v>
      </c>
      <c r="K438" s="6" t="n">
        <v>88.9288</v>
      </c>
      <c r="L438" s="6" t="n">
        <v>80.04</v>
      </c>
      <c r="M438" s="6" t="n">
        <v>0.46</v>
      </c>
      <c r="N438" s="6" t="n">
        <v>0.44</v>
      </c>
    </row>
    <row collapsed="false" customFormat="false" customHeight="false" hidden="false" ht="12.1" outlineLevel="0" r="439">
      <c r="A439" s="41" t="n">
        <v>45545</v>
      </c>
      <c r="B439" s="2" t="s">
        <v>1410</v>
      </c>
      <c r="C439" s="2" t="s">
        <v>136</v>
      </c>
      <c r="D439" s="2" t="s">
        <v>137</v>
      </c>
      <c r="E439" s="7" t="n">
        <v>3</v>
      </c>
      <c r="F439" s="2" t="s">
        <v>27</v>
      </c>
      <c r="G439" s="6" t="n">
        <v>31.06</v>
      </c>
      <c r="H439" s="6" t="n">
        <v>1254.2</v>
      </c>
      <c r="I439" s="6" t="n">
        <v>989.54</v>
      </c>
      <c r="J439" s="6" t="n">
        <v>12</v>
      </c>
      <c r="K439" s="6" t="n">
        <v>93.18</v>
      </c>
      <c r="L439" s="6" t="n">
        <v>81.18</v>
      </c>
      <c r="M439" s="6" t="n">
        <v>2.73</v>
      </c>
      <c r="N439" s="6" t="n">
        <v>2.16</v>
      </c>
    </row>
    <row collapsed="false" customFormat="false" customHeight="false" hidden="false" ht="12.1" outlineLevel="0" r="440">
      <c r="A440" s="41" t="n">
        <v>45548</v>
      </c>
      <c r="B440" s="2" t="s">
        <v>1410</v>
      </c>
      <c r="C440" s="2" t="s">
        <v>82</v>
      </c>
      <c r="D440" s="2" t="s">
        <v>83</v>
      </c>
      <c r="E440" s="7" t="n">
        <v>4</v>
      </c>
      <c r="F440" s="2" t="s">
        <v>20</v>
      </c>
      <c r="G440" s="6" t="n">
        <v>44.1882</v>
      </c>
      <c r="H440" s="6" t="n">
        <v>71.23</v>
      </c>
      <c r="I440" s="6" t="n">
        <v>3981.44</v>
      </c>
      <c r="J440" s="6" t="n">
        <v>0.19</v>
      </c>
      <c r="K440" s="6" t="n">
        <v>176.7526</v>
      </c>
      <c r="L440" s="6" t="n">
        <v>159.44</v>
      </c>
      <c r="M440" s="6" t="n">
        <v>1</v>
      </c>
      <c r="N440" s="6" t="n">
        <v>0.61</v>
      </c>
    </row>
    <row collapsed="false" customFormat="false" customHeight="false" hidden="false" ht="12.1" outlineLevel="0" r="441">
      <c r="A441" s="41" t="n">
        <v>45551</v>
      </c>
      <c r="B441" s="2" t="s">
        <v>1410</v>
      </c>
      <c r="C441" s="2" t="s">
        <v>88</v>
      </c>
      <c r="D441" s="2" t="s">
        <v>89</v>
      </c>
      <c r="E441" s="7" t="n">
        <v>4</v>
      </c>
      <c r="F441" s="2" t="s">
        <v>20</v>
      </c>
      <c r="G441" s="6" t="n">
        <v>92.7532</v>
      </c>
      <c r="H441" s="6" t="n">
        <v>52.96</v>
      </c>
      <c r="I441" s="6" t="n">
        <v>2956.23</v>
      </c>
      <c r="J441" s="6" t="n">
        <v>0.41</v>
      </c>
      <c r="K441" s="6" t="n">
        <v>371.0128</v>
      </c>
      <c r="L441" s="6" t="n">
        <v>333.73</v>
      </c>
      <c r="M441" s="6" t="n">
        <v>2.82</v>
      </c>
      <c r="N441" s="6" t="n">
        <v>1.73</v>
      </c>
    </row>
    <row collapsed="false" customFormat="false" customHeight="false" hidden="false" ht="12.1" outlineLevel="0" r="442">
      <c r="A442" s="41" t="n">
        <v>45553</v>
      </c>
      <c r="B442" s="2" t="s">
        <v>1410</v>
      </c>
      <c r="C442" s="2" t="s">
        <v>38</v>
      </c>
      <c r="D442" s="2" t="s">
        <v>39</v>
      </c>
      <c r="E442" s="7" t="n">
        <v>4</v>
      </c>
      <c r="F442" s="2" t="s">
        <v>20</v>
      </c>
      <c r="G442" s="6" t="n">
        <v>36.5717</v>
      </c>
      <c r="H442" s="6" t="n">
        <v>255.19</v>
      </c>
      <c r="I442" s="6" t="n">
        <v>16442.06</v>
      </c>
      <c r="J442" s="6" t="n">
        <v>0.16</v>
      </c>
      <c r="K442" s="6" t="n">
        <v>146.2867</v>
      </c>
      <c r="L442" s="6" t="n">
        <v>131.66</v>
      </c>
      <c r="M442" s="6" t="n">
        <v>0.2</v>
      </c>
      <c r="N442" s="6" t="n">
        <v>0.14</v>
      </c>
    </row>
    <row collapsed="false" customFormat="false" customHeight="false" hidden="false" ht="12.1" outlineLevel="0" r="443">
      <c r="A443" s="41" t="n">
        <v>45555</v>
      </c>
      <c r="B443" s="2" t="s">
        <v>1410</v>
      </c>
      <c r="C443" s="2" t="s">
        <v>108</v>
      </c>
      <c r="D443" s="2" t="s">
        <v>109</v>
      </c>
      <c r="E443" s="7" t="n">
        <v>2</v>
      </c>
      <c r="F443" s="2" t="s">
        <v>27</v>
      </c>
      <c r="G443" s="6" t="n">
        <v>80</v>
      </c>
      <c r="H443" s="6" t="n">
        <v>4071.2</v>
      </c>
      <c r="I443" s="6" t="n">
        <v>4858.32</v>
      </c>
      <c r="J443" s="6" t="n">
        <v>21</v>
      </c>
      <c r="K443" s="6" t="n">
        <v>160</v>
      </c>
      <c r="L443" s="6" t="n">
        <v>139</v>
      </c>
      <c r="M443" s="6" t="n">
        <v>1.43</v>
      </c>
      <c r="N443" s="6" t="n">
        <v>1.71</v>
      </c>
    </row>
    <row collapsed="false" customFormat="false" customHeight="false" hidden="false" ht="12.1" outlineLevel="0" r="444">
      <c r="A444" s="41" t="n">
        <v>45564</v>
      </c>
      <c r="B444" s="2" t="s">
        <v>1410</v>
      </c>
      <c r="C444" s="2" t="s">
        <v>74</v>
      </c>
      <c r="D444" s="2" t="s">
        <v>75</v>
      </c>
      <c r="E444" s="7" t="n">
        <v>7</v>
      </c>
      <c r="F444" s="2" t="s">
        <v>27</v>
      </c>
      <c r="G444" s="6" t="n">
        <v>142.11</v>
      </c>
      <c r="H444" s="6" t="n">
        <v>4455.5</v>
      </c>
      <c r="I444" s="6" t="n">
        <v>1940.14</v>
      </c>
      <c r="J444" s="6" t="n">
        <v>129</v>
      </c>
      <c r="K444" s="6" t="n">
        <v>994.77</v>
      </c>
      <c r="L444" s="6" t="n">
        <v>865.77</v>
      </c>
      <c r="M444" s="6" t="n">
        <v>6.37</v>
      </c>
      <c r="N444" s="6" t="n">
        <v>2.78</v>
      </c>
    </row>
    <row collapsed="false" customFormat="false" customHeight="false" hidden="false" ht="12.1" outlineLevel="0" r="445">
      <c r="A445" s="41" t="n">
        <v>45566</v>
      </c>
      <c r="B445" s="2" t="s">
        <v>1410</v>
      </c>
      <c r="C445" s="2" t="s">
        <v>68</v>
      </c>
      <c r="D445" s="2" t="s">
        <v>69</v>
      </c>
      <c r="E445" s="7" t="n">
        <v>6</v>
      </c>
      <c r="F445" s="2" t="s">
        <v>20</v>
      </c>
      <c r="G445" s="6" t="n">
        <v>24.6106</v>
      </c>
      <c r="H445" s="6" t="n">
        <v>63.42</v>
      </c>
      <c r="I445" s="6" t="n">
        <v>4494.23</v>
      </c>
      <c r="J445" s="6" t="n">
        <v>0.48</v>
      </c>
      <c r="K445" s="6" t="n">
        <v>147.6638</v>
      </c>
      <c r="L445" s="6" t="n">
        <v>102.92</v>
      </c>
      <c r="M445" s="6" t="n">
        <v>0.38</v>
      </c>
      <c r="N445" s="6" t="n">
        <v>0.29</v>
      </c>
    </row>
    <row collapsed="false" customFormat="false" customHeight="false" hidden="false" ht="12.1" outlineLevel="0" r="446">
      <c r="A446" s="41" t="n">
        <v>45567</v>
      </c>
      <c r="B446" s="2" t="s">
        <v>1410</v>
      </c>
      <c r="C446" s="2" t="s">
        <v>22</v>
      </c>
      <c r="D446" s="2" t="s">
        <v>23</v>
      </c>
      <c r="E446" s="7" t="n">
        <v>77</v>
      </c>
      <c r="F446" s="2" t="s">
        <v>20</v>
      </c>
      <c r="G446" s="6" t="n">
        <v>37.3432</v>
      </c>
      <c r="H446" s="6" t="n">
        <v>52.74</v>
      </c>
      <c r="I446" s="6" t="n">
        <v>3030.48</v>
      </c>
      <c r="J446" s="6" t="n">
        <v>3.08</v>
      </c>
      <c r="K446" s="6" t="n">
        <v>2875.4295</v>
      </c>
      <c r="L446" s="6" t="n">
        <v>2587.89</v>
      </c>
      <c r="M446" s="6" t="n">
        <v>1.11</v>
      </c>
      <c r="N446" s="6" t="n">
        <v>0.68</v>
      </c>
    </row>
    <row collapsed="false" customFormat="false" customHeight="false" hidden="false" ht="12.1" outlineLevel="0" r="447">
      <c r="A447" s="41" t="n">
        <v>45571</v>
      </c>
      <c r="B447" s="2" t="s">
        <v>1410</v>
      </c>
      <c r="C447" s="2" t="s">
        <v>116</v>
      </c>
      <c r="D447" s="2" t="s">
        <v>117</v>
      </c>
      <c r="E447" s="7" t="n">
        <v>10</v>
      </c>
      <c r="F447" s="2" t="s">
        <v>27</v>
      </c>
      <c r="G447" s="6" t="n">
        <v>10</v>
      </c>
      <c r="H447" s="6" t="n">
        <v>628.5</v>
      </c>
      <c r="I447" s="6" t="n">
        <v>237.11</v>
      </c>
      <c r="J447" s="6" t="n">
        <v>13</v>
      </c>
      <c r="K447" s="6" t="n">
        <v>100</v>
      </c>
      <c r="L447" s="6" t="n">
        <v>87</v>
      </c>
      <c r="M447" s="6" t="n">
        <v>3.67</v>
      </c>
      <c r="N447" s="6" t="n">
        <v>1.38</v>
      </c>
    </row>
    <row collapsed="false" customFormat="false" customHeight="false" hidden="false" ht="12.1" outlineLevel="0" r="448">
      <c r="A448" s="41" t="n">
        <v>45573</v>
      </c>
      <c r="B448" s="2" t="s">
        <v>1410</v>
      </c>
      <c r="C448" s="2" t="s">
        <v>32</v>
      </c>
      <c r="D448" s="2" t="s">
        <v>33</v>
      </c>
      <c r="E448" s="7" t="n">
        <v>185</v>
      </c>
      <c r="F448" s="2" t="s">
        <v>27</v>
      </c>
      <c r="G448" s="6" t="n">
        <v>38.2</v>
      </c>
      <c r="H448" s="6" t="n">
        <v>621.1</v>
      </c>
      <c r="I448" s="6" t="n">
        <v>546.43</v>
      </c>
      <c r="J448" s="6" t="n">
        <v>919</v>
      </c>
      <c r="K448" s="6" t="n">
        <v>7067</v>
      </c>
      <c r="L448" s="6" t="n">
        <v>6148</v>
      </c>
      <c r="M448" s="6" t="n">
        <v>6.08</v>
      </c>
      <c r="N448" s="6" t="n">
        <v>5.35</v>
      </c>
    </row>
    <row collapsed="false" customFormat="false" customHeight="false" hidden="false" ht="12.1" outlineLevel="0" r="449">
      <c r="A449" s="41" t="n">
        <v>45575</v>
      </c>
      <c r="B449" s="2" t="s">
        <v>1410</v>
      </c>
      <c r="C449" s="2" t="s">
        <v>29</v>
      </c>
      <c r="D449" s="2" t="s">
        <v>30</v>
      </c>
      <c r="E449" s="7" t="n">
        <v>66</v>
      </c>
      <c r="F449" s="2" t="s">
        <v>20</v>
      </c>
      <c r="G449" s="6" t="n">
        <v>26.9516</v>
      </c>
      <c r="H449" s="6" t="n">
        <v>21.93</v>
      </c>
      <c r="I449" s="6" t="n">
        <v>2189.3</v>
      </c>
      <c r="J449" s="6" t="n">
        <v>1.83</v>
      </c>
      <c r="K449" s="6" t="n">
        <v>1778.8074</v>
      </c>
      <c r="L449" s="6" t="n">
        <v>1601.39</v>
      </c>
      <c r="M449" s="6" t="n">
        <v>1.11</v>
      </c>
      <c r="N449" s="6" t="n">
        <v>1.14</v>
      </c>
    </row>
    <row collapsed="false" customFormat="false" customHeight="false" hidden="false" ht="12.1" outlineLevel="0" r="450">
      <c r="A450" s="41" t="n">
        <v>45579</v>
      </c>
      <c r="B450" s="2" t="s">
        <v>1410</v>
      </c>
      <c r="C450" s="2" t="s">
        <v>25</v>
      </c>
      <c r="D450" s="2" t="s">
        <v>26</v>
      </c>
      <c r="E450" s="7" t="n">
        <v>340</v>
      </c>
      <c r="F450" s="2" t="s">
        <v>27</v>
      </c>
      <c r="G450" s="6" t="n">
        <v>51.96</v>
      </c>
      <c r="H450" s="6" t="n">
        <v>652.1</v>
      </c>
      <c r="I450" s="6" t="n">
        <v>330.73</v>
      </c>
      <c r="J450" s="6" t="n">
        <v>2297</v>
      </c>
      <c r="K450" s="6" t="n">
        <v>17666.4</v>
      </c>
      <c r="L450" s="6" t="n">
        <v>15369.4</v>
      </c>
      <c r="M450" s="6" t="n">
        <v>13.67</v>
      </c>
      <c r="N450" s="6" t="n">
        <v>6.93</v>
      </c>
    </row>
    <row collapsed="false" customFormat="false" customHeight="false" hidden="false" ht="12.1" outlineLevel="0" r="451">
      <c r="A451" s="41" t="n">
        <v>45587</v>
      </c>
      <c r="B451" s="2" t="s">
        <v>1410</v>
      </c>
      <c r="C451" s="2" t="s">
        <v>140</v>
      </c>
      <c r="D451" s="2" t="s">
        <v>141</v>
      </c>
      <c r="E451" s="7" t="n">
        <v>2</v>
      </c>
      <c r="F451" s="2" t="s">
        <v>20</v>
      </c>
      <c r="G451" s="6" t="n">
        <v>3.075</v>
      </c>
      <c r="H451" s="6" t="n">
        <v>4.79</v>
      </c>
      <c r="I451" s="6" t="n">
        <v>296.66</v>
      </c>
      <c r="J451" s="6" t="n">
        <v>0.02</v>
      </c>
      <c r="K451" s="6" t="n">
        <v>6.1499</v>
      </c>
      <c r="L451" s="6" t="n">
        <v>4.23</v>
      </c>
      <c r="M451" s="6" t="n">
        <v>0.71</v>
      </c>
      <c r="N451" s="6" t="n">
        <v>0.46</v>
      </c>
    </row>
    <row collapsed="false" customFormat="false" customHeight="false" hidden="false" ht="12.1" outlineLevel="0" r="452">
      <c r="A452" s="41" t="n">
        <v>45597</v>
      </c>
      <c r="B452" s="2" t="s">
        <v>1410</v>
      </c>
      <c r="C452" s="2" t="s">
        <v>68</v>
      </c>
      <c r="D452" s="2" t="s">
        <v>69</v>
      </c>
      <c r="E452" s="7" t="n">
        <v>6</v>
      </c>
      <c r="F452" s="2" t="s">
        <v>20</v>
      </c>
      <c r="G452" s="6" t="n">
        <v>25.614</v>
      </c>
      <c r="H452" s="6" t="n">
        <v>59.37</v>
      </c>
      <c r="I452" s="6" t="n">
        <v>4494.23</v>
      </c>
      <c r="J452" s="6" t="n">
        <v>0.48</v>
      </c>
      <c r="K452" s="6" t="n">
        <v>153.6838</v>
      </c>
      <c r="L452" s="6" t="n">
        <v>107.11</v>
      </c>
      <c r="M452" s="6" t="n">
        <v>0.4</v>
      </c>
      <c r="N452" s="6" t="n">
        <v>0.31</v>
      </c>
    </row>
    <row collapsed="false" customFormat="false" customHeight="false" hidden="false" ht="12.1" outlineLevel="0" r="453">
      <c r="A453" s="41" t="n">
        <v>45604</v>
      </c>
      <c r="B453" s="2" t="s">
        <v>1410</v>
      </c>
      <c r="C453" s="2" t="s">
        <v>35</v>
      </c>
      <c r="D453" s="2" t="s">
        <v>36</v>
      </c>
      <c r="E453" s="7" t="n">
        <v>65</v>
      </c>
      <c r="F453" s="2" t="s">
        <v>20</v>
      </c>
      <c r="G453" s="6" t="n">
        <v>31.6774</v>
      </c>
      <c r="H453" s="6" t="n">
        <v>17.41</v>
      </c>
      <c r="I453" s="6" t="n">
        <v>446.68</v>
      </c>
      <c r="J453" s="6" t="n">
        <v>7.77</v>
      </c>
      <c r="K453" s="6" t="n">
        <v>2059.0342</v>
      </c>
      <c r="L453" s="6" t="n">
        <v>1297.01</v>
      </c>
      <c r="M453" s="6" t="n">
        <v>4.47</v>
      </c>
      <c r="N453" s="6" t="n">
        <v>1.17</v>
      </c>
    </row>
    <row collapsed="false" customFormat="false" customHeight="false" hidden="false" ht="12.1" outlineLevel="0" r="454">
      <c r="A454" s="41" t="n">
        <v>45604</v>
      </c>
      <c r="B454" s="2" t="s">
        <v>1410</v>
      </c>
      <c r="C454" s="2" t="s">
        <v>118</v>
      </c>
      <c r="D454" s="2" t="s">
        <v>119</v>
      </c>
      <c r="E454" s="7" t="n">
        <v>3</v>
      </c>
      <c r="F454" s="2" t="s">
        <v>20</v>
      </c>
      <c r="G454" s="6" t="n">
        <v>41.1905</v>
      </c>
      <c r="H454" s="6" t="n">
        <v>27.46</v>
      </c>
      <c r="I454" s="6" t="n">
        <v>2775.04</v>
      </c>
      <c r="J454" s="6" t="n">
        <v>0.13</v>
      </c>
      <c r="K454" s="6" t="n">
        <v>123.5715</v>
      </c>
      <c r="L454" s="6" t="n">
        <v>110.82</v>
      </c>
      <c r="M454" s="6" t="n">
        <v>1.33</v>
      </c>
      <c r="N454" s="6" t="n">
        <v>1.37</v>
      </c>
    </row>
    <row collapsed="false" customFormat="false" customHeight="false" hidden="false" ht="12.1" outlineLevel="0" r="455">
      <c r="A455" s="41" t="n">
        <v>45610</v>
      </c>
      <c r="B455" s="2" t="s">
        <v>1410</v>
      </c>
      <c r="C455" s="2" t="s">
        <v>17</v>
      </c>
      <c r="D455" s="2" t="s">
        <v>19</v>
      </c>
      <c r="E455" s="7" t="n">
        <v>63</v>
      </c>
      <c r="F455" s="2" t="s">
        <v>20</v>
      </c>
      <c r="G455" s="6" t="n">
        <v>97.382</v>
      </c>
      <c r="H455" s="6" t="n">
        <v>121.47</v>
      </c>
      <c r="I455" s="6" t="n">
        <v>2784.02</v>
      </c>
      <c r="J455" s="6" t="n">
        <v>6.24</v>
      </c>
      <c r="K455" s="6" t="n">
        <v>6135.0687</v>
      </c>
      <c r="L455" s="6" t="n">
        <v>5521.27</v>
      </c>
      <c r="M455" s="6" t="n">
        <v>3.15</v>
      </c>
      <c r="N455" s="6" t="n">
        <v>0.73</v>
      </c>
    </row>
    <row collapsed="false" customFormat="false" customHeight="false" hidden="false" ht="12.1" outlineLevel="0" r="456">
      <c r="A456" s="41" t="n">
        <v>45617</v>
      </c>
      <c r="B456" s="2" t="s">
        <v>1410</v>
      </c>
      <c r="C456" s="2" t="s">
        <v>41</v>
      </c>
      <c r="D456" s="2" t="s">
        <v>42</v>
      </c>
      <c r="E456" s="7" t="n">
        <v>2</v>
      </c>
      <c r="F456" s="2" t="s">
        <v>20</v>
      </c>
      <c r="G456" s="6" t="n">
        <v>83.1819</v>
      </c>
      <c r="H456" s="6" t="n">
        <v>415.49</v>
      </c>
      <c r="I456" s="6" t="n">
        <v>16373.83</v>
      </c>
      <c r="J456" s="6" t="n">
        <v>0.17</v>
      </c>
      <c r="K456" s="6" t="n">
        <v>166.3639</v>
      </c>
      <c r="L456" s="6" t="n">
        <v>149.33</v>
      </c>
      <c r="M456" s="6" t="n">
        <v>0.46</v>
      </c>
      <c r="N456" s="6" t="n">
        <v>0.18</v>
      </c>
    </row>
    <row collapsed="false" customFormat="false" customHeight="false" hidden="false" ht="12.1" outlineLevel="0" r="457">
      <c r="A457" s="41" t="n">
        <v>45623</v>
      </c>
      <c r="B457" s="2" t="s">
        <v>1410</v>
      </c>
      <c r="C457" s="2" t="s">
        <v>90</v>
      </c>
      <c r="D457" s="2" t="s">
        <v>91</v>
      </c>
      <c r="E457" s="7" t="n">
        <v>4</v>
      </c>
      <c r="F457" s="2" t="s">
        <v>20</v>
      </c>
      <c r="G457" s="6" t="n">
        <v>26.2651</v>
      </c>
      <c r="H457" s="6" t="n">
        <v>42.25</v>
      </c>
      <c r="I457" s="6" t="n">
        <v>4363.97</v>
      </c>
      <c r="J457" s="6" t="n">
        <v>0.1</v>
      </c>
      <c r="K457" s="6" t="n">
        <v>105.0604</v>
      </c>
      <c r="L457" s="6" t="n">
        <v>94.55</v>
      </c>
      <c r="M457" s="6" t="n">
        <v>0.54</v>
      </c>
      <c r="N457" s="6" t="n">
        <v>0.53</v>
      </c>
    </row>
    <row collapsed="false" customFormat="false" customHeight="false" hidden="false" ht="12.1" outlineLevel="0" r="458">
      <c r="A458" s="41" t="n">
        <v>45625</v>
      </c>
      <c r="B458" s="2" t="s">
        <v>1410</v>
      </c>
      <c r="C458" s="2" t="s">
        <v>82</v>
      </c>
      <c r="D458" s="2" t="s">
        <v>83</v>
      </c>
      <c r="E458" s="7" t="n">
        <v>4</v>
      </c>
      <c r="F458" s="2" t="s">
        <v>20</v>
      </c>
      <c r="G458" s="6" t="n">
        <v>53.1454</v>
      </c>
      <c r="H458" s="6" t="n">
        <v>64.43</v>
      </c>
      <c r="I458" s="6" t="n">
        <v>3981.44</v>
      </c>
      <c r="J458" s="6" t="n">
        <v>0.19</v>
      </c>
      <c r="K458" s="6" t="n">
        <v>212.5817</v>
      </c>
      <c r="L458" s="6" t="n">
        <v>191.76</v>
      </c>
      <c r="M458" s="6" t="n">
        <v>1.2</v>
      </c>
      <c r="N458" s="6" t="n">
        <v>0.68</v>
      </c>
    </row>
    <row collapsed="false" customFormat="false" customHeight="false" hidden="false" ht="12.1" outlineLevel="0" r="459">
      <c r="A459" s="41" t="n">
        <v>45628</v>
      </c>
      <c r="B459" s="2" t="s">
        <v>1410</v>
      </c>
      <c r="C459" s="2" t="s">
        <v>116</v>
      </c>
      <c r="D459" s="2" t="s">
        <v>117</v>
      </c>
      <c r="E459" s="7" t="n">
        <v>10</v>
      </c>
      <c r="F459" s="2" t="s">
        <v>27</v>
      </c>
      <c r="G459" s="6" t="n">
        <v>20</v>
      </c>
      <c r="H459" s="6" t="n">
        <v>593</v>
      </c>
      <c r="I459" s="6" t="n">
        <v>237.11</v>
      </c>
      <c r="J459" s="6" t="n">
        <v>26</v>
      </c>
      <c r="K459" s="6" t="n">
        <v>200</v>
      </c>
      <c r="L459" s="6" t="n">
        <v>174</v>
      </c>
      <c r="M459" s="6" t="n">
        <v>7.34</v>
      </c>
      <c r="N459" s="6" t="n">
        <v>2.93</v>
      </c>
    </row>
    <row collapsed="false" customFormat="false" customHeight="false" hidden="false" ht="12.1" outlineLevel="0" r="460">
      <c r="A460" s="41" t="n">
        <v>45628</v>
      </c>
      <c r="B460" s="2" t="s">
        <v>1410</v>
      </c>
      <c r="C460" s="2" t="s">
        <v>68</v>
      </c>
      <c r="D460" s="2" t="s">
        <v>69</v>
      </c>
      <c r="E460" s="7" t="n">
        <v>6</v>
      </c>
      <c r="F460" s="2" t="s">
        <v>20</v>
      </c>
      <c r="G460" s="6" t="n">
        <v>28.4436</v>
      </c>
      <c r="H460" s="6" t="n">
        <v>57.89</v>
      </c>
      <c r="I460" s="6" t="n">
        <v>4494.23</v>
      </c>
      <c r="J460" s="6" t="n">
        <v>0.48</v>
      </c>
      <c r="K460" s="6" t="n">
        <v>170.6616</v>
      </c>
      <c r="L460" s="6" t="n">
        <v>118.95</v>
      </c>
      <c r="M460" s="6" t="n">
        <v>0.44</v>
      </c>
      <c r="N460" s="6" t="n">
        <v>0.32</v>
      </c>
    </row>
    <row collapsed="false" customFormat="false" customHeight="false" hidden="false" ht="12.1" outlineLevel="0" r="461">
      <c r="A461" s="41" t="n">
        <v>45639</v>
      </c>
      <c r="B461" s="2" t="s">
        <v>1410</v>
      </c>
      <c r="C461" s="2" t="s">
        <v>44</v>
      </c>
      <c r="D461" s="2" t="s">
        <v>45</v>
      </c>
      <c r="E461" s="7" t="n">
        <v>4</v>
      </c>
      <c r="F461" s="2" t="s">
        <v>27</v>
      </c>
      <c r="G461" s="6" t="n">
        <v>1301.75</v>
      </c>
      <c r="H461" s="6" t="n">
        <v>13692.5</v>
      </c>
      <c r="I461" s="6" t="n">
        <v>14486.79</v>
      </c>
      <c r="J461" s="6" t="n">
        <v>677</v>
      </c>
      <c r="K461" s="6" t="n">
        <v>5207</v>
      </c>
      <c r="L461" s="6" t="n">
        <v>4530</v>
      </c>
      <c r="M461" s="6" t="n">
        <v>7.82</v>
      </c>
      <c r="N461" s="6" t="n">
        <v>8.27</v>
      </c>
    </row>
    <row collapsed="false" customFormat="false" customHeight="false" hidden="false" ht="12.1" outlineLevel="0" r="462">
      <c r="A462" s="41" t="n">
        <v>45643</v>
      </c>
      <c r="B462" s="2" t="s">
        <v>1410</v>
      </c>
      <c r="C462" s="2" t="s">
        <v>136</v>
      </c>
      <c r="D462" s="2" t="s">
        <v>137</v>
      </c>
      <c r="E462" s="7" t="n">
        <v>3</v>
      </c>
      <c r="F462" s="2" t="s">
        <v>27</v>
      </c>
      <c r="G462" s="6" t="n">
        <v>49.06</v>
      </c>
      <c r="H462" s="6" t="n">
        <v>1016.4</v>
      </c>
      <c r="I462" s="6" t="n">
        <v>989.54</v>
      </c>
      <c r="J462" s="6" t="n">
        <v>19</v>
      </c>
      <c r="K462" s="6" t="n">
        <v>147.18</v>
      </c>
      <c r="L462" s="6" t="n">
        <v>128.18</v>
      </c>
      <c r="M462" s="6" t="n">
        <v>4.32</v>
      </c>
      <c r="N462" s="6" t="n">
        <v>4.2</v>
      </c>
    </row>
    <row collapsed="false" customFormat="false" customHeight="false" hidden="false" ht="12.1" outlineLevel="0" r="463">
      <c r="A463" s="41" t="n">
        <v>45644</v>
      </c>
      <c r="B463" s="2" t="s">
        <v>1410</v>
      </c>
      <c r="C463" s="2" t="s">
        <v>38</v>
      </c>
      <c r="D463" s="2" t="s">
        <v>39</v>
      </c>
      <c r="E463" s="7" t="n">
        <v>4</v>
      </c>
      <c r="F463" s="2" t="s">
        <v>20</v>
      </c>
      <c r="G463" s="6" t="n">
        <v>41.1992</v>
      </c>
      <c r="H463" s="6" t="n">
        <v>350.97</v>
      </c>
      <c r="I463" s="6" t="n">
        <v>16442.06</v>
      </c>
      <c r="J463" s="6" t="n">
        <v>0.16</v>
      </c>
      <c r="K463" s="6" t="n">
        <v>164.7966</v>
      </c>
      <c r="L463" s="6" t="n">
        <v>148.32</v>
      </c>
      <c r="M463" s="6" t="n">
        <v>0.23</v>
      </c>
      <c r="N463" s="6" t="n">
        <v>0.1</v>
      </c>
    </row>
    <row collapsed="false" customFormat="false" customHeight="false" hidden="false" ht="12.1" outlineLevel="0" r="464">
      <c r="A464" s="41" t="n">
        <v>45652</v>
      </c>
      <c r="B464" s="2" t="s">
        <v>1410</v>
      </c>
      <c r="C464" s="2" t="s">
        <v>88</v>
      </c>
      <c r="D464" s="2" t="s">
        <v>89</v>
      </c>
      <c r="E464" s="7" t="n">
        <v>4</v>
      </c>
      <c r="F464" s="2" t="s">
        <v>20</v>
      </c>
      <c r="G464" s="6" t="n">
        <v>101.6048</v>
      </c>
      <c r="H464" s="6" t="n">
        <v>53.47</v>
      </c>
      <c r="I464" s="6" t="n">
        <v>2956.23</v>
      </c>
      <c r="J464" s="6" t="n">
        <v>0.41</v>
      </c>
      <c r="K464" s="6" t="n">
        <v>406.419</v>
      </c>
      <c r="L464" s="6" t="n">
        <v>365.58</v>
      </c>
      <c r="M464" s="6" t="n">
        <v>3.09</v>
      </c>
      <c r="N464" s="6" t="n">
        <v>1.72</v>
      </c>
    </row>
    <row collapsed="false" customFormat="false" customHeight="false" hidden="false" ht="12.1" outlineLevel="0" r="465">
      <c r="A465" s="41" t="n">
        <v>45659</v>
      </c>
      <c r="B465" s="2" t="s">
        <v>1410</v>
      </c>
      <c r="C465" s="2" t="s">
        <v>68</v>
      </c>
      <c r="D465" s="2" t="s">
        <v>69</v>
      </c>
      <c r="E465" s="7" t="n">
        <v>6</v>
      </c>
      <c r="F465" s="2" t="s">
        <v>20</v>
      </c>
      <c r="G465" s="6" t="n">
        <v>26.8434</v>
      </c>
      <c r="H465" s="6" t="n">
        <v>53.41</v>
      </c>
      <c r="I465" s="6" t="n">
        <v>4494.23</v>
      </c>
      <c r="J465" s="6" t="n">
        <v>0.48</v>
      </c>
      <c r="K465" s="6" t="n">
        <v>161.0606</v>
      </c>
      <c r="L465" s="6" t="n">
        <v>112.25</v>
      </c>
      <c r="M465" s="6" t="n">
        <v>0.42</v>
      </c>
      <c r="N465" s="6" t="n">
        <v>0.34</v>
      </c>
    </row>
    <row collapsed="false" customFormat="false" customHeight="false" hidden="false" ht="12.1" outlineLevel="0" r="466">
      <c r="A466" s="41" t="n">
        <v>45660</v>
      </c>
      <c r="B466" s="2" t="s">
        <v>1410</v>
      </c>
      <c r="C466" s="2" t="s">
        <v>22</v>
      </c>
      <c r="D466" s="2" t="s">
        <v>23</v>
      </c>
      <c r="E466" s="7" t="n">
        <v>77</v>
      </c>
      <c r="F466" s="2" t="s">
        <v>20</v>
      </c>
      <c r="G466" s="6" t="n">
        <v>40.6719</v>
      </c>
      <c r="H466" s="6" t="n">
        <v>59.1</v>
      </c>
      <c r="I466" s="6" t="n">
        <v>3030.48</v>
      </c>
      <c r="J466" s="6" t="n">
        <v>3.08</v>
      </c>
      <c r="K466" s="6" t="n">
        <v>3131.7348</v>
      </c>
      <c r="L466" s="6" t="n">
        <v>2818.56</v>
      </c>
      <c r="M466" s="6" t="n">
        <v>1.21</v>
      </c>
      <c r="N466" s="6" t="n">
        <v>0.61</v>
      </c>
    </row>
    <row collapsed="false" customFormat="false" customHeight="false" hidden="false" ht="12.1" outlineLevel="0" r="467">
      <c r="A467" s="41" t="n">
        <v>45665</v>
      </c>
      <c r="B467" s="2" t="s">
        <v>1410</v>
      </c>
      <c r="C467" s="2" t="s">
        <v>32</v>
      </c>
      <c r="D467" s="2" t="s">
        <v>33</v>
      </c>
      <c r="E467" s="7" t="n">
        <v>185</v>
      </c>
      <c r="F467" s="2" t="s">
        <v>27</v>
      </c>
      <c r="G467" s="6" t="n">
        <v>17.39</v>
      </c>
      <c r="H467" s="6" t="n">
        <v>645.5</v>
      </c>
      <c r="I467" s="6" t="n">
        <v>546.43</v>
      </c>
      <c r="J467" s="6" t="n">
        <v>418</v>
      </c>
      <c r="K467" s="6" t="n">
        <v>3217.15</v>
      </c>
      <c r="L467" s="6" t="n">
        <v>2799.15</v>
      </c>
      <c r="M467" s="6" t="n">
        <v>2.77</v>
      </c>
      <c r="N467" s="6" t="n">
        <v>2.34</v>
      </c>
    </row>
    <row collapsed="false" customFormat="false" customHeight="false" hidden="false" ht="12.1" outlineLevel="0" r="468">
      <c r="A468" s="41" t="n">
        <v>45667</v>
      </c>
      <c r="B468" s="2" t="s">
        <v>1410</v>
      </c>
      <c r="C468" s="2" t="s">
        <v>29</v>
      </c>
      <c r="D468" s="2" t="s">
        <v>30</v>
      </c>
      <c r="E468" s="7" t="n">
        <v>66</v>
      </c>
      <c r="F468" s="2" t="s">
        <v>20</v>
      </c>
      <c r="G468" s="6" t="n">
        <v>28.4369</v>
      </c>
      <c r="H468" s="6" t="n">
        <v>22.18</v>
      </c>
      <c r="I468" s="6" t="n">
        <v>2189.3</v>
      </c>
      <c r="J468" s="6" t="n">
        <v>1.83</v>
      </c>
      <c r="K468" s="6" t="n">
        <v>1876.8371</v>
      </c>
      <c r="L468" s="6" t="n">
        <v>1689.64</v>
      </c>
      <c r="M468" s="6" t="n">
        <v>1.17</v>
      </c>
      <c r="N468" s="6" t="n">
        <v>1.13</v>
      </c>
    </row>
    <row collapsed="false" customFormat="false" customHeight="false" hidden="false" ht="12.1" outlineLevel="0" r="469">
      <c r="A469" s="41" t="n">
        <v>45681</v>
      </c>
      <c r="B469" s="2" t="s">
        <v>1410</v>
      </c>
      <c r="C469" s="2" t="s">
        <v>118</v>
      </c>
      <c r="D469" s="2" t="s">
        <v>119</v>
      </c>
      <c r="E469" s="7" t="n">
        <v>3</v>
      </c>
      <c r="F469" s="2" t="s">
        <v>20</v>
      </c>
      <c r="G469" s="6" t="n">
        <v>42.6121</v>
      </c>
      <c r="H469" s="6" t="n">
        <v>26.44</v>
      </c>
      <c r="I469" s="6" t="n">
        <v>2775.04</v>
      </c>
      <c r="J469" s="6" t="n">
        <v>0.13</v>
      </c>
      <c r="K469" s="6" t="n">
        <v>127.8362</v>
      </c>
      <c r="L469" s="6" t="n">
        <v>114.95</v>
      </c>
      <c r="M469" s="6" t="n">
        <v>1.38</v>
      </c>
      <c r="N469" s="6" t="n">
        <v>1.46</v>
      </c>
    </row>
    <row collapsed="false" customFormat="false" customHeight="false" hidden="false" ht="12.1" outlineLevel="0" r="470">
      <c r="A470" s="41" t="n">
        <v>45691</v>
      </c>
      <c r="B470" s="2" t="s">
        <v>1410</v>
      </c>
      <c r="C470" s="2" t="s">
        <v>68</v>
      </c>
      <c r="D470" s="2" t="s">
        <v>69</v>
      </c>
      <c r="E470" s="7" t="n">
        <v>6</v>
      </c>
      <c r="F470" s="2" t="s">
        <v>20</v>
      </c>
      <c r="G470" s="6" t="n">
        <v>25.822</v>
      </c>
      <c r="H470" s="6" t="n">
        <v>54.64</v>
      </c>
      <c r="I470" s="6" t="n">
        <v>4494.23</v>
      </c>
      <c r="J470" s="6" t="n">
        <v>0.48</v>
      </c>
      <c r="K470" s="6" t="n">
        <v>154.9321</v>
      </c>
      <c r="L470" s="6" t="n">
        <v>107.98</v>
      </c>
      <c r="M470" s="6" t="n">
        <v>0.4</v>
      </c>
      <c r="N470" s="6" t="n">
        <v>0.34</v>
      </c>
    </row>
    <row collapsed="false" customFormat="false" customHeight="false" hidden="false" ht="12.1" outlineLevel="0" r="471">
      <c r="A471" s="41" t="n">
        <v>45695</v>
      </c>
      <c r="B471" s="2" t="s">
        <v>1410</v>
      </c>
      <c r="C471" s="2" t="s">
        <v>35</v>
      </c>
      <c r="D471" s="2" t="s">
        <v>36</v>
      </c>
      <c r="E471" s="7" t="n">
        <v>65</v>
      </c>
      <c r="F471" s="2" t="s">
        <v>20</v>
      </c>
      <c r="G471" s="6" t="n">
        <v>31.4959</v>
      </c>
      <c r="H471" s="6" t="n">
        <v>20.37</v>
      </c>
      <c r="I471" s="6" t="n">
        <v>446.68</v>
      </c>
      <c r="J471" s="6" t="n">
        <v>7.82</v>
      </c>
      <c r="K471" s="6" t="n">
        <v>2047.2322</v>
      </c>
      <c r="L471" s="6" t="n">
        <v>1289.39</v>
      </c>
      <c r="M471" s="6" t="n">
        <v>4.44</v>
      </c>
      <c r="N471" s="6" t="n">
        <v>1</v>
      </c>
    </row>
    <row collapsed="false" customFormat="false" customHeight="false" hidden="false" ht="12.1" outlineLevel="0" r="472">
      <c r="A472" s="41" t="n">
        <v>45700</v>
      </c>
      <c r="B472" s="2" t="s">
        <v>1410</v>
      </c>
      <c r="C472" s="2" t="s">
        <v>17</v>
      </c>
      <c r="D472" s="2" t="s">
        <v>19</v>
      </c>
      <c r="E472" s="7" t="n">
        <v>63</v>
      </c>
      <c r="F472" s="2" t="s">
        <v>20</v>
      </c>
      <c r="G472" s="6" t="n">
        <v>94.8444</v>
      </c>
      <c r="H472" s="6" t="n">
        <v>111.67</v>
      </c>
      <c r="I472" s="6" t="n">
        <v>2784.02</v>
      </c>
      <c r="J472" s="6" t="n">
        <v>6.24</v>
      </c>
      <c r="K472" s="6" t="n">
        <v>5975.1957</v>
      </c>
      <c r="L472" s="6" t="n">
        <v>5377.39</v>
      </c>
      <c r="M472" s="6" t="n">
        <v>3.07</v>
      </c>
      <c r="N472" s="6" t="n">
        <v>0.8</v>
      </c>
    </row>
    <row collapsed="false" customFormat="false" customHeight="false" hidden="false" ht="12.1" outlineLevel="0" r="473">
      <c r="A473" s="41" t="n">
        <v>45708</v>
      </c>
      <c r="B473" s="2" t="s">
        <v>1410</v>
      </c>
      <c r="C473" s="2" t="s">
        <v>41</v>
      </c>
      <c r="D473" s="2" t="s">
        <v>42</v>
      </c>
      <c r="E473" s="7" t="n">
        <v>2</v>
      </c>
      <c r="F473" s="2" t="s">
        <v>20</v>
      </c>
      <c r="G473" s="6" t="n">
        <v>75.0542</v>
      </c>
      <c r="H473" s="6" t="n">
        <v>414.77</v>
      </c>
      <c r="I473" s="6" t="n">
        <v>16373.83</v>
      </c>
      <c r="J473" s="6" t="n">
        <v>0.17</v>
      </c>
      <c r="K473" s="6" t="n">
        <v>150.1085</v>
      </c>
      <c r="L473" s="6" t="n">
        <v>134.74</v>
      </c>
      <c r="M473" s="6" t="n">
        <v>0.41</v>
      </c>
      <c r="N473" s="6" t="n">
        <v>0.18</v>
      </c>
    </row>
    <row collapsed="false" customFormat="false" customHeight="false" hidden="false" ht="12.1" outlineLevel="0" r="474">
      <c r="A474" s="41" t="n">
        <v>45719</v>
      </c>
      <c r="B474" s="2" t="s">
        <v>1410</v>
      </c>
      <c r="C474" s="2" t="s">
        <v>68</v>
      </c>
      <c r="D474" s="2" t="s">
        <v>69</v>
      </c>
      <c r="E474" s="7" t="n">
        <v>6</v>
      </c>
      <c r="F474" s="2" t="s">
        <v>20</v>
      </c>
      <c r="G474" s="6" t="n">
        <v>23.6528</v>
      </c>
      <c r="H474" s="6" t="n">
        <v>57.03</v>
      </c>
      <c r="I474" s="6" t="n">
        <v>4494.23</v>
      </c>
      <c r="J474" s="6" t="n">
        <v>0.48</v>
      </c>
      <c r="K474" s="6" t="n">
        <v>141.9169</v>
      </c>
      <c r="L474" s="6" t="n">
        <v>99.55</v>
      </c>
      <c r="M474" s="6" t="n">
        <v>0.37</v>
      </c>
      <c r="N474" s="6" t="n">
        <v>0.33</v>
      </c>
    </row>
    <row collapsed="false" customFormat="false" customHeight="false" hidden="false" ht="12.1" outlineLevel="0" r="475">
      <c r="A475" s="41" t="n">
        <v>45720</v>
      </c>
      <c r="B475" s="2" t="s">
        <v>1410</v>
      </c>
      <c r="C475" s="2" t="s">
        <v>90</v>
      </c>
      <c r="D475" s="2" t="s">
        <v>91</v>
      </c>
      <c r="E475" s="7" t="n">
        <v>4</v>
      </c>
      <c r="F475" s="2" t="s">
        <v>20</v>
      </c>
      <c r="G475" s="6" t="n">
        <v>22.3124</v>
      </c>
      <c r="H475" s="6" t="n">
        <v>42.36</v>
      </c>
      <c r="I475" s="6" t="n">
        <v>4363.97</v>
      </c>
      <c r="J475" s="6" t="n">
        <v>0.1</v>
      </c>
      <c r="K475" s="6" t="n">
        <v>89.2497</v>
      </c>
      <c r="L475" s="6" t="n">
        <v>80.32</v>
      </c>
      <c r="M475" s="6" t="n">
        <v>0.46</v>
      </c>
      <c r="N475" s="6" t="n">
        <v>0.53</v>
      </c>
    </row>
    <row collapsed="false" customFormat="false" customHeight="false" hidden="false" ht="12.1" outlineLevel="0" r="476">
      <c r="A476" s="41" t="n">
        <v>45730</v>
      </c>
      <c r="B476" s="2" t="s">
        <v>1410</v>
      </c>
      <c r="C476" s="2" t="s">
        <v>82</v>
      </c>
      <c r="D476" s="2" t="s">
        <v>83</v>
      </c>
      <c r="E476" s="7" t="n">
        <v>4</v>
      </c>
      <c r="F476" s="2" t="s">
        <v>20</v>
      </c>
      <c r="G476" s="6" t="n">
        <v>44.1757</v>
      </c>
      <c r="H476" s="6" t="n">
        <v>69.62</v>
      </c>
      <c r="I476" s="6" t="n">
        <v>3981.44</v>
      </c>
      <c r="J476" s="6" t="n">
        <v>0.2</v>
      </c>
      <c r="K476" s="6" t="n">
        <v>176.7028</v>
      </c>
      <c r="L476" s="6" t="n">
        <v>159.38</v>
      </c>
      <c r="M476" s="6" t="n">
        <v>1</v>
      </c>
      <c r="N476" s="6" t="n">
        <v>0.66</v>
      </c>
    </row>
    <row collapsed="false" customFormat="false" customHeight="false" hidden="false" ht="12.1" outlineLevel="0" r="477">
      <c r="A477" s="41" t="n">
        <v>45741</v>
      </c>
      <c r="B477" s="2" t="s">
        <v>1410</v>
      </c>
      <c r="C477" s="2" t="s">
        <v>88</v>
      </c>
      <c r="D477" s="2" t="s">
        <v>89</v>
      </c>
      <c r="E477" s="7" t="n">
        <v>4</v>
      </c>
      <c r="F477" s="2" t="s">
        <v>20</v>
      </c>
      <c r="G477" s="6" t="n">
        <v>85.5512</v>
      </c>
      <c r="H477" s="6" t="n">
        <v>57.65</v>
      </c>
      <c r="I477" s="6" t="n">
        <v>2956.23</v>
      </c>
      <c r="J477" s="6" t="n">
        <v>0.41</v>
      </c>
      <c r="K477" s="6" t="n">
        <v>342.2047</v>
      </c>
      <c r="L477" s="6" t="n">
        <v>307.82</v>
      </c>
      <c r="M477" s="6" t="n">
        <v>2.6</v>
      </c>
      <c r="N477" s="6" t="n">
        <v>1.59</v>
      </c>
    </row>
    <row collapsed="false" customFormat="false" customHeight="false" hidden="false" ht="12.1" outlineLevel="0" r="478">
      <c r="A478" s="41" t="n">
        <v>45748</v>
      </c>
      <c r="B478" s="2" t="s">
        <v>1410</v>
      </c>
      <c r="C478" s="2" t="s">
        <v>68</v>
      </c>
      <c r="D478" s="2" t="s">
        <v>69</v>
      </c>
      <c r="E478" s="7" t="n">
        <v>6</v>
      </c>
      <c r="F478" s="2" t="s">
        <v>20</v>
      </c>
      <c r="G478" s="6" t="n">
        <v>22.9985</v>
      </c>
      <c r="H478" s="6" t="n">
        <v>58.01</v>
      </c>
      <c r="I478" s="6" t="n">
        <v>4494.23</v>
      </c>
      <c r="J478" s="6" t="n">
        <v>0.48</v>
      </c>
      <c r="K478" s="6" t="n">
        <v>137.991</v>
      </c>
      <c r="L478" s="6" t="n">
        <v>96.95</v>
      </c>
      <c r="M478" s="6" t="n">
        <v>0.36</v>
      </c>
      <c r="N478" s="6" t="n">
        <v>0.33</v>
      </c>
    </row>
    <row collapsed="false" customFormat="false" customHeight="false" hidden="false" ht="12.1" outlineLevel="0" r="479">
      <c r="A479" s="41" t="n">
        <v>45750</v>
      </c>
      <c r="B479" s="2" t="s">
        <v>1410</v>
      </c>
      <c r="C479" s="2" t="s">
        <v>22</v>
      </c>
      <c r="D479" s="2" t="s">
        <v>23</v>
      </c>
      <c r="E479" s="7" t="n">
        <v>77</v>
      </c>
      <c r="F479" s="2" t="s">
        <v>20</v>
      </c>
      <c r="G479" s="6" t="n">
        <v>34.6664</v>
      </c>
      <c r="H479" s="6" t="n">
        <v>61.82</v>
      </c>
      <c r="I479" s="6" t="n">
        <v>3030.48</v>
      </c>
      <c r="J479" s="6" t="n">
        <v>3.16</v>
      </c>
      <c r="K479" s="6" t="n">
        <v>2669.313</v>
      </c>
      <c r="L479" s="6" t="n">
        <v>2402.13</v>
      </c>
      <c r="M479" s="6" t="n">
        <v>1.03</v>
      </c>
      <c r="N479" s="6" t="n">
        <v>0.6</v>
      </c>
    </row>
    <row collapsed="false" customFormat="false" customHeight="false" hidden="false" ht="12.1" outlineLevel="0" r="480">
      <c r="A480" s="41" t="n">
        <v>45754</v>
      </c>
      <c r="B480" s="2" t="s">
        <v>1410</v>
      </c>
      <c r="C480" s="2" t="s">
        <v>74</v>
      </c>
      <c r="D480" s="2" t="s">
        <v>75</v>
      </c>
      <c r="E480" s="7" t="n">
        <v>7</v>
      </c>
      <c r="F480" s="2" t="s">
        <v>27</v>
      </c>
      <c r="G480" s="6" t="n">
        <v>98.92</v>
      </c>
      <c r="H480" s="6" t="n">
        <v>3834</v>
      </c>
      <c r="I480" s="6" t="n">
        <v>1940.14</v>
      </c>
      <c r="J480" s="6" t="n">
        <v>90</v>
      </c>
      <c r="K480" s="6" t="n">
        <v>692.44</v>
      </c>
      <c r="L480" s="6" t="n">
        <v>602.44</v>
      </c>
      <c r="M480" s="6" t="n">
        <v>4.44</v>
      </c>
      <c r="N480" s="6" t="n">
        <v>2.24</v>
      </c>
    </row>
    <row collapsed="false" customFormat="false" customHeight="false" hidden="false" ht="12.1" outlineLevel="0" r="481">
      <c r="A481" s="41" t="n">
        <v>45757</v>
      </c>
      <c r="B481" s="2" t="s">
        <v>1410</v>
      </c>
      <c r="C481" s="2" t="s">
        <v>38</v>
      </c>
      <c r="D481" s="2" t="s">
        <v>39</v>
      </c>
      <c r="E481" s="7" t="n">
        <v>4</v>
      </c>
      <c r="F481" s="2" t="s">
        <v>20</v>
      </c>
      <c r="G481" s="6" t="n">
        <v>35.8144</v>
      </c>
      <c r="H481" s="6" t="n">
        <v>265.17</v>
      </c>
      <c r="I481" s="6" t="n">
        <v>16442.06</v>
      </c>
      <c r="J481" s="6" t="n">
        <v>0.17</v>
      </c>
      <c r="K481" s="6" t="n">
        <v>143.2576</v>
      </c>
      <c r="L481" s="6" t="n">
        <v>128.62</v>
      </c>
      <c r="M481" s="6" t="n">
        <v>0.2</v>
      </c>
      <c r="N481" s="6" t="n">
        <v>0.14</v>
      </c>
    </row>
    <row collapsed="false" customFormat="false" customHeight="false" hidden="false" ht="12.1" outlineLevel="0" r="482">
      <c r="A482" s="41" t="n">
        <v>45757</v>
      </c>
      <c r="B482" s="2" t="s">
        <v>1410</v>
      </c>
      <c r="C482" s="2" t="s">
        <v>29</v>
      </c>
      <c r="D482" s="2" t="s">
        <v>30</v>
      </c>
      <c r="E482" s="7" t="n">
        <v>66</v>
      </c>
      <c r="F482" s="2" t="s">
        <v>20</v>
      </c>
      <c r="G482" s="6" t="n">
        <v>23.9337</v>
      </c>
      <c r="H482" s="6" t="n">
        <v>26.47</v>
      </c>
      <c r="I482" s="6" t="n">
        <v>2189.3</v>
      </c>
      <c r="J482" s="6" t="n">
        <v>1.83</v>
      </c>
      <c r="K482" s="6" t="n">
        <v>1579.6215</v>
      </c>
      <c r="L482" s="6" t="n">
        <v>1422.07</v>
      </c>
      <c r="M482" s="6" t="n">
        <v>0.98</v>
      </c>
      <c r="N482" s="6" t="n">
        <v>0.95</v>
      </c>
    </row>
    <row collapsed="false" customFormat="false" customHeight="false" hidden="false" ht="12.1" outlineLevel="0" r="483">
      <c r="A483" s="41" t="n">
        <v>45758</v>
      </c>
      <c r="B483" s="2" t="s">
        <v>1410</v>
      </c>
      <c r="C483" s="2" t="s">
        <v>110</v>
      </c>
      <c r="D483" s="2" t="s">
        <v>111</v>
      </c>
      <c r="E483" s="7" t="n">
        <v>10</v>
      </c>
      <c r="F483" s="2" t="s">
        <v>20</v>
      </c>
      <c r="G483" s="6" t="n">
        <v>25.5048</v>
      </c>
      <c r="H483" s="6" t="n">
        <v>5.53</v>
      </c>
      <c r="I483" s="6" t="n">
        <v>999.98</v>
      </c>
      <c r="J483" s="6" t="n">
        <v>0.3</v>
      </c>
      <c r="K483" s="6" t="n">
        <v>255.0477</v>
      </c>
      <c r="L483" s="6" t="n">
        <v>229.54</v>
      </c>
      <c r="M483" s="6" t="n">
        <v>2.3</v>
      </c>
      <c r="N483" s="6" t="n">
        <v>4.88</v>
      </c>
    </row>
    <row collapsed="false" customFormat="false" customHeight="false" hidden="false" ht="12.1" outlineLevel="0" r="484">
      <c r="A484" s="41" t="n">
        <v>45772</v>
      </c>
      <c r="B484" s="2" t="s">
        <v>1410</v>
      </c>
      <c r="C484" s="2" t="s">
        <v>44</v>
      </c>
      <c r="D484" s="2" t="s">
        <v>45</v>
      </c>
      <c r="E484" s="7" t="n">
        <v>40</v>
      </c>
      <c r="F484" s="2" t="s">
        <v>27</v>
      </c>
      <c r="G484" s="6" t="n">
        <v>73</v>
      </c>
      <c r="H484" s="6" t="n">
        <v>1856.8</v>
      </c>
      <c r="I484" s="6" t="n">
        <v>1448.68</v>
      </c>
      <c r="J484" s="6" t="n">
        <v>380</v>
      </c>
      <c r="K484" s="6" t="n">
        <v>2920</v>
      </c>
      <c r="L484" s="6" t="n">
        <v>2540</v>
      </c>
      <c r="M484" s="6" t="n">
        <v>4.38</v>
      </c>
      <c r="N484" s="6" t="n">
        <v>3.42</v>
      </c>
    </row>
    <row collapsed="false" customFormat="false" customHeight="false" hidden="false" ht="12.1" outlineLevel="0" r="485">
      <c r="A485" s="41" t="n">
        <v>45778</v>
      </c>
      <c r="B485" s="2" t="s">
        <v>1410</v>
      </c>
      <c r="C485" s="2" t="s">
        <v>68</v>
      </c>
      <c r="D485" s="2" t="s">
        <v>69</v>
      </c>
      <c r="E485" s="7" t="n">
        <v>6</v>
      </c>
      <c r="F485" s="2" t="s">
        <v>20</v>
      </c>
      <c r="G485" s="6" t="n">
        <v>21.9217</v>
      </c>
      <c r="H485" s="6" t="n">
        <v>57.86</v>
      </c>
      <c r="I485" s="6" t="n">
        <v>4494.23</v>
      </c>
      <c r="J485" s="6" t="n">
        <v>0.48</v>
      </c>
      <c r="K485" s="6" t="n">
        <v>131.5302</v>
      </c>
      <c r="L485" s="6" t="n">
        <v>92.41</v>
      </c>
      <c r="M485" s="6" t="n">
        <v>0.34</v>
      </c>
      <c r="N485" s="6" t="n">
        <v>0.33</v>
      </c>
    </row>
    <row collapsed="false" customFormat="false" customHeight="false" hidden="false" ht="12.1" outlineLevel="0" r="486">
      <c r="A486" s="41" t="n">
        <v>45782</v>
      </c>
      <c r="B486" s="2" t="s">
        <v>1410</v>
      </c>
      <c r="C486" s="2" t="s">
        <v>140</v>
      </c>
      <c r="D486" s="2" t="s">
        <v>141</v>
      </c>
      <c r="E486" s="7" t="n">
        <v>2</v>
      </c>
      <c r="F486" s="2" t="s">
        <v>20</v>
      </c>
      <c r="G486" s="6" t="n">
        <v>3.7487</v>
      </c>
      <c r="H486" s="6" t="n">
        <v>5.06</v>
      </c>
      <c r="I486" s="6" t="n">
        <v>296.66</v>
      </c>
      <c r="J486" s="6" t="n">
        <v>0.03</v>
      </c>
      <c r="K486" s="6" t="n">
        <v>7.4974</v>
      </c>
      <c r="L486" s="6" t="n">
        <v>5.05</v>
      </c>
      <c r="M486" s="6" t="n">
        <v>0.85</v>
      </c>
      <c r="N486" s="6" t="n">
        <v>0.61</v>
      </c>
    </row>
    <row collapsed="false" customFormat="false" customHeight="false" hidden="false" ht="12.1" outlineLevel="0" r="487">
      <c r="A487" s="41" t="n">
        <v>45786</v>
      </c>
      <c r="B487" s="2" t="s">
        <v>1410</v>
      </c>
      <c r="C487" s="2" t="s">
        <v>118</v>
      </c>
      <c r="D487" s="2" t="s">
        <v>119</v>
      </c>
      <c r="E487" s="7" t="n">
        <v>3</v>
      </c>
      <c r="F487" s="2" t="s">
        <v>20</v>
      </c>
      <c r="G487" s="6" t="n">
        <v>34.7703</v>
      </c>
      <c r="H487" s="6" t="n">
        <v>22.54</v>
      </c>
      <c r="I487" s="6" t="n">
        <v>2775.04</v>
      </c>
      <c r="J487" s="6" t="n">
        <v>0.13</v>
      </c>
      <c r="K487" s="6" t="n">
        <v>104.3109</v>
      </c>
      <c r="L487" s="6" t="n">
        <v>93.8</v>
      </c>
      <c r="M487" s="6" t="n">
        <v>1.13</v>
      </c>
      <c r="N487" s="6" t="n">
        <v>1.72</v>
      </c>
    </row>
    <row collapsed="false" customFormat="false" customHeight="false" hidden="false" ht="12.1" outlineLevel="0" r="488">
      <c r="A488" s="41" t="n">
        <v>45786</v>
      </c>
      <c r="B488" s="2" t="s">
        <v>1410</v>
      </c>
      <c r="C488" s="2" t="s">
        <v>35</v>
      </c>
      <c r="D488" s="2" t="s">
        <v>36</v>
      </c>
      <c r="E488" s="7" t="n">
        <v>65</v>
      </c>
      <c r="F488" s="2" t="s">
        <v>20</v>
      </c>
      <c r="G488" s="6" t="n">
        <v>26.5225</v>
      </c>
      <c r="H488" s="6" t="n">
        <v>17.042</v>
      </c>
      <c r="I488" s="6" t="n">
        <v>446.68</v>
      </c>
      <c r="J488" s="6" t="n">
        <v>7.89</v>
      </c>
      <c r="K488" s="6" t="n">
        <v>1723.9608</v>
      </c>
      <c r="L488" s="6" t="n">
        <v>1085.97</v>
      </c>
      <c r="M488" s="6" t="n">
        <v>3.74</v>
      </c>
      <c r="N488" s="6" t="n">
        <v>1.21</v>
      </c>
    </row>
    <row collapsed="false" customFormat="false" customHeight="false" hidden="false" ht="12.1" outlineLevel="0" r="489">
      <c r="A489" s="41" t="n">
        <v>45792</v>
      </c>
      <c r="B489" s="2" t="s">
        <v>1410</v>
      </c>
      <c r="C489" s="2" t="s">
        <v>17</v>
      </c>
      <c r="D489" s="2" t="s">
        <v>19</v>
      </c>
      <c r="E489" s="7" t="n">
        <v>63</v>
      </c>
      <c r="F489" s="2" t="s">
        <v>20</v>
      </c>
      <c r="G489" s="6" t="n">
        <v>79.4215</v>
      </c>
      <c r="H489" s="6" t="n">
        <v>108.48</v>
      </c>
      <c r="I489" s="6" t="n">
        <v>2784.02</v>
      </c>
      <c r="J489" s="6" t="n">
        <v>6.24</v>
      </c>
      <c r="K489" s="6" t="n">
        <v>5003.5522</v>
      </c>
      <c r="L489" s="6" t="n">
        <v>4502.96</v>
      </c>
      <c r="M489" s="6" t="n">
        <v>2.57</v>
      </c>
      <c r="N489" s="6" t="n">
        <v>0.82</v>
      </c>
    </row>
    <row collapsed="false" customFormat="false" customHeight="false" hidden="false" ht="12.1" outlineLevel="0" r="490">
      <c r="A490" s="41" t="n">
        <v>45792</v>
      </c>
      <c r="B490" s="2" t="s">
        <v>1410</v>
      </c>
      <c r="C490" s="2" t="s">
        <v>41</v>
      </c>
      <c r="D490" s="2" t="s">
        <v>42</v>
      </c>
      <c r="E490" s="7" t="n">
        <v>2</v>
      </c>
      <c r="F490" s="2" t="s">
        <v>20</v>
      </c>
      <c r="G490" s="6" t="n">
        <v>66.5857</v>
      </c>
      <c r="H490" s="6" t="n">
        <v>452.94</v>
      </c>
      <c r="I490" s="6" t="n">
        <v>16373.83</v>
      </c>
      <c r="J490" s="6" t="n">
        <v>0.17</v>
      </c>
      <c r="K490" s="6" t="n">
        <v>133.1713</v>
      </c>
      <c r="L490" s="6" t="n">
        <v>119.53</v>
      </c>
      <c r="M490" s="6" t="n">
        <v>0.37</v>
      </c>
      <c r="N490" s="6" t="n">
        <v>0.16</v>
      </c>
    </row>
    <row collapsed="false" customFormat="false" customHeight="false" hidden="false" ht="12.1" outlineLevel="0" r="491">
      <c r="A491" s="41" t="n">
        <v>45804</v>
      </c>
      <c r="B491" s="2" t="s">
        <v>1410</v>
      </c>
      <c r="C491" s="2" t="s">
        <v>90</v>
      </c>
      <c r="D491" s="2" t="s">
        <v>91</v>
      </c>
      <c r="E491" s="7" t="n">
        <v>4</v>
      </c>
      <c r="F491" s="2" t="s">
        <v>20</v>
      </c>
      <c r="G491" s="6" t="n">
        <v>19.9147</v>
      </c>
      <c r="H491" s="6" t="n">
        <v>53.65</v>
      </c>
      <c r="I491" s="6" t="n">
        <v>4363.97</v>
      </c>
      <c r="J491" s="6" t="n">
        <v>0.1</v>
      </c>
      <c r="K491" s="6" t="n">
        <v>79.6588</v>
      </c>
      <c r="L491" s="6" t="n">
        <v>71.69</v>
      </c>
      <c r="M491" s="6" t="n">
        <v>0.41</v>
      </c>
      <c r="N491" s="6" t="n">
        <v>0.42</v>
      </c>
    </row>
    <row collapsed="false" customFormat="false" customHeight="false" hidden="false" ht="12.1" outlineLevel="0" r="492">
      <c r="A492" s="41" t="n">
        <v>45810</v>
      </c>
      <c r="B492" s="2" t="s">
        <v>1410</v>
      </c>
      <c r="C492" s="2" t="s">
        <v>32</v>
      </c>
      <c r="D492" s="2" t="s">
        <v>33</v>
      </c>
      <c r="E492" s="7" t="n">
        <v>185</v>
      </c>
      <c r="F492" s="2" t="s">
        <v>27</v>
      </c>
      <c r="G492" s="6" t="n">
        <v>43.11</v>
      </c>
      <c r="H492" s="6" t="n">
        <v>627.6</v>
      </c>
      <c r="I492" s="6" t="n">
        <v>546.43</v>
      </c>
      <c r="J492" s="6" t="n">
        <v>1037</v>
      </c>
      <c r="K492" s="6" t="n">
        <v>7975.35</v>
      </c>
      <c r="L492" s="6" t="n">
        <v>6938.35</v>
      </c>
      <c r="M492" s="6" t="n">
        <v>6.86</v>
      </c>
      <c r="N492" s="6" t="n">
        <v>5.98</v>
      </c>
    </row>
    <row collapsed="false" customFormat="false" customHeight="false" hidden="false" ht="12.1" outlineLevel="0" r="493">
      <c r="A493" s="41" t="n">
        <v>45810</v>
      </c>
      <c r="B493" s="2" t="s">
        <v>1410</v>
      </c>
      <c r="C493" s="2" t="s">
        <v>68</v>
      </c>
      <c r="D493" s="2" t="s">
        <v>69</v>
      </c>
      <c r="E493" s="7" t="n">
        <v>6</v>
      </c>
      <c r="F493" s="2" t="s">
        <v>20</v>
      </c>
      <c r="G493" s="6" t="n">
        <v>21.148</v>
      </c>
      <c r="H493" s="6" t="n">
        <v>56.62</v>
      </c>
      <c r="I493" s="6" t="n">
        <v>4494.23</v>
      </c>
      <c r="J493" s="6" t="n">
        <v>0.48</v>
      </c>
      <c r="K493" s="6" t="n">
        <v>126.888</v>
      </c>
      <c r="L493" s="6" t="n">
        <v>89.15</v>
      </c>
      <c r="M493" s="6" t="n">
        <v>0.33</v>
      </c>
      <c r="N493" s="6" t="n">
        <v>0.33</v>
      </c>
    </row>
    <row collapsed="false" customFormat="false" customHeight="false" hidden="false" ht="12.1" outlineLevel="0" r="494">
      <c r="A494" s="41" t="n">
        <v>45817</v>
      </c>
      <c r="B494" s="2" t="s">
        <v>1410</v>
      </c>
      <c r="C494" s="2" t="s">
        <v>86</v>
      </c>
      <c r="D494" s="2" t="s">
        <v>87</v>
      </c>
      <c r="E494" s="7" t="n">
        <v>6000</v>
      </c>
      <c r="F494" s="2" t="s">
        <v>27</v>
      </c>
      <c r="G494" s="6" t="n">
        <v>0.3538</v>
      </c>
      <c r="H494" s="6" t="n">
        <v>3.276</v>
      </c>
      <c r="I494" s="6" t="n">
        <v>5.44</v>
      </c>
      <c r="J494" s="6" t="n">
        <v>276</v>
      </c>
      <c r="K494" s="6" t="n">
        <v>2122.5391</v>
      </c>
      <c r="L494" s="6" t="n">
        <v>1846.54</v>
      </c>
      <c r="M494" s="6" t="n">
        <v>5.66</v>
      </c>
      <c r="N494" s="6" t="n">
        <v>9.39</v>
      </c>
    </row>
    <row collapsed="false" customFormat="false" customHeight="false" hidden="false" ht="12.1" outlineLevel="0" r="495">
      <c r="A495" s="41" t="n">
        <v>45821</v>
      </c>
      <c r="B495" s="2" t="s">
        <v>1410</v>
      </c>
      <c r="C495" s="2" t="s">
        <v>82</v>
      </c>
      <c r="D495" s="2" t="s">
        <v>83</v>
      </c>
      <c r="E495" s="7" t="n">
        <v>4</v>
      </c>
      <c r="F495" s="2" t="s">
        <v>20</v>
      </c>
      <c r="G495" s="6" t="n">
        <v>40.2914</v>
      </c>
      <c r="H495" s="6" t="n">
        <v>72.24</v>
      </c>
      <c r="I495" s="6" t="n">
        <v>3981.44</v>
      </c>
      <c r="J495" s="6" t="n">
        <v>0.2</v>
      </c>
      <c r="K495" s="6" t="n">
        <v>161.1657</v>
      </c>
      <c r="L495" s="6" t="n">
        <v>145.37</v>
      </c>
      <c r="M495" s="6" t="n">
        <v>0.91</v>
      </c>
      <c r="N495" s="6" t="n">
        <v>0.64</v>
      </c>
    </row>
    <row collapsed="false" customFormat="false" customHeight="false" hidden="false" ht="12.1" outlineLevel="0" r="496">
      <c r="A496" s="41" t="n">
        <v>45824</v>
      </c>
      <c r="B496" s="2" t="s">
        <v>1410</v>
      </c>
      <c r="C496" s="2" t="s">
        <v>88</v>
      </c>
      <c r="D496" s="2" t="s">
        <v>89</v>
      </c>
      <c r="E496" s="7" t="n">
        <v>4</v>
      </c>
      <c r="F496" s="2" t="s">
        <v>20</v>
      </c>
      <c r="G496" s="6" t="n">
        <v>80.5829</v>
      </c>
      <c r="H496" s="6" t="n">
        <v>59.81</v>
      </c>
      <c r="I496" s="6" t="n">
        <v>2956.23</v>
      </c>
      <c r="J496" s="6" t="n">
        <v>0.41</v>
      </c>
      <c r="K496" s="6" t="n">
        <v>322.3314</v>
      </c>
      <c r="L496" s="6" t="n">
        <v>289.94</v>
      </c>
      <c r="M496" s="6" t="n">
        <v>2.45</v>
      </c>
      <c r="N496" s="6" t="n">
        <v>1.53</v>
      </c>
    </row>
    <row collapsed="false" customFormat="false" customHeight="false" hidden="false" ht="12.1" outlineLevel="0" r="497">
      <c r="A497" s="41" t="n">
        <v>45826</v>
      </c>
      <c r="B497" s="2" t="s">
        <v>1410</v>
      </c>
      <c r="C497" s="2" t="s">
        <v>38</v>
      </c>
      <c r="D497" s="2" t="s">
        <v>39</v>
      </c>
      <c r="E497" s="7" t="n">
        <v>4</v>
      </c>
      <c r="F497" s="2" t="s">
        <v>20</v>
      </c>
      <c r="G497" s="6" t="n">
        <v>32.7448</v>
      </c>
      <c r="H497" s="6" t="n">
        <v>262.344</v>
      </c>
      <c r="I497" s="6" t="n">
        <v>16442.06</v>
      </c>
      <c r="J497" s="6" t="n">
        <v>0.17</v>
      </c>
      <c r="K497" s="6" t="n">
        <v>130.9793</v>
      </c>
      <c r="L497" s="6" t="n">
        <v>117.6</v>
      </c>
      <c r="M497" s="6" t="n">
        <v>0.18</v>
      </c>
      <c r="N497" s="6" t="n">
        <v>0.14</v>
      </c>
    </row>
    <row collapsed="false" customFormat="false" customHeight="false" hidden="false" ht="12.1" outlineLevel="0" r="498">
      <c r="A498" s="41" t="n">
        <v>45839</v>
      </c>
      <c r="B498" s="2" t="s">
        <v>1410</v>
      </c>
      <c r="C498" s="2" t="s">
        <v>94</v>
      </c>
      <c r="D498" s="2" t="s">
        <v>95</v>
      </c>
      <c r="E498" s="7" t="n">
        <v>260</v>
      </c>
      <c r="F498" s="2" t="s">
        <v>27</v>
      </c>
      <c r="G498" s="6" t="n">
        <v>2.93</v>
      </c>
      <c r="H498" s="6" t="n">
        <v>69.9</v>
      </c>
      <c r="I498" s="6" t="n">
        <v>78.6</v>
      </c>
      <c r="J498" s="6" t="n">
        <v>99</v>
      </c>
      <c r="K498" s="6" t="n">
        <v>761.8</v>
      </c>
      <c r="L498" s="6" t="n">
        <v>662.8</v>
      </c>
      <c r="M498" s="6" t="n">
        <v>3.24</v>
      </c>
      <c r="N498" s="6" t="n">
        <v>3.65</v>
      </c>
    </row>
    <row collapsed="false" customFormat="false" customHeight="false" hidden="false" ht="12.1" outlineLevel="0" r="499">
      <c r="A499" s="41" t="n">
        <v>45839</v>
      </c>
      <c r="B499" s="2" t="s">
        <v>1410</v>
      </c>
      <c r="C499" s="2" t="s">
        <v>128</v>
      </c>
      <c r="D499" s="2" t="s">
        <v>129</v>
      </c>
      <c r="E499" s="7" t="n">
        <v>10000</v>
      </c>
      <c r="F499" s="2" t="s">
        <v>27</v>
      </c>
      <c r="G499" s="6" t="n">
        <v>0.0502</v>
      </c>
      <c r="H499" s="6" t="n">
        <v>0.4286</v>
      </c>
      <c r="I499" s="6" t="n">
        <v>0.22</v>
      </c>
      <c r="J499" s="6" t="n">
        <v>65</v>
      </c>
      <c r="K499" s="6" t="n">
        <v>502.15</v>
      </c>
      <c r="L499" s="6" t="n">
        <v>437.15</v>
      </c>
      <c r="M499" s="6" t="n">
        <v>20.24</v>
      </c>
      <c r="N499" s="6" t="n">
        <v>10.2</v>
      </c>
    </row>
    <row collapsed="false" customFormat="false" customHeight="false" hidden="false" ht="12.1" outlineLevel="0" r="500">
      <c r="A500" s="41" t="n">
        <v>45839</v>
      </c>
      <c r="B500" s="2" t="s">
        <v>1410</v>
      </c>
      <c r="C500" s="2" t="s">
        <v>68</v>
      </c>
      <c r="D500" s="2" t="s">
        <v>69</v>
      </c>
      <c r="E500" s="7" t="n">
        <v>6</v>
      </c>
      <c r="F500" s="2" t="s">
        <v>20</v>
      </c>
      <c r="G500" s="6" t="n">
        <v>21.1241</v>
      </c>
      <c r="H500" s="6" t="n">
        <v>57.341</v>
      </c>
      <c r="I500" s="6" t="n">
        <v>4494.23</v>
      </c>
      <c r="J500" s="6" t="n">
        <v>0.48</v>
      </c>
      <c r="K500" s="6" t="n">
        <v>126.7448</v>
      </c>
      <c r="L500" s="6" t="n">
        <v>89.05</v>
      </c>
      <c r="M500" s="6" t="n">
        <v>0.33</v>
      </c>
      <c r="N500" s="6" t="n">
        <v>0.33</v>
      </c>
    </row>
    <row collapsed="false" customFormat="false" customHeight="false" hidden="false" ht="12.1" outlineLevel="0" r="501">
      <c r="A501" s="41"/>
      <c r="B501" s="2"/>
      <c r="C501" s="2"/>
      <c r="D501" s="2"/>
      <c r="E501" s="7"/>
      <c r="F501" s="2"/>
      <c r="G501" s="6"/>
      <c r="H501" s="6"/>
      <c r="I501" s="6"/>
      <c r="J501" s="6"/>
      <c r="K501" s="6"/>
      <c r="L501" s="6"/>
      <c r="M501" s="6"/>
      <c r="N501" s="6"/>
    </row>
    <row collapsed="false" customFormat="false" customHeight="false" hidden="false" ht="12.1" outlineLevel="0" r="502">
      <c r="A502" s="41" t="n">
        <v>45841</v>
      </c>
      <c r="B502" s="2" t="s">
        <v>1410</v>
      </c>
      <c r="C502" s="2" t="s">
        <v>92</v>
      </c>
      <c r="D502" s="2" t="s">
        <v>93</v>
      </c>
      <c r="E502" s="7" t="n">
        <v>80</v>
      </c>
      <c r="F502" s="2" t="s">
        <v>27</v>
      </c>
      <c r="G502" s="6" t="n">
        <v>25.9523</v>
      </c>
      <c r="H502" s="6" t="n">
        <v>217.3</v>
      </c>
      <c r="I502" s="6" t="n">
        <v>150.18</v>
      </c>
      <c r="J502" s="6" t="n">
        <v>270</v>
      </c>
      <c r="K502" s="6" t="n">
        <v>2076.184</v>
      </c>
      <c r="L502" s="6" t="n">
        <v>1806.18</v>
      </c>
      <c r="M502" s="6" t="n">
        <v>15.03</v>
      </c>
      <c r="N502" s="6" t="n">
        <v>10.39</v>
      </c>
    </row>
    <row collapsed="false" customFormat="false" customHeight="false" hidden="false" ht="12.1" outlineLevel="0" r="503">
      <c r="A503" s="41" t="n">
        <v>45841</v>
      </c>
      <c r="B503" s="2" t="s">
        <v>1410</v>
      </c>
      <c r="C503" s="2" t="s">
        <v>22</v>
      </c>
      <c r="D503" s="2" t="s">
        <v>23</v>
      </c>
      <c r="E503" s="7" t="n">
        <v>77</v>
      </c>
      <c r="F503" s="2" t="s">
        <v>20</v>
      </c>
      <c r="G503" s="6" t="n">
        <v>32.2481</v>
      </c>
      <c r="H503" s="6" t="n">
        <v>68.59</v>
      </c>
      <c r="I503" s="6" t="n">
        <v>3030.48</v>
      </c>
      <c r="J503" s="6" t="n">
        <v>3.16</v>
      </c>
      <c r="K503" s="6" t="n">
        <v>2483.1068</v>
      </c>
      <c r="L503" s="6" t="n">
        <v>2234.56</v>
      </c>
      <c r="M503" s="6" t="n">
        <v>0.96</v>
      </c>
      <c r="N503" s="6" t="n">
        <v>0.54</v>
      </c>
    </row>
    <row collapsed="false" customFormat="false" customHeight="false" hidden="false" ht="12.1" outlineLevel="0" r="504">
      <c r="A504" s="41" t="n">
        <v>45845</v>
      </c>
      <c r="B504" s="2" t="s">
        <v>1410</v>
      </c>
      <c r="C504" s="2" t="s">
        <v>116</v>
      </c>
      <c r="D504" s="2" t="s">
        <v>117</v>
      </c>
      <c r="E504" s="7" t="n">
        <v>10</v>
      </c>
      <c r="F504" s="2" t="s">
        <v>27</v>
      </c>
      <c r="G504" s="6" t="n">
        <v>10</v>
      </c>
      <c r="H504" s="6" t="n">
        <v>624.5</v>
      </c>
      <c r="I504" s="6" t="n">
        <v>237.11</v>
      </c>
      <c r="J504" s="6" t="n">
        <v>13</v>
      </c>
      <c r="K504" s="6" t="n">
        <v>100</v>
      </c>
      <c r="L504" s="6" t="n">
        <v>87</v>
      </c>
      <c r="M504" s="6" t="n">
        <v>3.67</v>
      </c>
      <c r="N504" s="6" t="n">
        <v>1.39</v>
      </c>
    </row>
    <row collapsed="false" customFormat="false" customHeight="false" hidden="false" ht="12.1" outlineLevel="0" r="505">
      <c r="A505" s="41" t="n">
        <v>45845</v>
      </c>
      <c r="B505" s="2" t="s">
        <v>1410</v>
      </c>
      <c r="C505" s="2" t="s">
        <v>78</v>
      </c>
      <c r="D505" s="2" t="s">
        <v>79</v>
      </c>
      <c r="E505" s="7" t="n">
        <v>110</v>
      </c>
      <c r="F505" s="2" t="s">
        <v>27</v>
      </c>
      <c r="G505" s="6" t="n">
        <v>35</v>
      </c>
      <c r="H505" s="6" t="n">
        <v>193.8</v>
      </c>
      <c r="I505" s="6" t="n">
        <v>322.32</v>
      </c>
      <c r="J505" s="6" t="n">
        <v>501</v>
      </c>
      <c r="K505" s="6" t="n">
        <v>3850</v>
      </c>
      <c r="L505" s="6" t="n">
        <v>3349</v>
      </c>
      <c r="M505" s="6" t="n">
        <v>9.45</v>
      </c>
      <c r="N505" s="6" t="n">
        <v>15.71</v>
      </c>
    </row>
    <row collapsed="false" customFormat="false" customHeight="false" hidden="false" ht="12.1" outlineLevel="0" r="506">
      <c r="A506" s="41" t="n">
        <v>45846</v>
      </c>
      <c r="B506" s="2" t="s">
        <v>1410</v>
      </c>
      <c r="C506" s="2" t="s">
        <v>25</v>
      </c>
      <c r="D506" s="2" t="s">
        <v>26</v>
      </c>
      <c r="E506" s="7" t="n">
        <v>340</v>
      </c>
      <c r="F506" s="2" t="s">
        <v>27</v>
      </c>
      <c r="G506" s="6" t="n">
        <v>27.21</v>
      </c>
      <c r="H506" s="6" t="n">
        <v>507.5</v>
      </c>
      <c r="I506" s="6" t="n">
        <v>330.73</v>
      </c>
      <c r="J506" s="6" t="n">
        <v>1203</v>
      </c>
      <c r="K506" s="6" t="n">
        <v>9251.4</v>
      </c>
      <c r="L506" s="6" t="n">
        <v>8048.4</v>
      </c>
      <c r="M506" s="6" t="n">
        <v>7.16</v>
      </c>
      <c r="N506" s="6" t="n">
        <v>4.66</v>
      </c>
    </row>
    <row collapsed="false" customFormat="false" customHeight="false" hidden="false" ht="12.1" outlineLevel="0" r="507">
      <c r="A507" s="41" t="n">
        <v>45847</v>
      </c>
      <c r="B507" s="2" t="s">
        <v>1410</v>
      </c>
      <c r="C507" s="2" t="s">
        <v>96</v>
      </c>
      <c r="D507" s="2" t="s">
        <v>97</v>
      </c>
      <c r="E507" s="7" t="n">
        <v>6</v>
      </c>
      <c r="F507" s="2" t="s">
        <v>27</v>
      </c>
      <c r="G507" s="6" t="n">
        <v>648</v>
      </c>
      <c r="H507" s="6" t="n">
        <v>2870.5</v>
      </c>
      <c r="I507" s="6" t="n">
        <v>2814.09</v>
      </c>
      <c r="J507" s="6" t="n">
        <v>505</v>
      </c>
      <c r="K507" s="6" t="n">
        <v>3888</v>
      </c>
      <c r="L507" s="6" t="n">
        <v>3383</v>
      </c>
      <c r="M507" s="6" t="n">
        <v>20.04</v>
      </c>
      <c r="N507" s="6" t="n">
        <v>19.64</v>
      </c>
    </row>
    <row collapsed="false" customFormat="false" customHeight="false" hidden="false" ht="12.1" outlineLevel="0" r="508">
      <c r="A508" s="41" t="n">
        <v>45848</v>
      </c>
      <c r="B508" s="2" t="s">
        <v>1410</v>
      </c>
      <c r="C508" s="2" t="s">
        <v>122</v>
      </c>
      <c r="D508" s="2" t="s">
        <v>123</v>
      </c>
      <c r="E508" s="7" t="n">
        <v>30</v>
      </c>
      <c r="F508" s="2" t="s">
        <v>27</v>
      </c>
      <c r="G508" s="6" t="n">
        <v>26.11</v>
      </c>
      <c r="H508" s="6" t="n">
        <v>172.73</v>
      </c>
      <c r="I508" s="6" t="n">
        <v>127.04</v>
      </c>
      <c r="J508" s="6" t="n">
        <v>102</v>
      </c>
      <c r="K508" s="6" t="n">
        <v>783.3</v>
      </c>
      <c r="L508" s="6" t="n">
        <v>681.3</v>
      </c>
      <c r="M508" s="6" t="n">
        <v>17.88</v>
      </c>
      <c r="N508" s="6" t="n">
        <v>13.15</v>
      </c>
    </row>
    <row collapsed="false" customFormat="false" customHeight="false" hidden="false" ht="12.1" outlineLevel="0" r="509">
      <c r="A509" s="41" t="n">
        <v>45846</v>
      </c>
      <c r="B509" s="2" t="s">
        <v>1410</v>
      </c>
      <c r="C509" s="2" t="s">
        <v>66</v>
      </c>
      <c r="D509" s="2" t="s">
        <v>67</v>
      </c>
      <c r="E509" s="7" t="n">
        <v>4</v>
      </c>
      <c r="F509" s="2" t="s">
        <v>27</v>
      </c>
      <c r="G509" s="6" t="n">
        <v>447.54</v>
      </c>
      <c r="H509" s="6" t="n">
        <v>7540</v>
      </c>
      <c r="I509" s="6" t="n">
        <v>14852.09</v>
      </c>
      <c r="J509" s="6" t="n">
        <v>233</v>
      </c>
      <c r="K509" s="6" t="n">
        <v>1790.16</v>
      </c>
      <c r="L509" s="6" t="n">
        <v>1557.16</v>
      </c>
      <c r="M509" s="6" t="n">
        <v>2.62</v>
      </c>
      <c r="N509" s="6" t="n">
        <v>5.16</v>
      </c>
    </row>
    <row collapsed="false" customFormat="false" customHeight="false" hidden="false" ht="12.1" outlineLevel="0" r="510">
      <c r="A510" s="41" t="n">
        <v>45848</v>
      </c>
      <c r="B510" s="2" t="s">
        <v>1410</v>
      </c>
      <c r="C510" s="2" t="s">
        <v>61</v>
      </c>
      <c r="D510" s="2" t="s">
        <v>62</v>
      </c>
      <c r="E510" s="7" t="n">
        <v>620</v>
      </c>
      <c r="F510" s="2" t="s">
        <v>27</v>
      </c>
      <c r="G510" s="6" t="n">
        <v>4.15</v>
      </c>
      <c r="H510" s="6" t="n">
        <v>74.2</v>
      </c>
      <c r="I510" s="6" t="n">
        <v>90.83</v>
      </c>
      <c r="J510" s="6" t="n">
        <v>334</v>
      </c>
      <c r="K510" s="6" t="n">
        <v>2573</v>
      </c>
      <c r="L510" s="6" t="n">
        <v>2239</v>
      </c>
      <c r="M510" s="6" t="n">
        <v>3.98</v>
      </c>
      <c r="N510" s="6" t="n">
        <v>4.87</v>
      </c>
    </row>
    <row collapsed="false" customFormat="false" customHeight="false" hidden="false" ht="12.1" outlineLevel="0" r="511">
      <c r="A511" s="41" t="n">
        <v>45849</v>
      </c>
      <c r="B511" s="2" t="s">
        <v>1410</v>
      </c>
      <c r="C511" s="2" t="s">
        <v>70</v>
      </c>
      <c r="D511" s="2" t="s">
        <v>71</v>
      </c>
      <c r="E511" s="7" t="n">
        <v>318</v>
      </c>
      <c r="F511" s="2" t="s">
        <v>27</v>
      </c>
      <c r="G511" s="6" t="n">
        <v>25.58</v>
      </c>
      <c r="H511" s="6" t="n">
        <v>72.79</v>
      </c>
      <c r="I511" s="6" t="n">
        <v>166.04</v>
      </c>
      <c r="J511" s="6" t="n">
        <v>1057</v>
      </c>
      <c r="K511" s="6" t="n">
        <v>8134.44</v>
      </c>
      <c r="L511" s="6" t="n">
        <v>7077.44</v>
      </c>
      <c r="M511" s="6" t="n">
        <v>13.4</v>
      </c>
      <c r="N511" s="6" t="n">
        <v>30.58</v>
      </c>
    </row>
    <row collapsed="false" customFormat="false" customHeight="false" hidden="false" ht="12.1" outlineLevel="0" r="512">
      <c r="A512" s="41" t="n">
        <v>45848</v>
      </c>
      <c r="B512" s="2" t="s">
        <v>1410</v>
      </c>
      <c r="C512" s="2" t="s">
        <v>29</v>
      </c>
      <c r="D512" s="2" t="s">
        <v>30</v>
      </c>
      <c r="E512" s="7" t="n">
        <v>66</v>
      </c>
      <c r="F512" s="2" t="s">
        <v>20</v>
      </c>
      <c r="G512" s="6" t="n">
        <v>21.732</v>
      </c>
      <c r="H512" s="6" t="n">
        <v>28.1</v>
      </c>
      <c r="I512" s="6" t="n">
        <v>2189.3</v>
      </c>
      <c r="J512" s="6" t="n">
        <v>1.83</v>
      </c>
      <c r="K512" s="6" t="n">
        <v>1434.3127</v>
      </c>
      <c r="L512" s="6" t="n">
        <v>1291.26</v>
      </c>
      <c r="M512" s="6" t="n">
        <v>0.89</v>
      </c>
      <c r="N512" s="6" t="n">
        <v>0.89</v>
      </c>
    </row>
    <row collapsed="false" customFormat="false" customHeight="false" hidden="false" ht="12.1" outlineLevel="0" r="513">
      <c r="A513" s="41" t="n">
        <v>45852</v>
      </c>
      <c r="B513" s="2" t="s">
        <v>1410</v>
      </c>
      <c r="C513" s="2" t="s">
        <v>80</v>
      </c>
      <c r="D513" s="2" t="s">
        <v>81</v>
      </c>
      <c r="E513" s="7" t="n">
        <v>2600</v>
      </c>
      <c r="F513" s="2" t="s">
        <v>27</v>
      </c>
      <c r="G513" s="6" t="n">
        <v>0.9573</v>
      </c>
      <c r="H513" s="6" t="n">
        <v>8.565</v>
      </c>
      <c r="I513" s="6" t="n">
        <v>8.84</v>
      </c>
      <c r="J513" s="6" t="n">
        <v>324</v>
      </c>
      <c r="K513" s="6" t="n">
        <v>2488.98</v>
      </c>
      <c r="L513" s="6" t="n">
        <v>2164.98</v>
      </c>
      <c r="M513" s="6" t="n">
        <v>9.42</v>
      </c>
      <c r="N513" s="6" t="n">
        <v>9.72</v>
      </c>
    </row>
    <row collapsed="false" customFormat="false" customHeight="false" hidden="false" ht="12.1" outlineLevel="0" r="514">
      <c r="A514" s="41" t="n">
        <v>45852</v>
      </c>
      <c r="B514" s="2" t="s">
        <v>1410</v>
      </c>
      <c r="C514" s="2" t="s">
        <v>47</v>
      </c>
      <c r="D514" s="2" t="s">
        <v>48</v>
      </c>
      <c r="E514" s="7" t="n">
        <v>71</v>
      </c>
      <c r="F514" s="2" t="s">
        <v>27</v>
      </c>
      <c r="G514" s="6" t="n">
        <v>147.31</v>
      </c>
      <c r="H514" s="6" t="n">
        <v>1004.5</v>
      </c>
      <c r="I514" s="6" t="n">
        <v>1431.53</v>
      </c>
      <c r="J514" s="6" t="n">
        <v>1360</v>
      </c>
      <c r="K514" s="6" t="n">
        <v>10459.01</v>
      </c>
      <c r="L514" s="6" t="n">
        <v>9099.01</v>
      </c>
      <c r="M514" s="6" t="n">
        <v>8.95</v>
      </c>
      <c r="N514" s="6" t="n">
        <v>12.76</v>
      </c>
    </row>
    <row collapsed="false" customFormat="false" customHeight="false" hidden="false" ht="12.1" outlineLevel="0" r="515">
      <c r="A515" s="41" t="n">
        <v>45855</v>
      </c>
      <c r="B515" s="2" t="s">
        <v>1410</v>
      </c>
      <c r="C515" s="2" t="s">
        <v>53</v>
      </c>
      <c r="D515" s="2" t="s">
        <v>54</v>
      </c>
      <c r="E515" s="7" t="n">
        <v>1500</v>
      </c>
      <c r="F515" s="2" t="s">
        <v>27</v>
      </c>
      <c r="G515" s="6" t="n">
        <v>8.5</v>
      </c>
      <c r="H515" s="6" t="n">
        <v>45.38</v>
      </c>
      <c r="I515" s="6" t="n">
        <v>37.73</v>
      </c>
      <c r="J515" s="6" t="n">
        <v>1658</v>
      </c>
      <c r="K515" s="6" t="n">
        <v>12750</v>
      </c>
      <c r="L515" s="6" t="n">
        <v>11092</v>
      </c>
      <c r="M515" s="6" t="n">
        <v>19.6</v>
      </c>
      <c r="N515" s="6" t="n">
        <v>16.29</v>
      </c>
    </row>
    <row collapsed="false" customFormat="false" customHeight="false" hidden="false" ht="12.1" outlineLevel="0" r="516">
      <c r="A516" s="41" t="n">
        <v>45856</v>
      </c>
      <c r="B516" s="2" t="s">
        <v>1410</v>
      </c>
      <c r="C516" s="2" t="s">
        <v>142</v>
      </c>
      <c r="D516" s="2" t="s">
        <v>143</v>
      </c>
      <c r="E516" s="7" t="n">
        <v>-40</v>
      </c>
      <c r="F516" s="2" t="s">
        <v>27</v>
      </c>
      <c r="G516" s="6" t="n">
        <v>34.84</v>
      </c>
      <c r="H516" s="6" t="n">
        <v>324.15</v>
      </c>
      <c r="I516" s="6" t="n">
        <v>-250.8</v>
      </c>
      <c r="J516" s="6" t="n">
        <v>-181</v>
      </c>
      <c r="K516" s="6" t="n">
        <v>-1393.6</v>
      </c>
      <c r="L516" s="6" t="n">
        <v>-1212.6</v>
      </c>
      <c r="M516" s="6" t="n">
        <v>-12.09</v>
      </c>
      <c r="N516" s="6" t="n">
        <v>9.35</v>
      </c>
    </row>
  </sheetData>
  <autoFilter ref="A1:N5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181</v>
      </c>
      <c r="B1" s="42" t="s">
        <v>1400</v>
      </c>
      <c r="C1" s="42" t="s">
        <v>0</v>
      </c>
      <c r="D1" s="42" t="s">
        <v>2</v>
      </c>
      <c r="E1" s="42" t="s">
        <v>6</v>
      </c>
      <c r="F1" s="42" t="s">
        <v>1401</v>
      </c>
      <c r="G1" s="42" t="s">
        <v>1427</v>
      </c>
      <c r="H1" s="42" t="s">
        <v>1405</v>
      </c>
      <c r="I1" s="42" t="s">
        <v>1406</v>
      </c>
      <c r="J1" s="42" t="s">
        <v>1407</v>
      </c>
    </row>
    <row collapsed="false" customFormat="false" customHeight="false" hidden="false" ht="12.1" outlineLevel="0" r="2">
      <c r="A2" s="43" t="n">
        <v>43579</v>
      </c>
      <c r="B2" s="2" t="s">
        <v>1410</v>
      </c>
      <c r="C2" s="2" t="s">
        <v>900</v>
      </c>
      <c r="D2" s="2" t="s">
        <v>1428</v>
      </c>
      <c r="E2" s="6" t="n">
        <v>1000</v>
      </c>
      <c r="F2" s="7" t="n">
        <v>3</v>
      </c>
      <c r="G2" s="6" t="n">
        <v>24.06</v>
      </c>
      <c r="H2" s="6" t="n">
        <v>0</v>
      </c>
      <c r="I2" s="6" t="n">
        <v>72.18</v>
      </c>
      <c r="J2" s="6" t="n">
        <v>72.18</v>
      </c>
    </row>
    <row collapsed="false" customFormat="false" customHeight="false" hidden="false" ht="12.1" outlineLevel="0" r="3">
      <c r="A3" s="43" t="n">
        <v>43629</v>
      </c>
      <c r="B3" s="2" t="s">
        <v>1410</v>
      </c>
      <c r="C3" s="2" t="s">
        <v>912</v>
      </c>
      <c r="D3" s="2" t="s">
        <v>1429</v>
      </c>
      <c r="E3" s="6" t="n">
        <v>1000</v>
      </c>
      <c r="F3" s="7" t="n">
        <v>1</v>
      </c>
      <c r="G3" s="6" t="n">
        <v>22.19</v>
      </c>
      <c r="H3" s="6" t="n">
        <v>3</v>
      </c>
      <c r="I3" s="6" t="n">
        <v>22.19</v>
      </c>
      <c r="J3" s="6" t="n">
        <v>19.19</v>
      </c>
    </row>
    <row collapsed="false" customFormat="false" customHeight="false" hidden="false" ht="12.1" outlineLevel="0" r="4">
      <c r="A4" s="43" t="n">
        <v>43634</v>
      </c>
      <c r="B4" s="2" t="s">
        <v>1410</v>
      </c>
      <c r="C4" s="2" t="s">
        <v>913</v>
      </c>
      <c r="D4" s="2" t="s">
        <v>1430</v>
      </c>
      <c r="E4" s="6" t="n">
        <v>1000</v>
      </c>
      <c r="F4" s="7" t="n">
        <v>2</v>
      </c>
      <c r="G4" s="6" t="n">
        <v>65.32</v>
      </c>
      <c r="H4" s="6" t="n">
        <v>17</v>
      </c>
      <c r="I4" s="6" t="n">
        <v>130.64</v>
      </c>
      <c r="J4" s="6" t="n">
        <v>113.64</v>
      </c>
    </row>
    <row collapsed="false" customFormat="false" customHeight="false" hidden="false" ht="12.1" outlineLevel="0" r="5">
      <c r="A5" s="43" t="n">
        <v>43641</v>
      </c>
      <c r="B5" s="2" t="s">
        <v>1410</v>
      </c>
      <c r="C5" s="2" t="s">
        <v>904</v>
      </c>
      <c r="D5" s="2" t="s">
        <v>1431</v>
      </c>
      <c r="E5" s="6" t="n">
        <v>1000</v>
      </c>
      <c r="F5" s="7" t="n">
        <v>1</v>
      </c>
      <c r="G5" s="6" t="n">
        <v>20.19</v>
      </c>
      <c r="H5" s="6" t="n">
        <v>3</v>
      </c>
      <c r="I5" s="6" t="n">
        <v>20.19</v>
      </c>
      <c r="J5" s="6" t="n">
        <v>17.19</v>
      </c>
    </row>
    <row collapsed="false" customFormat="false" customHeight="false" hidden="false" ht="12.1" outlineLevel="0" r="6">
      <c r="A6" s="43" t="n">
        <v>43670</v>
      </c>
      <c r="B6" s="2" t="s">
        <v>1410</v>
      </c>
      <c r="C6" s="2" t="s">
        <v>900</v>
      </c>
      <c r="D6" s="2" t="s">
        <v>1428</v>
      </c>
      <c r="E6" s="6" t="n">
        <v>1000</v>
      </c>
      <c r="F6" s="7" t="n">
        <v>3</v>
      </c>
      <c r="G6" s="6" t="n">
        <v>24.06</v>
      </c>
      <c r="H6" s="6" t="n">
        <v>0</v>
      </c>
      <c r="I6" s="6" t="n">
        <v>72.18</v>
      </c>
      <c r="J6" s="6" t="n">
        <v>72.18</v>
      </c>
    </row>
    <row collapsed="false" customFormat="false" customHeight="false" hidden="false" ht="12.1" outlineLevel="0" r="7">
      <c r="A7" s="43" t="n">
        <v>43670</v>
      </c>
      <c r="B7" s="2" t="s">
        <v>1410</v>
      </c>
      <c r="C7" s="2" t="s">
        <v>902</v>
      </c>
      <c r="D7" s="2" t="s">
        <v>1432</v>
      </c>
      <c r="E7" s="6" t="n">
        <v>1000</v>
      </c>
      <c r="F7" s="7" t="n">
        <v>3</v>
      </c>
      <c r="G7" s="6" t="n">
        <v>37.9</v>
      </c>
      <c r="H7" s="6" t="n">
        <v>0</v>
      </c>
      <c r="I7" s="6" t="n">
        <v>113.7</v>
      </c>
      <c r="J7" s="6" t="n">
        <v>113.7</v>
      </c>
    </row>
    <row collapsed="false" customFormat="false" customHeight="false" hidden="false" ht="12.1" outlineLevel="0" r="8">
      <c r="A8" s="43" t="n">
        <v>43698</v>
      </c>
      <c r="B8" s="2" t="s">
        <v>1410</v>
      </c>
      <c r="C8" s="2" t="s">
        <v>911</v>
      </c>
      <c r="D8" s="2" t="s">
        <v>1433</v>
      </c>
      <c r="E8" s="6" t="n">
        <v>1000</v>
      </c>
      <c r="F8" s="7" t="n">
        <v>1</v>
      </c>
      <c r="G8" s="6" t="n">
        <v>34.9</v>
      </c>
      <c r="H8" s="6" t="n">
        <v>0</v>
      </c>
      <c r="I8" s="6" t="n">
        <v>34.9</v>
      </c>
      <c r="J8" s="6" t="n">
        <v>34.9</v>
      </c>
    </row>
    <row collapsed="false" customFormat="false" customHeight="false" hidden="false" ht="12.1" outlineLevel="0" r="9">
      <c r="A9" s="43" t="n">
        <v>43698</v>
      </c>
      <c r="B9" s="2" t="s">
        <v>1410</v>
      </c>
      <c r="C9" s="2" t="s">
        <v>916</v>
      </c>
      <c r="D9" s="2" t="s">
        <v>1434</v>
      </c>
      <c r="E9" s="6" t="n">
        <v>1000</v>
      </c>
      <c r="F9" s="7" t="n">
        <v>1</v>
      </c>
      <c r="G9" s="6" t="n">
        <v>37.4</v>
      </c>
      <c r="H9" s="6" t="n">
        <v>0</v>
      </c>
      <c r="I9" s="6" t="n">
        <v>37.4</v>
      </c>
      <c r="J9" s="6" t="n">
        <v>37.4</v>
      </c>
    </row>
    <row collapsed="false" customFormat="false" customHeight="false" hidden="false" ht="12.1" outlineLevel="0" r="10">
      <c r="A10" s="43" t="n">
        <v>43712</v>
      </c>
      <c r="B10" s="2" t="s">
        <v>1410</v>
      </c>
      <c r="C10" s="2" t="s">
        <v>927</v>
      </c>
      <c r="D10" s="2" t="s">
        <v>1435</v>
      </c>
      <c r="E10" s="6" t="n">
        <v>1000</v>
      </c>
      <c r="F10" s="7" t="n">
        <v>5</v>
      </c>
      <c r="G10" s="6" t="n">
        <v>49.36</v>
      </c>
      <c r="H10" s="6" t="n">
        <v>0</v>
      </c>
      <c r="I10" s="6" t="n">
        <v>246.8</v>
      </c>
      <c r="J10" s="6" t="n">
        <v>246.8</v>
      </c>
    </row>
    <row collapsed="false" customFormat="false" customHeight="false" hidden="false" ht="12.1" outlineLevel="0" r="11">
      <c r="A11" s="43" t="n">
        <v>43720</v>
      </c>
      <c r="B11" s="2" t="s">
        <v>1410</v>
      </c>
      <c r="C11" s="2" t="s">
        <v>912</v>
      </c>
      <c r="D11" s="2" t="s">
        <v>1429</v>
      </c>
      <c r="E11" s="6" t="n">
        <v>1000</v>
      </c>
      <c r="F11" s="7" t="n">
        <v>1</v>
      </c>
      <c r="G11" s="6" t="n">
        <v>22.19</v>
      </c>
      <c r="H11" s="6" t="n">
        <v>3</v>
      </c>
      <c r="I11" s="6" t="n">
        <v>22.19</v>
      </c>
      <c r="J11" s="6" t="n">
        <v>19.19</v>
      </c>
    </row>
    <row collapsed="false" customFormat="false" customHeight="false" hidden="false" ht="12.1" outlineLevel="0" r="12">
      <c r="A12" s="43" t="n">
        <v>43720</v>
      </c>
      <c r="B12" s="2" t="s">
        <v>1410</v>
      </c>
      <c r="C12" s="2" t="s">
        <v>939</v>
      </c>
      <c r="D12" s="2" t="s">
        <v>1436</v>
      </c>
      <c r="E12" s="6" t="n">
        <v>1000</v>
      </c>
      <c r="F12" s="7" t="n">
        <v>85</v>
      </c>
      <c r="G12" s="6" t="n">
        <v>9.86</v>
      </c>
      <c r="H12" s="6" t="n">
        <v>0</v>
      </c>
      <c r="I12" s="6" t="n">
        <v>838.1</v>
      </c>
      <c r="J12" s="6" t="n">
        <v>838.1</v>
      </c>
    </row>
    <row collapsed="false" customFormat="false" customHeight="false" hidden="false" ht="12.1" outlineLevel="0" r="13">
      <c r="A13" s="43" t="n">
        <v>43721</v>
      </c>
      <c r="B13" s="2" t="s">
        <v>1410</v>
      </c>
      <c r="C13" s="2" t="s">
        <v>914</v>
      </c>
      <c r="D13" s="2" t="s">
        <v>1437</v>
      </c>
      <c r="E13" s="6" t="n">
        <v>1000</v>
      </c>
      <c r="F13" s="7" t="n">
        <v>2</v>
      </c>
      <c r="G13" s="6" t="n">
        <v>36.4</v>
      </c>
      <c r="H13" s="6" t="n">
        <v>9</v>
      </c>
      <c r="I13" s="6" t="n">
        <v>72.8</v>
      </c>
      <c r="J13" s="6" t="n">
        <v>63.8</v>
      </c>
    </row>
    <row collapsed="false" customFormat="false" customHeight="false" hidden="false" ht="12.1" outlineLevel="0" r="14">
      <c r="A14" s="43" t="n">
        <v>43729</v>
      </c>
      <c r="B14" s="2" t="s">
        <v>1410</v>
      </c>
      <c r="C14" s="2" t="s">
        <v>941</v>
      </c>
      <c r="D14" s="2" t="s">
        <v>1438</v>
      </c>
      <c r="E14" s="6" t="n">
        <v>1000</v>
      </c>
      <c r="F14" s="7" t="n">
        <v>114</v>
      </c>
      <c r="G14" s="6" t="n">
        <v>11.68</v>
      </c>
      <c r="H14" s="6" t="n">
        <v>54</v>
      </c>
      <c r="I14" s="6" t="n">
        <v>1331.52</v>
      </c>
      <c r="J14" s="6" t="n">
        <v>1277.52</v>
      </c>
    </row>
    <row collapsed="false" customFormat="false" customHeight="false" hidden="false" ht="12.1" outlineLevel="0" r="15">
      <c r="A15" s="43" t="n">
        <v>43732</v>
      </c>
      <c r="B15" s="2" t="s">
        <v>1410</v>
      </c>
      <c r="C15" s="2" t="s">
        <v>904</v>
      </c>
      <c r="D15" s="2" t="s">
        <v>1431</v>
      </c>
      <c r="E15" s="6" t="n">
        <v>1000</v>
      </c>
      <c r="F15" s="7" t="n">
        <v>1</v>
      </c>
      <c r="G15" s="6" t="n">
        <v>20.19</v>
      </c>
      <c r="H15" s="6" t="n">
        <v>3</v>
      </c>
      <c r="I15" s="6" t="n">
        <v>20.19</v>
      </c>
      <c r="J15" s="6" t="n">
        <v>17.19</v>
      </c>
    </row>
    <row collapsed="false" customFormat="false" customHeight="false" hidden="false" ht="12.1" outlineLevel="0" r="16">
      <c r="A16" s="43" t="n">
        <v>43742</v>
      </c>
      <c r="B16" s="2" t="s">
        <v>1410</v>
      </c>
      <c r="C16" s="2" t="s">
        <v>926</v>
      </c>
      <c r="D16" s="2" t="s">
        <v>1439</v>
      </c>
      <c r="E16" s="6" t="n">
        <v>1000</v>
      </c>
      <c r="F16" s="7" t="n">
        <v>5</v>
      </c>
      <c r="G16" s="6" t="n">
        <v>49.36</v>
      </c>
      <c r="H16" s="6" t="n">
        <v>0</v>
      </c>
      <c r="I16" s="6" t="n">
        <v>246.8</v>
      </c>
      <c r="J16" s="6" t="n">
        <v>246.8</v>
      </c>
    </row>
    <row collapsed="false" customFormat="false" customHeight="false" hidden="false" ht="12.1" outlineLevel="0" r="17">
      <c r="A17" s="43" t="n">
        <v>43747</v>
      </c>
      <c r="B17" s="2" t="s">
        <v>1410</v>
      </c>
      <c r="C17" s="2" t="s">
        <v>947</v>
      </c>
      <c r="D17" s="2" t="s">
        <v>1440</v>
      </c>
      <c r="E17" s="6" t="n">
        <v>1000</v>
      </c>
      <c r="F17" s="7" t="n">
        <v>100</v>
      </c>
      <c r="G17" s="6" t="n">
        <v>10.27</v>
      </c>
      <c r="H17" s="6" t="n">
        <v>14</v>
      </c>
      <c r="I17" s="6" t="n">
        <v>1027</v>
      </c>
      <c r="J17" s="6" t="n">
        <v>1013</v>
      </c>
    </row>
    <row collapsed="false" customFormat="false" customHeight="false" hidden="false" ht="12.1" outlineLevel="0" r="18">
      <c r="A18" s="43" t="n">
        <v>43749</v>
      </c>
      <c r="B18" s="2" t="s">
        <v>1410</v>
      </c>
      <c r="C18" s="2" t="s">
        <v>944</v>
      </c>
      <c r="D18" s="2" t="s">
        <v>1441</v>
      </c>
      <c r="E18" s="6" t="n">
        <v>1000</v>
      </c>
      <c r="F18" s="7" t="n">
        <v>100</v>
      </c>
      <c r="G18" s="6" t="n">
        <v>11.1</v>
      </c>
      <c r="H18" s="6" t="n">
        <v>43</v>
      </c>
      <c r="I18" s="6" t="n">
        <v>1110</v>
      </c>
      <c r="J18" s="6" t="n">
        <v>1067</v>
      </c>
    </row>
    <row collapsed="false" customFormat="false" customHeight="false" hidden="false" ht="12.1" outlineLevel="0" r="19">
      <c r="A19" s="43" t="n">
        <v>43750</v>
      </c>
      <c r="B19" s="2" t="s">
        <v>1410</v>
      </c>
      <c r="C19" s="2" t="s">
        <v>939</v>
      </c>
      <c r="D19" s="2" t="s">
        <v>1436</v>
      </c>
      <c r="E19" s="6" t="n">
        <v>1000</v>
      </c>
      <c r="F19" s="7" t="n">
        <v>95</v>
      </c>
      <c r="G19" s="6" t="n">
        <v>9.86</v>
      </c>
      <c r="H19" s="6" t="n">
        <v>0</v>
      </c>
      <c r="I19" s="6" t="n">
        <v>936.7</v>
      </c>
      <c r="J19" s="6" t="n">
        <v>936.7</v>
      </c>
    </row>
    <row collapsed="false" customFormat="false" customHeight="false" hidden="false" ht="12.1" outlineLevel="0" r="20">
      <c r="A20" s="43" t="n">
        <v>43759</v>
      </c>
      <c r="B20" s="2" t="s">
        <v>1410</v>
      </c>
      <c r="C20" s="2" t="s">
        <v>938</v>
      </c>
      <c r="D20" s="2" t="s">
        <v>1442</v>
      </c>
      <c r="E20" s="6" t="n">
        <v>1000</v>
      </c>
      <c r="F20" s="7" t="n">
        <v>100</v>
      </c>
      <c r="G20" s="6" t="n">
        <v>26.8</v>
      </c>
      <c r="H20" s="6" t="n">
        <v>0</v>
      </c>
      <c r="I20" s="6" t="n">
        <v>2680</v>
      </c>
      <c r="J20" s="6" t="n">
        <v>2680</v>
      </c>
    </row>
    <row collapsed="false" customFormat="false" customHeight="false" hidden="false" ht="12.1" outlineLevel="0" r="21">
      <c r="A21" s="43" t="n">
        <v>43759</v>
      </c>
      <c r="B21" s="2" t="s">
        <v>1410</v>
      </c>
      <c r="C21" s="2" t="s">
        <v>941</v>
      </c>
      <c r="D21" s="2" t="s">
        <v>1438</v>
      </c>
      <c r="E21" s="6" t="n">
        <v>1000</v>
      </c>
      <c r="F21" s="7" t="n">
        <v>118</v>
      </c>
      <c r="G21" s="6" t="n">
        <v>11.68</v>
      </c>
      <c r="H21" s="6" t="n">
        <v>61</v>
      </c>
      <c r="I21" s="6" t="n">
        <v>1378.24</v>
      </c>
      <c r="J21" s="6" t="n">
        <v>1317.24</v>
      </c>
    </row>
    <row collapsed="false" customFormat="false" customHeight="false" hidden="false" ht="12.1" outlineLevel="0" r="22">
      <c r="A22" s="43" t="n">
        <v>43760</v>
      </c>
      <c r="B22" s="2" t="s">
        <v>1410</v>
      </c>
      <c r="C22" s="2" t="s">
        <v>900</v>
      </c>
      <c r="D22" s="2" t="s">
        <v>1428</v>
      </c>
      <c r="E22" s="6" t="n">
        <v>1000</v>
      </c>
      <c r="F22" s="7" t="n">
        <v>3</v>
      </c>
      <c r="G22" s="6" t="n">
        <v>24.06</v>
      </c>
      <c r="H22" s="6" t="n">
        <v>0</v>
      </c>
      <c r="I22" s="6" t="n">
        <v>72.18</v>
      </c>
      <c r="J22" s="6" t="n">
        <v>72.18</v>
      </c>
    </row>
    <row collapsed="false" customFormat="false" customHeight="false" hidden="false" ht="12.1" outlineLevel="0" r="23">
      <c r="A23" s="43" t="n">
        <v>43776</v>
      </c>
      <c r="B23" s="2" t="s">
        <v>1410</v>
      </c>
      <c r="C23" s="2" t="s">
        <v>947</v>
      </c>
      <c r="D23" s="2" t="s">
        <v>1440</v>
      </c>
      <c r="E23" s="6" t="n">
        <v>1000</v>
      </c>
      <c r="F23" s="7" t="n">
        <v>102</v>
      </c>
      <c r="G23" s="6" t="n">
        <v>10.27</v>
      </c>
      <c r="H23" s="6" t="n">
        <v>20</v>
      </c>
      <c r="I23" s="6" t="n">
        <v>1047.54</v>
      </c>
      <c r="J23" s="6" t="n">
        <v>1027.54</v>
      </c>
    </row>
    <row collapsed="false" customFormat="false" customHeight="false" hidden="false" ht="12.1" outlineLevel="0" r="24">
      <c r="A24" s="43" t="n">
        <v>43778</v>
      </c>
      <c r="B24" s="2" t="s">
        <v>1410</v>
      </c>
      <c r="C24" s="2" t="s">
        <v>944</v>
      </c>
      <c r="D24" s="2" t="s">
        <v>1441</v>
      </c>
      <c r="E24" s="6" t="n">
        <v>1000</v>
      </c>
      <c r="F24" s="7" t="n">
        <v>103</v>
      </c>
      <c r="G24" s="6" t="n">
        <v>11.1</v>
      </c>
      <c r="H24" s="6" t="n">
        <v>51</v>
      </c>
      <c r="I24" s="6" t="n">
        <v>1143.3</v>
      </c>
      <c r="J24" s="6" t="n">
        <v>1092.3</v>
      </c>
    </row>
    <row collapsed="false" customFormat="false" customHeight="false" hidden="false" ht="12.1" outlineLevel="0" r="25">
      <c r="A25" s="43" t="n">
        <v>43779</v>
      </c>
      <c r="B25" s="2" t="s">
        <v>1410</v>
      </c>
      <c r="C25" s="2" t="s">
        <v>939</v>
      </c>
      <c r="D25" s="2" t="s">
        <v>1436</v>
      </c>
      <c r="E25" s="6" t="n">
        <v>1000</v>
      </c>
      <c r="F25" s="7" t="n">
        <v>95</v>
      </c>
      <c r="G25" s="6" t="n">
        <v>9.86</v>
      </c>
      <c r="H25" s="6" t="n">
        <v>6</v>
      </c>
      <c r="I25" s="6" t="n">
        <v>936.7</v>
      </c>
      <c r="J25" s="6" t="n">
        <v>930.7</v>
      </c>
    </row>
    <row collapsed="false" customFormat="false" customHeight="false" hidden="false" ht="12.1" outlineLevel="0" r="26">
      <c r="A26" s="43" t="n">
        <v>43790</v>
      </c>
      <c r="B26" s="2" t="s">
        <v>1410</v>
      </c>
      <c r="C26" s="2" t="s">
        <v>941</v>
      </c>
      <c r="D26" s="2" t="s">
        <v>1438</v>
      </c>
      <c r="E26" s="6" t="n">
        <v>1000</v>
      </c>
      <c r="F26" s="7" t="n">
        <v>118</v>
      </c>
      <c r="G26" s="6" t="n">
        <v>11.68</v>
      </c>
      <c r="H26" s="6" t="n">
        <v>76</v>
      </c>
      <c r="I26" s="6" t="n">
        <v>1378.24</v>
      </c>
      <c r="J26" s="6" t="n">
        <v>1302.24</v>
      </c>
    </row>
    <row collapsed="false" customFormat="false" customHeight="false" hidden="false" ht="12.1" outlineLevel="0" r="27">
      <c r="A27" s="43" t="n">
        <v>43806</v>
      </c>
      <c r="B27" s="2" t="s">
        <v>1410</v>
      </c>
      <c r="C27" s="2" t="s">
        <v>947</v>
      </c>
      <c r="D27" s="2" t="s">
        <v>1440</v>
      </c>
      <c r="E27" s="6" t="n">
        <v>1000</v>
      </c>
      <c r="F27" s="7" t="n">
        <v>101</v>
      </c>
      <c r="G27" s="6" t="n">
        <v>10.27</v>
      </c>
      <c r="H27" s="6" t="n">
        <v>29</v>
      </c>
      <c r="I27" s="6" t="n">
        <v>1037.27</v>
      </c>
      <c r="J27" s="6" t="n">
        <v>1008.27</v>
      </c>
    </row>
    <row collapsed="false" customFormat="false" customHeight="false" hidden="false" ht="12.1" outlineLevel="0" r="28">
      <c r="A28" s="43" t="n">
        <v>43808</v>
      </c>
      <c r="B28" s="2" t="s">
        <v>1410</v>
      </c>
      <c r="C28" s="2" t="s">
        <v>944</v>
      </c>
      <c r="D28" s="2" t="s">
        <v>1441</v>
      </c>
      <c r="E28" s="6" t="n">
        <v>1000</v>
      </c>
      <c r="F28" s="7" t="n">
        <v>103</v>
      </c>
      <c r="G28" s="6" t="n">
        <v>11.1</v>
      </c>
      <c r="H28" s="6" t="n">
        <v>59</v>
      </c>
      <c r="I28" s="6" t="n">
        <v>1143.3</v>
      </c>
      <c r="J28" s="6" t="n">
        <v>1084.3</v>
      </c>
    </row>
    <row collapsed="false" customFormat="false" customHeight="false" hidden="false" ht="12.1" outlineLevel="0" r="29">
      <c r="A29" s="43" t="n">
        <v>43809</v>
      </c>
      <c r="B29" s="2" t="s">
        <v>1410</v>
      </c>
      <c r="C29" s="2" t="s">
        <v>939</v>
      </c>
      <c r="D29" s="2" t="s">
        <v>1436</v>
      </c>
      <c r="E29" s="6" t="n">
        <v>1000</v>
      </c>
      <c r="F29" s="7" t="n">
        <v>95</v>
      </c>
      <c r="G29" s="6" t="n">
        <v>9.86</v>
      </c>
      <c r="H29" s="6" t="n">
        <v>14</v>
      </c>
      <c r="I29" s="6" t="n">
        <v>936.7</v>
      </c>
      <c r="J29" s="6" t="n">
        <v>922.7</v>
      </c>
    </row>
    <row collapsed="false" customFormat="false" customHeight="false" hidden="false" ht="12.1" outlineLevel="0" r="30">
      <c r="A30" s="43" t="n">
        <v>43821</v>
      </c>
      <c r="B30" s="2" t="s">
        <v>1410</v>
      </c>
      <c r="C30" s="2" t="s">
        <v>941</v>
      </c>
      <c r="D30" s="2" t="s">
        <v>1438</v>
      </c>
      <c r="E30" s="6" t="n">
        <v>1000</v>
      </c>
      <c r="F30" s="7" t="n">
        <v>118</v>
      </c>
      <c r="G30" s="6" t="n">
        <v>11.68</v>
      </c>
      <c r="H30" s="6" t="n">
        <v>81</v>
      </c>
      <c r="I30" s="6" t="n">
        <v>1378.24</v>
      </c>
      <c r="J30" s="6" t="n">
        <v>1297.24</v>
      </c>
    </row>
    <row collapsed="false" customFormat="false" customHeight="false" hidden="false" ht="12.1" outlineLevel="0" r="31">
      <c r="A31" s="43" t="n">
        <v>43836</v>
      </c>
      <c r="B31" s="2" t="s">
        <v>1410</v>
      </c>
      <c r="C31" s="2" t="s">
        <v>947</v>
      </c>
      <c r="D31" s="2" t="s">
        <v>1440</v>
      </c>
      <c r="E31" s="6" t="n">
        <v>1000</v>
      </c>
      <c r="F31" s="7" t="n">
        <v>101</v>
      </c>
      <c r="G31" s="6" t="n">
        <v>10.27</v>
      </c>
      <c r="H31" s="6" t="n">
        <v>34</v>
      </c>
      <c r="I31" s="6" t="n">
        <v>1037.27</v>
      </c>
      <c r="J31" s="6" t="n">
        <v>1003.27</v>
      </c>
    </row>
    <row collapsed="false" customFormat="false" customHeight="false" hidden="false" ht="12.1" outlineLevel="0" r="32">
      <c r="A32" s="43" t="n">
        <v>43838</v>
      </c>
      <c r="B32" s="2" t="s">
        <v>1410</v>
      </c>
      <c r="C32" s="2" t="s">
        <v>944</v>
      </c>
      <c r="D32" s="2" t="s">
        <v>1441</v>
      </c>
      <c r="E32" s="6" t="n">
        <v>1000</v>
      </c>
      <c r="F32" s="7" t="n">
        <v>103</v>
      </c>
      <c r="G32" s="6" t="n">
        <v>11.1</v>
      </c>
      <c r="H32" s="6" t="n">
        <v>65</v>
      </c>
      <c r="I32" s="6" t="n">
        <v>1143.3</v>
      </c>
      <c r="J32" s="6" t="n">
        <v>1078.3</v>
      </c>
    </row>
    <row collapsed="false" customFormat="false" customHeight="false" hidden="false" ht="12.1" outlineLevel="0" r="33">
      <c r="A33" s="43" t="n">
        <v>43850</v>
      </c>
      <c r="B33" s="2" t="s">
        <v>1410</v>
      </c>
      <c r="C33" s="2" t="s">
        <v>938</v>
      </c>
      <c r="D33" s="2" t="s">
        <v>1442</v>
      </c>
      <c r="E33" s="6" t="n">
        <v>1000</v>
      </c>
      <c r="F33" s="7" t="n">
        <v>100</v>
      </c>
      <c r="G33" s="6" t="n">
        <v>26.8</v>
      </c>
      <c r="H33" s="6" t="n">
        <v>0</v>
      </c>
      <c r="I33" s="6" t="n">
        <v>2680</v>
      </c>
      <c r="J33" s="6" t="n">
        <v>2680</v>
      </c>
    </row>
    <row collapsed="false" customFormat="false" customHeight="false" hidden="false" ht="12.1" outlineLevel="0" r="34">
      <c r="A34" s="43" t="n">
        <v>43851</v>
      </c>
      <c r="B34" s="2" t="s">
        <v>1410</v>
      </c>
      <c r="C34" s="2" t="s">
        <v>900</v>
      </c>
      <c r="D34" s="2" t="s">
        <v>1428</v>
      </c>
      <c r="E34" s="6" t="n">
        <v>1000</v>
      </c>
      <c r="F34" s="7" t="n">
        <v>3</v>
      </c>
      <c r="G34" s="6" t="n">
        <v>24.06</v>
      </c>
      <c r="H34" s="6" t="n">
        <v>0</v>
      </c>
      <c r="I34" s="6" t="n">
        <v>72.18</v>
      </c>
      <c r="J34" s="6" t="n">
        <v>72.18</v>
      </c>
    </row>
    <row collapsed="false" customFormat="false" customHeight="false" hidden="false" ht="12.1" outlineLevel="0" r="35">
      <c r="A35" s="43" t="n">
        <v>43851</v>
      </c>
      <c r="B35" s="2" t="s">
        <v>1410</v>
      </c>
      <c r="C35" s="2" t="s">
        <v>902</v>
      </c>
      <c r="D35" s="2" t="s">
        <v>1432</v>
      </c>
      <c r="E35" s="6" t="n">
        <v>1000</v>
      </c>
      <c r="F35" s="7" t="n">
        <v>3</v>
      </c>
      <c r="G35" s="6" t="n">
        <v>37.9</v>
      </c>
      <c r="H35" s="6" t="n">
        <v>0</v>
      </c>
      <c r="I35" s="6" t="n">
        <v>113.7</v>
      </c>
      <c r="J35" s="6" t="n">
        <v>113.7</v>
      </c>
    </row>
    <row collapsed="false" customFormat="false" customHeight="false" hidden="false" ht="12.1" outlineLevel="0" r="36">
      <c r="A36" s="43" t="n">
        <v>43864</v>
      </c>
      <c r="B36" s="2" t="s">
        <v>1410</v>
      </c>
      <c r="C36" s="2" t="s">
        <v>959</v>
      </c>
      <c r="D36" s="2" t="s">
        <v>1443</v>
      </c>
      <c r="E36" s="6" t="n">
        <v>1000</v>
      </c>
      <c r="F36" s="7" t="n">
        <v>20</v>
      </c>
      <c r="G36" s="6" t="n">
        <v>12.74</v>
      </c>
      <c r="H36" s="6" t="n">
        <v>22</v>
      </c>
      <c r="I36" s="6" t="n">
        <v>254.8</v>
      </c>
      <c r="J36" s="6" t="n">
        <v>232.8</v>
      </c>
    </row>
    <row collapsed="false" customFormat="false" customHeight="false" hidden="false" ht="12.1" outlineLevel="0" r="37">
      <c r="A37" s="43" t="n">
        <v>43866</v>
      </c>
      <c r="B37" s="2" t="s">
        <v>1410</v>
      </c>
      <c r="C37" s="2" t="s">
        <v>947</v>
      </c>
      <c r="D37" s="2" t="s">
        <v>1440</v>
      </c>
      <c r="E37" s="6" t="n">
        <v>1000</v>
      </c>
      <c r="F37" s="7" t="n">
        <v>72</v>
      </c>
      <c r="G37" s="6" t="n">
        <v>10.27</v>
      </c>
      <c r="H37" s="6" t="n">
        <v>26</v>
      </c>
      <c r="I37" s="6" t="n">
        <v>739.44</v>
      </c>
      <c r="J37" s="6" t="n">
        <v>713.44</v>
      </c>
    </row>
    <row collapsed="false" customFormat="false" customHeight="false" hidden="false" ht="12.1" outlineLevel="0" r="38">
      <c r="A38" s="43" t="n">
        <v>43879</v>
      </c>
      <c r="B38" s="2" t="s">
        <v>1410</v>
      </c>
      <c r="C38" s="2" t="s">
        <v>916</v>
      </c>
      <c r="D38" s="2" t="s">
        <v>1434</v>
      </c>
      <c r="E38" s="6" t="n">
        <v>1000</v>
      </c>
      <c r="F38" s="7" t="n">
        <v>1</v>
      </c>
      <c r="G38" s="6" t="n">
        <v>37.4</v>
      </c>
      <c r="H38" s="6" t="n">
        <v>0</v>
      </c>
      <c r="I38" s="6" t="n">
        <v>37.4</v>
      </c>
      <c r="J38" s="6" t="n">
        <v>37.4</v>
      </c>
    </row>
    <row collapsed="false" customFormat="false" customHeight="false" hidden="false" ht="12.1" outlineLevel="0" r="39">
      <c r="A39" s="43" t="n">
        <v>43879</v>
      </c>
      <c r="B39" s="2" t="s">
        <v>1410</v>
      </c>
      <c r="C39" s="2" t="s">
        <v>911</v>
      </c>
      <c r="D39" s="2" t="s">
        <v>1433</v>
      </c>
      <c r="E39" s="6" t="n">
        <v>1000</v>
      </c>
      <c r="F39" s="7" t="n">
        <v>1</v>
      </c>
      <c r="G39" s="6" t="n">
        <v>34.9</v>
      </c>
      <c r="H39" s="6" t="n">
        <v>0</v>
      </c>
      <c r="I39" s="6" t="n">
        <v>34.9</v>
      </c>
      <c r="J39" s="6" t="n">
        <v>34.9</v>
      </c>
    </row>
    <row collapsed="false" customFormat="false" customHeight="false" hidden="false" ht="12.1" outlineLevel="0" r="40">
      <c r="A40" s="43" t="n">
        <v>43882</v>
      </c>
      <c r="B40" s="2" t="s">
        <v>1410</v>
      </c>
      <c r="C40" s="2" t="s">
        <v>963</v>
      </c>
      <c r="D40" s="2" t="s">
        <v>1444</v>
      </c>
      <c r="E40" s="6" t="n">
        <v>1000</v>
      </c>
      <c r="F40" s="7" t="n">
        <v>10</v>
      </c>
      <c r="G40" s="6" t="n">
        <v>10.27</v>
      </c>
      <c r="H40" s="6" t="n">
        <v>4</v>
      </c>
      <c r="I40" s="6" t="n">
        <v>102.7</v>
      </c>
      <c r="J40" s="6" t="n">
        <v>98.7</v>
      </c>
    </row>
    <row collapsed="false" customFormat="false" customHeight="false" hidden="false" ht="12.1" outlineLevel="0" r="41">
      <c r="A41" s="43" t="n">
        <v>43893</v>
      </c>
      <c r="B41" s="2" t="s">
        <v>1410</v>
      </c>
      <c r="C41" s="2" t="s">
        <v>927</v>
      </c>
      <c r="D41" s="2" t="s">
        <v>1435</v>
      </c>
      <c r="E41" s="6" t="n">
        <v>1000</v>
      </c>
      <c r="F41" s="7" t="n">
        <v>5</v>
      </c>
      <c r="G41" s="6" t="n">
        <v>49.36</v>
      </c>
      <c r="H41" s="6" t="n">
        <v>0</v>
      </c>
      <c r="I41" s="6" t="n">
        <v>246.8</v>
      </c>
      <c r="J41" s="6" t="n">
        <v>246.8</v>
      </c>
    </row>
    <row collapsed="false" customFormat="false" customHeight="false" hidden="false" ht="12.1" outlineLevel="0" r="42">
      <c r="A42" s="43" t="n">
        <v>43977</v>
      </c>
      <c r="B42" s="2" t="s">
        <v>1410</v>
      </c>
      <c r="C42" s="2" t="s">
        <v>172</v>
      </c>
      <c r="D42" s="2" t="s">
        <v>173</v>
      </c>
      <c r="E42" s="6" t="n">
        <v>1000</v>
      </c>
      <c r="F42" s="7" t="n">
        <v>30</v>
      </c>
      <c r="G42" s="6" t="n">
        <v>36.15</v>
      </c>
      <c r="H42" s="6" t="n">
        <v>0</v>
      </c>
      <c r="I42" s="6" t="n">
        <v>1084.5</v>
      </c>
      <c r="J42" s="6" t="n">
        <v>1084.5</v>
      </c>
    </row>
    <row collapsed="false" customFormat="false" customHeight="false" hidden="false" ht="12.1" outlineLevel="0" r="43">
      <c r="A43" s="43" t="n">
        <v>43980</v>
      </c>
      <c r="B43" s="2" t="s">
        <v>1410</v>
      </c>
      <c r="C43" s="2" t="s">
        <v>981</v>
      </c>
      <c r="D43" s="2" t="s">
        <v>1445</v>
      </c>
      <c r="E43" s="6" t="n">
        <v>1000</v>
      </c>
      <c r="F43" s="7" t="n">
        <v>30</v>
      </c>
      <c r="G43" s="6" t="n">
        <v>12.33</v>
      </c>
      <c r="H43" s="6" t="n">
        <v>39</v>
      </c>
      <c r="I43" s="6" t="n">
        <v>369.9</v>
      </c>
      <c r="J43" s="6" t="n">
        <v>330.9</v>
      </c>
    </row>
    <row collapsed="false" customFormat="false" customHeight="false" hidden="false" ht="12.1" outlineLevel="0" r="44">
      <c r="A44" s="43" t="n">
        <v>43998</v>
      </c>
      <c r="B44" s="2" t="s">
        <v>1410</v>
      </c>
      <c r="C44" s="2" t="s">
        <v>982</v>
      </c>
      <c r="D44" s="2" t="s">
        <v>1446</v>
      </c>
      <c r="E44" s="6" t="n">
        <v>1000</v>
      </c>
      <c r="F44" s="7" t="n">
        <v>50</v>
      </c>
      <c r="G44" s="6" t="n">
        <v>20.57</v>
      </c>
      <c r="H44" s="6" t="n">
        <v>0</v>
      </c>
      <c r="I44" s="6" t="n">
        <v>1028.5</v>
      </c>
      <c r="J44" s="6" t="n">
        <v>1028.5</v>
      </c>
    </row>
    <row collapsed="false" customFormat="false" customHeight="false" hidden="false" ht="12.1" outlineLevel="0" r="45">
      <c r="A45" s="43" t="n">
        <v>44005</v>
      </c>
      <c r="B45" s="2" t="s">
        <v>1410</v>
      </c>
      <c r="C45" s="2" t="s">
        <v>945</v>
      </c>
      <c r="D45" s="2" t="s">
        <v>1447</v>
      </c>
      <c r="E45" s="6" t="n">
        <v>1000</v>
      </c>
      <c r="F45" s="7" t="n">
        <v>1</v>
      </c>
      <c r="G45" s="6" t="n">
        <v>4388.4</v>
      </c>
      <c r="H45" s="6" t="n">
        <v>0</v>
      </c>
      <c r="I45" s="6" t="n">
        <v>4388.4</v>
      </c>
      <c r="J45" s="6" t="n">
        <v>4388.4</v>
      </c>
    </row>
    <row collapsed="false" customFormat="false" customHeight="false" hidden="false" ht="12.1" outlineLevel="0" r="46">
      <c r="A46" s="43" t="n">
        <v>44010</v>
      </c>
      <c r="B46" s="2" t="s">
        <v>1410</v>
      </c>
      <c r="C46" s="2" t="s">
        <v>981</v>
      </c>
      <c r="D46" s="2" t="s">
        <v>1445</v>
      </c>
      <c r="E46" s="6" t="n">
        <v>1000</v>
      </c>
      <c r="F46" s="7" t="n">
        <v>30</v>
      </c>
      <c r="G46" s="6" t="n">
        <v>12.33</v>
      </c>
      <c r="H46" s="6" t="n">
        <v>41</v>
      </c>
      <c r="I46" s="6" t="n">
        <v>369.9</v>
      </c>
      <c r="J46" s="6" t="n">
        <v>328.9</v>
      </c>
    </row>
    <row collapsed="false" customFormat="false" customHeight="false" hidden="false" ht="12.1" outlineLevel="0" r="47">
      <c r="A47" s="43" t="n">
        <v>44014</v>
      </c>
      <c r="B47" s="2" t="s">
        <v>1410</v>
      </c>
      <c r="C47" s="2" t="s">
        <v>979</v>
      </c>
      <c r="D47" s="2" t="s">
        <v>1448</v>
      </c>
      <c r="E47" s="6" t="n">
        <v>1000</v>
      </c>
      <c r="F47" s="7" t="n">
        <v>34</v>
      </c>
      <c r="G47" s="6" t="n">
        <v>21.19</v>
      </c>
      <c r="H47" s="6" t="n">
        <v>0</v>
      </c>
      <c r="I47" s="6" t="n">
        <v>720.46</v>
      </c>
      <c r="J47" s="6" t="n">
        <v>720.46</v>
      </c>
    </row>
    <row collapsed="false" customFormat="false" customHeight="false" hidden="false" ht="12.1" outlineLevel="0" r="48">
      <c r="A48" s="43" t="n">
        <v>44020</v>
      </c>
      <c r="B48" s="2" t="s">
        <v>1410</v>
      </c>
      <c r="C48" s="2" t="s">
        <v>980</v>
      </c>
      <c r="D48" s="2" t="s">
        <v>1449</v>
      </c>
      <c r="E48" s="6" t="n">
        <v>1000</v>
      </c>
      <c r="F48" s="7" t="n">
        <v>4</v>
      </c>
      <c r="G48" s="6" t="n">
        <v>60.33</v>
      </c>
      <c r="H48" s="6" t="n">
        <v>31</v>
      </c>
      <c r="I48" s="6" t="n">
        <v>241.32</v>
      </c>
      <c r="J48" s="6" t="n">
        <v>210.32</v>
      </c>
    </row>
    <row collapsed="false" customFormat="false" customHeight="false" hidden="false" ht="12.1" outlineLevel="0" r="49">
      <c r="A49" s="43" t="n">
        <v>44039</v>
      </c>
      <c r="B49" s="2" t="s">
        <v>1410</v>
      </c>
      <c r="C49" s="2" t="s">
        <v>976</v>
      </c>
      <c r="D49" s="2" t="s">
        <v>1450</v>
      </c>
      <c r="E49" s="6" t="n">
        <v>1000</v>
      </c>
      <c r="F49" s="7" t="n">
        <v>4</v>
      </c>
      <c r="G49" s="6" t="n">
        <v>1160.3929</v>
      </c>
      <c r="H49" s="6" t="n">
        <v>0</v>
      </c>
      <c r="I49" s="6" t="n">
        <v>4641.5714</v>
      </c>
      <c r="J49" s="6" t="n">
        <v>4641.57</v>
      </c>
    </row>
    <row collapsed="false" customFormat="false" customHeight="false" hidden="false" ht="12.1" outlineLevel="0" r="50">
      <c r="A50" s="43" t="n">
        <v>44040</v>
      </c>
      <c r="B50" s="2" t="s">
        <v>1410</v>
      </c>
      <c r="C50" s="2" t="s">
        <v>981</v>
      </c>
      <c r="D50" s="2" t="s">
        <v>1445</v>
      </c>
      <c r="E50" s="6" t="n">
        <v>1000</v>
      </c>
      <c r="F50" s="7" t="n">
        <v>30</v>
      </c>
      <c r="G50" s="6" t="n">
        <v>12.33</v>
      </c>
      <c r="H50" s="6" t="n">
        <v>48</v>
      </c>
      <c r="I50" s="6" t="n">
        <v>369.9</v>
      </c>
      <c r="J50" s="6" t="n">
        <v>321.9</v>
      </c>
    </row>
    <row collapsed="false" customFormat="false" customHeight="false" hidden="false" ht="12.1" outlineLevel="0" r="51">
      <c r="A51" s="43" t="n">
        <v>44061</v>
      </c>
      <c r="B51" s="2" t="s">
        <v>1410</v>
      </c>
      <c r="C51" s="2" t="s">
        <v>916</v>
      </c>
      <c r="D51" s="2" t="s">
        <v>1434</v>
      </c>
      <c r="E51" s="6" t="n">
        <v>1000</v>
      </c>
      <c r="F51" s="7" t="n">
        <v>1</v>
      </c>
      <c r="G51" s="6" t="n">
        <v>37.4</v>
      </c>
      <c r="H51" s="6" t="n">
        <v>0</v>
      </c>
      <c r="I51" s="6" t="n">
        <v>37.4</v>
      </c>
      <c r="J51" s="6" t="n">
        <v>37.4</v>
      </c>
    </row>
    <row collapsed="false" customFormat="false" customHeight="false" hidden="false" ht="12.1" outlineLevel="0" r="52">
      <c r="A52" s="43" t="n">
        <v>44067</v>
      </c>
      <c r="B52" s="2" t="s">
        <v>1410</v>
      </c>
      <c r="C52" s="2" t="s">
        <v>989</v>
      </c>
      <c r="D52" s="2" t="s">
        <v>1451</v>
      </c>
      <c r="E52" s="6" t="n">
        <v>1000</v>
      </c>
      <c r="F52" s="7" t="n">
        <v>1</v>
      </c>
      <c r="G52" s="6" t="n">
        <v>1209.3</v>
      </c>
      <c r="H52" s="6" t="n">
        <v>0</v>
      </c>
      <c r="I52" s="6" t="n">
        <v>1209.3</v>
      </c>
      <c r="J52" s="6" t="n">
        <v>1209.3</v>
      </c>
    </row>
    <row collapsed="false" customFormat="false" customHeight="false" hidden="false" ht="12.1" outlineLevel="0" r="53">
      <c r="A53" s="43" t="n">
        <v>44070</v>
      </c>
      <c r="B53" s="2" t="s">
        <v>1410</v>
      </c>
      <c r="C53" s="2" t="s">
        <v>981</v>
      </c>
      <c r="D53" s="2" t="s">
        <v>1445</v>
      </c>
      <c r="E53" s="6" t="n">
        <v>1000</v>
      </c>
      <c r="F53" s="7" t="n">
        <v>30</v>
      </c>
      <c r="G53" s="6" t="n">
        <v>12.33</v>
      </c>
      <c r="H53" s="6" t="n">
        <v>50</v>
      </c>
      <c r="I53" s="6" t="n">
        <v>369.9</v>
      </c>
      <c r="J53" s="6" t="n">
        <v>319.9</v>
      </c>
    </row>
    <row collapsed="false" customFormat="false" customHeight="false" hidden="false" ht="12.1" outlineLevel="0" r="54">
      <c r="A54" s="43" t="n">
        <v>44075</v>
      </c>
      <c r="B54" s="2" t="s">
        <v>1410</v>
      </c>
      <c r="C54" s="2" t="s">
        <v>927</v>
      </c>
      <c r="D54" s="2" t="s">
        <v>1435</v>
      </c>
      <c r="E54" s="6" t="n">
        <v>1000</v>
      </c>
      <c r="F54" s="7" t="n">
        <v>5</v>
      </c>
      <c r="G54" s="6" t="n">
        <v>49.36</v>
      </c>
      <c r="H54" s="6" t="n">
        <v>2</v>
      </c>
      <c r="I54" s="6" t="n">
        <v>246.8</v>
      </c>
      <c r="J54" s="6" t="n">
        <v>244.8</v>
      </c>
    </row>
    <row collapsed="false" customFormat="false" customHeight="false" hidden="false" ht="12.1" outlineLevel="0" r="55">
      <c r="A55" s="43" t="n">
        <v>44089</v>
      </c>
      <c r="B55" s="2" t="s">
        <v>1410</v>
      </c>
      <c r="C55" s="2" t="s">
        <v>982</v>
      </c>
      <c r="D55" s="2" t="s">
        <v>1446</v>
      </c>
      <c r="E55" s="6" t="n">
        <v>1000</v>
      </c>
      <c r="F55" s="7" t="n">
        <v>44</v>
      </c>
      <c r="G55" s="6" t="n">
        <v>20.57</v>
      </c>
      <c r="H55" s="6" t="n">
        <v>0</v>
      </c>
      <c r="I55" s="6" t="n">
        <v>905.08</v>
      </c>
      <c r="J55" s="6" t="n">
        <v>905.08</v>
      </c>
    </row>
    <row collapsed="false" customFormat="false" customHeight="false" hidden="false" ht="12.1" outlineLevel="0" r="56">
      <c r="A56" s="43" t="n">
        <v>44100</v>
      </c>
      <c r="B56" s="2" t="s">
        <v>1410</v>
      </c>
      <c r="C56" s="2" t="s">
        <v>981</v>
      </c>
      <c r="D56" s="2" t="s">
        <v>1445</v>
      </c>
      <c r="E56" s="6" t="n">
        <v>1000</v>
      </c>
      <c r="F56" s="7" t="n">
        <v>30</v>
      </c>
      <c r="G56" s="6" t="n">
        <v>12.33</v>
      </c>
      <c r="H56" s="6" t="n">
        <v>50</v>
      </c>
      <c r="I56" s="6" t="n">
        <v>369.9</v>
      </c>
      <c r="J56" s="6" t="n">
        <v>319.9</v>
      </c>
    </row>
    <row collapsed="false" customFormat="false" customHeight="false" hidden="false" ht="12.1" outlineLevel="0" r="57">
      <c r="A57" s="43" t="n">
        <v>44105</v>
      </c>
      <c r="B57" s="2" t="s">
        <v>1410</v>
      </c>
      <c r="C57" s="2" t="s">
        <v>979</v>
      </c>
      <c r="D57" s="2" t="s">
        <v>1448</v>
      </c>
      <c r="E57" s="6" t="n">
        <v>1000</v>
      </c>
      <c r="F57" s="7" t="n">
        <v>34</v>
      </c>
      <c r="G57" s="6" t="n">
        <v>21.19</v>
      </c>
      <c r="H57" s="6" t="n">
        <v>0</v>
      </c>
      <c r="I57" s="6" t="n">
        <v>720.46</v>
      </c>
      <c r="J57" s="6" t="n">
        <v>720.46</v>
      </c>
    </row>
    <row collapsed="false" customFormat="false" customHeight="false" hidden="false" ht="12.1" outlineLevel="0" r="58">
      <c r="A58" s="43" t="n">
        <v>44129</v>
      </c>
      <c r="B58" s="2" t="s">
        <v>1410</v>
      </c>
      <c r="C58" s="2" t="s">
        <v>983</v>
      </c>
      <c r="D58" s="2" t="s">
        <v>1452</v>
      </c>
      <c r="E58" s="6" t="n">
        <v>1000</v>
      </c>
      <c r="F58" s="7" t="n">
        <v>9</v>
      </c>
      <c r="G58" s="6" t="n">
        <v>28.67</v>
      </c>
      <c r="H58" s="6" t="n">
        <v>0</v>
      </c>
      <c r="I58" s="6" t="n">
        <v>258.03</v>
      </c>
      <c r="J58" s="6" t="n">
        <v>258.03</v>
      </c>
    </row>
    <row collapsed="false" customFormat="false" customHeight="false" hidden="false" ht="12.1" outlineLevel="0" r="59">
      <c r="A59" s="43" t="n">
        <v>44130</v>
      </c>
      <c r="B59" s="2" t="s">
        <v>1410</v>
      </c>
      <c r="C59" s="2" t="s">
        <v>981</v>
      </c>
      <c r="D59" s="2" t="s">
        <v>1445</v>
      </c>
      <c r="E59" s="6" t="n">
        <v>1000</v>
      </c>
      <c r="F59" s="7" t="n">
        <v>30</v>
      </c>
      <c r="G59" s="6" t="n">
        <v>12.33</v>
      </c>
      <c r="H59" s="6" t="n">
        <v>50</v>
      </c>
      <c r="I59" s="6" t="n">
        <v>369.9</v>
      </c>
      <c r="J59" s="6" t="n">
        <v>319.9</v>
      </c>
    </row>
    <row collapsed="false" customFormat="false" customHeight="false" hidden="false" ht="12.1" outlineLevel="0" r="60">
      <c r="A60" s="43" t="n">
        <v>44130</v>
      </c>
      <c r="B60" s="2" t="s">
        <v>1410</v>
      </c>
      <c r="C60" s="2" t="s">
        <v>976</v>
      </c>
      <c r="D60" s="2" t="s">
        <v>1450</v>
      </c>
      <c r="E60" s="6" t="n">
        <v>1000</v>
      </c>
      <c r="F60" s="7" t="n">
        <v>2</v>
      </c>
      <c r="G60" s="6" t="n">
        <v>1239.1621</v>
      </c>
      <c r="H60" s="6" t="n">
        <v>0</v>
      </c>
      <c r="I60" s="6" t="n">
        <v>2478.3242</v>
      </c>
      <c r="J60" s="6" t="n">
        <v>2478.32</v>
      </c>
    </row>
    <row collapsed="false" customFormat="false" customHeight="false" hidden="false" ht="12.1" outlineLevel="0" r="61">
      <c r="A61" s="43" t="n">
        <v>44159</v>
      </c>
      <c r="B61" s="2" t="s">
        <v>1410</v>
      </c>
      <c r="C61" s="2" t="s">
        <v>172</v>
      </c>
      <c r="D61" s="2" t="s">
        <v>173</v>
      </c>
      <c r="E61" s="6" t="n">
        <v>1000</v>
      </c>
      <c r="F61" s="7" t="n">
        <v>27</v>
      </c>
      <c r="G61" s="6" t="n">
        <v>36.15</v>
      </c>
      <c r="H61" s="6" t="n">
        <v>0</v>
      </c>
      <c r="I61" s="6" t="n">
        <v>976.05</v>
      </c>
      <c r="J61" s="6" t="n">
        <v>976.05</v>
      </c>
    </row>
    <row collapsed="false" customFormat="false" customHeight="false" hidden="false" ht="12.1" outlineLevel="0" r="62">
      <c r="A62" s="43" t="n">
        <v>44170</v>
      </c>
      <c r="B62" s="2" t="s">
        <v>1410</v>
      </c>
      <c r="C62" s="2" t="s">
        <v>169</v>
      </c>
      <c r="D62" s="2" t="s">
        <v>170</v>
      </c>
      <c r="E62" s="6" t="n">
        <v>1000</v>
      </c>
      <c r="F62" s="7" t="n">
        <v>1</v>
      </c>
      <c r="G62" s="6" t="n">
        <v>3527.0128</v>
      </c>
      <c r="H62" s="6" t="n">
        <v>6</v>
      </c>
      <c r="I62" s="6" t="n">
        <v>3527.0128</v>
      </c>
      <c r="J62" s="6" t="n">
        <v>3081.5</v>
      </c>
    </row>
    <row collapsed="false" customFormat="false" customHeight="false" hidden="false" ht="12.1" outlineLevel="0" r="63">
      <c r="A63" s="43" t="n">
        <v>44180</v>
      </c>
      <c r="B63" s="2" t="s">
        <v>1410</v>
      </c>
      <c r="C63" s="2" t="s">
        <v>982</v>
      </c>
      <c r="D63" s="2" t="s">
        <v>1446</v>
      </c>
      <c r="E63" s="6" t="n">
        <v>1000</v>
      </c>
      <c r="F63" s="7" t="n">
        <v>24</v>
      </c>
      <c r="G63" s="6" t="n">
        <v>20.57</v>
      </c>
      <c r="H63" s="6" t="n">
        <v>0</v>
      </c>
      <c r="I63" s="6" t="n">
        <v>493.68</v>
      </c>
      <c r="J63" s="6" t="n">
        <v>493.68</v>
      </c>
    </row>
    <row collapsed="false" customFormat="false" customHeight="false" hidden="false" ht="12.1" outlineLevel="0" r="64">
      <c r="A64" s="43" t="n">
        <v>44186</v>
      </c>
      <c r="B64" s="2" t="s">
        <v>1410</v>
      </c>
      <c r="C64" s="2" t="s">
        <v>992</v>
      </c>
      <c r="D64" s="2" t="s">
        <v>1453</v>
      </c>
      <c r="E64" s="6" t="n">
        <v>1000</v>
      </c>
      <c r="F64" s="7" t="n">
        <v>19</v>
      </c>
      <c r="G64" s="6" t="n">
        <v>0.05</v>
      </c>
      <c r="H64" s="6" t="n">
        <v>0</v>
      </c>
      <c r="I64" s="6" t="n">
        <v>0.95</v>
      </c>
      <c r="J64" s="6" t="n">
        <v>0.95</v>
      </c>
    </row>
    <row collapsed="false" customFormat="false" customHeight="false" hidden="false" ht="12.1" outlineLevel="0" r="65">
      <c r="A65" s="43" t="n">
        <v>44196</v>
      </c>
      <c r="B65" s="2" t="s">
        <v>1410</v>
      </c>
      <c r="C65" s="2" t="s">
        <v>979</v>
      </c>
      <c r="D65" s="2" t="s">
        <v>1448</v>
      </c>
      <c r="E65" s="6" t="n">
        <v>1000</v>
      </c>
      <c r="F65" s="7" t="n">
        <v>34</v>
      </c>
      <c r="G65" s="6" t="n">
        <v>21.19</v>
      </c>
      <c r="H65" s="6" t="n">
        <v>0</v>
      </c>
      <c r="I65" s="6" t="n">
        <v>720.46</v>
      </c>
      <c r="J65" s="6" t="n">
        <v>720.46</v>
      </c>
    </row>
    <row collapsed="false" customFormat="false" customHeight="false" hidden="false" ht="12.1" outlineLevel="0" r="66">
      <c r="A66" s="43" t="n">
        <v>44271</v>
      </c>
      <c r="B66" s="2" t="s">
        <v>1410</v>
      </c>
      <c r="C66" s="2" t="s">
        <v>982</v>
      </c>
      <c r="D66" s="2" t="s">
        <v>1446</v>
      </c>
      <c r="E66" s="6" t="n">
        <v>1000</v>
      </c>
      <c r="F66" s="7" t="n">
        <v>24</v>
      </c>
      <c r="G66" s="6" t="n">
        <v>20.57</v>
      </c>
      <c r="H66" s="6" t="n">
        <v>64</v>
      </c>
      <c r="I66" s="6" t="n">
        <v>493.68</v>
      </c>
      <c r="J66" s="6" t="n">
        <v>429.68</v>
      </c>
    </row>
    <row collapsed="false" customFormat="false" customHeight="false" hidden="false" ht="12.1" outlineLevel="0" r="67">
      <c r="A67" s="43" t="n">
        <v>44287</v>
      </c>
      <c r="B67" s="2" t="s">
        <v>1410</v>
      </c>
      <c r="C67" s="2" t="s">
        <v>979</v>
      </c>
      <c r="D67" s="2" t="s">
        <v>1448</v>
      </c>
      <c r="E67" s="6" t="n">
        <v>1000</v>
      </c>
      <c r="F67" s="7" t="n">
        <v>34</v>
      </c>
      <c r="G67" s="6" t="n">
        <v>21.19</v>
      </c>
      <c r="H67" s="6" t="n">
        <v>94</v>
      </c>
      <c r="I67" s="6" t="n">
        <v>720.46</v>
      </c>
      <c r="J67" s="6" t="n">
        <v>626.46</v>
      </c>
    </row>
    <row collapsed="false" customFormat="false" customHeight="false" hidden="false" ht="12.1" outlineLevel="0" r="68">
      <c r="A68" s="43" t="n">
        <v>44292</v>
      </c>
      <c r="B68" s="2" t="s">
        <v>1410</v>
      </c>
      <c r="C68" s="2" t="s">
        <v>165</v>
      </c>
      <c r="D68" s="2" t="s">
        <v>167</v>
      </c>
      <c r="E68" s="6" t="n">
        <v>1000</v>
      </c>
      <c r="F68" s="7" t="n">
        <v>1</v>
      </c>
      <c r="G68" s="6" t="n">
        <v>3055.21</v>
      </c>
      <c r="H68" s="6" t="n">
        <v>397</v>
      </c>
      <c r="I68" s="6" t="n">
        <v>3055.21</v>
      </c>
      <c r="J68" s="6" t="n">
        <v>2658.21</v>
      </c>
    </row>
    <row collapsed="false" customFormat="false" customHeight="false" hidden="false" ht="12.1" outlineLevel="0" r="69">
      <c r="A69" s="43" t="n">
        <v>44311</v>
      </c>
      <c r="B69" s="2" t="s">
        <v>1410</v>
      </c>
      <c r="C69" s="2" t="s">
        <v>983</v>
      </c>
      <c r="D69" s="2" t="s">
        <v>1452</v>
      </c>
      <c r="E69" s="6" t="n">
        <v>1000</v>
      </c>
      <c r="F69" s="7" t="n">
        <v>9</v>
      </c>
      <c r="G69" s="6" t="n">
        <v>28.67</v>
      </c>
      <c r="H69" s="6" t="n">
        <v>34</v>
      </c>
      <c r="I69" s="6" t="n">
        <v>258.03</v>
      </c>
      <c r="J69" s="6" t="n">
        <v>224.03</v>
      </c>
    </row>
    <row collapsed="false" customFormat="false" customHeight="false" hidden="false" ht="12.1" outlineLevel="0" r="70">
      <c r="A70" s="43" t="n">
        <v>44341</v>
      </c>
      <c r="B70" s="2" t="s">
        <v>1410</v>
      </c>
      <c r="C70" s="2" t="s">
        <v>172</v>
      </c>
      <c r="D70" s="2" t="s">
        <v>173</v>
      </c>
      <c r="E70" s="6" t="n">
        <v>1000</v>
      </c>
      <c r="F70" s="7" t="n">
        <v>27</v>
      </c>
      <c r="G70" s="6" t="n">
        <v>36.15</v>
      </c>
      <c r="H70" s="6" t="n">
        <v>127</v>
      </c>
      <c r="I70" s="6" t="n">
        <v>976.05</v>
      </c>
      <c r="J70" s="6" t="n">
        <v>849.05</v>
      </c>
    </row>
    <row collapsed="false" customFormat="false" customHeight="false" hidden="false" ht="12.1" outlineLevel="0" r="71">
      <c r="A71" s="43" t="n">
        <v>44352</v>
      </c>
      <c r="B71" s="2" t="s">
        <v>1410</v>
      </c>
      <c r="C71" s="2" t="s">
        <v>169</v>
      </c>
      <c r="D71" s="2" t="s">
        <v>170</v>
      </c>
      <c r="E71" s="6" t="n">
        <v>1000</v>
      </c>
      <c r="F71" s="7" t="n">
        <v>1</v>
      </c>
      <c r="G71" s="6" t="n">
        <v>3480.4248</v>
      </c>
      <c r="H71" s="6" t="n">
        <v>6.18</v>
      </c>
      <c r="I71" s="6" t="n">
        <v>3480.4248</v>
      </c>
      <c r="J71" s="6" t="n">
        <v>3027.6</v>
      </c>
    </row>
    <row collapsed="false" customFormat="false" customHeight="false" hidden="false" ht="12.1" outlineLevel="0" r="72">
      <c r="A72" s="43" t="n">
        <v>44362</v>
      </c>
      <c r="B72" s="2" t="s">
        <v>1410</v>
      </c>
      <c r="C72" s="2" t="s">
        <v>982</v>
      </c>
      <c r="D72" s="2" t="s">
        <v>1446</v>
      </c>
      <c r="E72" s="6" t="n">
        <v>1000</v>
      </c>
      <c r="F72" s="7" t="n">
        <v>24</v>
      </c>
      <c r="G72" s="6" t="n">
        <v>20.57</v>
      </c>
      <c r="H72" s="6" t="n">
        <v>64</v>
      </c>
      <c r="I72" s="6" t="n">
        <v>493.68</v>
      </c>
      <c r="J72" s="6" t="n">
        <v>429.68</v>
      </c>
    </row>
    <row collapsed="false" customFormat="false" customHeight="false" hidden="false" ht="12.1" outlineLevel="0" r="73">
      <c r="A73" s="43" t="n">
        <v>44368</v>
      </c>
      <c r="B73" s="2" t="s">
        <v>1410</v>
      </c>
      <c r="C73" s="2" t="s">
        <v>992</v>
      </c>
      <c r="D73" s="2" t="s">
        <v>1453</v>
      </c>
      <c r="E73" s="6" t="n">
        <v>1000</v>
      </c>
      <c r="F73" s="7" t="n">
        <v>19</v>
      </c>
      <c r="G73" s="6" t="n">
        <v>0.05</v>
      </c>
      <c r="H73" s="6" t="n">
        <v>0</v>
      </c>
      <c r="I73" s="6" t="n">
        <v>0.95</v>
      </c>
      <c r="J73" s="6" t="n">
        <v>0.95</v>
      </c>
    </row>
    <row collapsed="false" customFormat="false" customHeight="false" hidden="false" ht="12.1" outlineLevel="0" r="74">
      <c r="A74" s="43" t="n">
        <v>44378</v>
      </c>
      <c r="B74" s="2" t="s">
        <v>1410</v>
      </c>
      <c r="C74" s="2" t="s">
        <v>979</v>
      </c>
      <c r="D74" s="2" t="s">
        <v>1448</v>
      </c>
      <c r="E74" s="6" t="n">
        <v>1000</v>
      </c>
      <c r="F74" s="7" t="n">
        <v>34</v>
      </c>
      <c r="G74" s="6" t="n">
        <v>21.19</v>
      </c>
      <c r="H74" s="6" t="n">
        <v>94</v>
      </c>
      <c r="I74" s="6" t="n">
        <v>720.46</v>
      </c>
      <c r="J74" s="6" t="n">
        <v>626.46</v>
      </c>
    </row>
    <row collapsed="false" customFormat="false" customHeight="false" hidden="false" ht="12.1" outlineLevel="0" r="75">
      <c r="A75" s="43" t="n">
        <v>44453</v>
      </c>
      <c r="B75" s="2" t="s">
        <v>1410</v>
      </c>
      <c r="C75" s="2" t="s">
        <v>982</v>
      </c>
      <c r="D75" s="2" t="s">
        <v>1446</v>
      </c>
      <c r="E75" s="6" t="n">
        <v>1000</v>
      </c>
      <c r="F75" s="7" t="n">
        <v>24</v>
      </c>
      <c r="G75" s="6" t="n">
        <v>20.57</v>
      </c>
      <c r="H75" s="6" t="n">
        <v>64</v>
      </c>
      <c r="I75" s="6" t="n">
        <v>493.68</v>
      </c>
      <c r="J75" s="6" t="n">
        <v>429.68</v>
      </c>
    </row>
    <row collapsed="false" customFormat="false" customHeight="false" hidden="false" ht="12.1" outlineLevel="0" r="76">
      <c r="A76" s="43" t="n">
        <v>44469</v>
      </c>
      <c r="B76" s="2" t="s">
        <v>1410</v>
      </c>
      <c r="C76" s="2" t="s">
        <v>979</v>
      </c>
      <c r="D76" s="2" t="s">
        <v>1448</v>
      </c>
      <c r="E76" s="6" t="n">
        <v>1000</v>
      </c>
      <c r="F76" s="7" t="n">
        <v>34</v>
      </c>
      <c r="G76" s="6" t="n">
        <v>21.19</v>
      </c>
      <c r="H76" s="6" t="n">
        <v>94</v>
      </c>
      <c r="I76" s="6" t="n">
        <v>720.46</v>
      </c>
      <c r="J76" s="6" t="n">
        <v>626.46</v>
      </c>
    </row>
    <row collapsed="false" customFormat="false" customHeight="false" hidden="false" ht="12.1" outlineLevel="0" r="77">
      <c r="A77" s="43" t="n">
        <v>44475</v>
      </c>
      <c r="B77" s="2" t="s">
        <v>1410</v>
      </c>
      <c r="C77" s="2" t="s">
        <v>165</v>
      </c>
      <c r="D77" s="2" t="s">
        <v>167</v>
      </c>
      <c r="E77" s="6" t="n">
        <v>1000</v>
      </c>
      <c r="F77" s="7" t="n">
        <v>1</v>
      </c>
      <c r="G77" s="6" t="n">
        <v>2902.73</v>
      </c>
      <c r="H77" s="6" t="n">
        <v>377</v>
      </c>
      <c r="I77" s="6" t="n">
        <v>2902.73</v>
      </c>
      <c r="J77" s="6" t="n">
        <v>2525.73</v>
      </c>
    </row>
    <row collapsed="false" customFormat="false" customHeight="false" hidden="false" ht="12.1" outlineLevel="0" r="78">
      <c r="A78" s="43" t="n">
        <v>44523</v>
      </c>
      <c r="B78" s="2" t="s">
        <v>1410</v>
      </c>
      <c r="C78" s="2" t="s">
        <v>172</v>
      </c>
      <c r="D78" s="2" t="s">
        <v>173</v>
      </c>
      <c r="E78" s="6" t="n">
        <v>1000</v>
      </c>
      <c r="F78" s="7" t="n">
        <v>27</v>
      </c>
      <c r="G78" s="6" t="n">
        <v>36.15</v>
      </c>
      <c r="H78" s="6" t="n">
        <v>127</v>
      </c>
      <c r="I78" s="6" t="n">
        <v>976.05</v>
      </c>
      <c r="J78" s="6" t="n">
        <v>849.05</v>
      </c>
    </row>
    <row collapsed="false" customFormat="false" customHeight="false" hidden="false" ht="12.1" outlineLevel="0" r="79">
      <c r="A79" s="43" t="n">
        <v>44535</v>
      </c>
      <c r="B79" s="2" t="s">
        <v>1410</v>
      </c>
      <c r="C79" s="2" t="s">
        <v>169</v>
      </c>
      <c r="D79" s="2" t="s">
        <v>170</v>
      </c>
      <c r="E79" s="6" t="n">
        <v>1000</v>
      </c>
      <c r="F79" s="7" t="n">
        <v>1</v>
      </c>
      <c r="G79" s="6" t="n">
        <v>3502.7735</v>
      </c>
      <c r="H79" s="6" t="n">
        <v>6.18</v>
      </c>
      <c r="I79" s="6" t="n">
        <v>3502.7735</v>
      </c>
      <c r="J79" s="6" t="n">
        <v>3047.04</v>
      </c>
    </row>
    <row collapsed="false" customFormat="false" customHeight="false" hidden="false" ht="12.1" outlineLevel="0" r="80">
      <c r="A80" s="43" t="n">
        <v>44544</v>
      </c>
      <c r="B80" s="2" t="s">
        <v>1410</v>
      </c>
      <c r="C80" s="2" t="s">
        <v>982</v>
      </c>
      <c r="D80" s="2" t="s">
        <v>1446</v>
      </c>
      <c r="E80" s="6" t="n">
        <v>1000</v>
      </c>
      <c r="F80" s="7" t="n">
        <v>24</v>
      </c>
      <c r="G80" s="6" t="n">
        <v>20.57</v>
      </c>
      <c r="H80" s="6" t="n">
        <v>64</v>
      </c>
      <c r="I80" s="6" t="n">
        <v>493.68</v>
      </c>
      <c r="J80" s="6" t="n">
        <v>429.68</v>
      </c>
    </row>
    <row collapsed="false" customFormat="false" customHeight="false" hidden="false" ht="12.1" outlineLevel="0" r="81">
      <c r="A81" s="43" t="n">
        <v>44550</v>
      </c>
      <c r="B81" s="2" t="s">
        <v>1410</v>
      </c>
      <c r="C81" s="2" t="s">
        <v>992</v>
      </c>
      <c r="D81" s="2" t="s">
        <v>1453</v>
      </c>
      <c r="E81" s="6" t="n">
        <v>1000</v>
      </c>
      <c r="F81" s="7" t="n">
        <v>19</v>
      </c>
      <c r="G81" s="6" t="n">
        <v>0.05</v>
      </c>
      <c r="H81" s="6" t="n">
        <v>0</v>
      </c>
      <c r="I81" s="6" t="n">
        <v>0.95</v>
      </c>
      <c r="J81" s="6" t="n">
        <v>0.95</v>
      </c>
    </row>
    <row collapsed="false" customFormat="false" customHeight="false" hidden="false" ht="12.1" outlineLevel="0" r="82">
      <c r="A82" s="43" t="n">
        <v>44560</v>
      </c>
      <c r="B82" s="2" t="s">
        <v>1410</v>
      </c>
      <c r="C82" s="2" t="s">
        <v>979</v>
      </c>
      <c r="D82" s="2" t="s">
        <v>1448</v>
      </c>
      <c r="E82" s="6" t="n">
        <v>1000</v>
      </c>
      <c r="F82" s="7" t="n">
        <v>34</v>
      </c>
      <c r="G82" s="6" t="n">
        <v>21.19</v>
      </c>
      <c r="H82" s="6" t="n">
        <v>94</v>
      </c>
      <c r="I82" s="6" t="n">
        <v>720.46</v>
      </c>
      <c r="J82" s="6" t="n">
        <v>626.46</v>
      </c>
    </row>
    <row collapsed="false" customFormat="false" customHeight="false" hidden="false" ht="12.1" outlineLevel="0" r="83">
      <c r="A83" s="43" t="n">
        <v>44635</v>
      </c>
      <c r="B83" s="2" t="s">
        <v>1410</v>
      </c>
      <c r="C83" s="2" t="s">
        <v>982</v>
      </c>
      <c r="D83" s="2" t="s">
        <v>1446</v>
      </c>
      <c r="E83" s="6" t="n">
        <v>1000</v>
      </c>
      <c r="F83" s="7" t="n">
        <v>24</v>
      </c>
      <c r="G83" s="6" t="n">
        <v>20.57</v>
      </c>
      <c r="H83" s="6" t="n">
        <v>64</v>
      </c>
      <c r="I83" s="6" t="n">
        <v>493.68</v>
      </c>
      <c r="J83" s="6" t="n">
        <v>429.68</v>
      </c>
    </row>
    <row collapsed="false" customFormat="false" customHeight="false" hidden="false" ht="12.1" outlineLevel="0" r="84">
      <c r="A84" s="43" t="n">
        <v>44651</v>
      </c>
      <c r="B84" s="2" t="s">
        <v>1410</v>
      </c>
      <c r="C84" s="2" t="s">
        <v>979</v>
      </c>
      <c r="D84" s="2" t="s">
        <v>1448</v>
      </c>
      <c r="E84" s="6" t="n">
        <v>1000</v>
      </c>
      <c r="F84" s="7" t="n">
        <v>34</v>
      </c>
      <c r="G84" s="6" t="n">
        <v>21.19</v>
      </c>
      <c r="H84" s="6" t="n">
        <v>94</v>
      </c>
      <c r="I84" s="6" t="n">
        <v>720.46</v>
      </c>
      <c r="J84" s="6" t="n">
        <v>626.46</v>
      </c>
    </row>
    <row collapsed="false" customFormat="false" customHeight="false" hidden="false" ht="12.1" outlineLevel="0" r="85">
      <c r="A85" s="43" t="n">
        <v>44657</v>
      </c>
      <c r="B85" s="2" t="s">
        <v>1410</v>
      </c>
      <c r="C85" s="2" t="s">
        <v>165</v>
      </c>
      <c r="D85" s="2" t="s">
        <v>167</v>
      </c>
      <c r="E85" s="6" t="n">
        <v>1000</v>
      </c>
      <c r="F85" s="7" t="n">
        <v>1</v>
      </c>
      <c r="G85" s="6" t="n">
        <v>3303.85</v>
      </c>
      <c r="H85" s="6" t="n">
        <v>430</v>
      </c>
      <c r="I85" s="6" t="n">
        <v>3303.85</v>
      </c>
      <c r="J85" s="6" t="n">
        <v>2873.85</v>
      </c>
    </row>
    <row collapsed="false" customFormat="false" customHeight="false" hidden="false" ht="12.1" outlineLevel="0" r="86">
      <c r="A86" s="43" t="n">
        <v>44705</v>
      </c>
      <c r="B86" s="2" t="s">
        <v>1410</v>
      </c>
      <c r="C86" s="2" t="s">
        <v>172</v>
      </c>
      <c r="D86" s="2" t="s">
        <v>173</v>
      </c>
      <c r="E86" s="6" t="n">
        <v>1000</v>
      </c>
      <c r="F86" s="7" t="n">
        <v>27</v>
      </c>
      <c r="G86" s="6" t="n">
        <v>36.15</v>
      </c>
      <c r="H86" s="6" t="n">
        <v>127</v>
      </c>
      <c r="I86" s="6" t="n">
        <v>976.05</v>
      </c>
      <c r="J86" s="6" t="n">
        <v>849.05</v>
      </c>
    </row>
    <row collapsed="false" customFormat="false" customHeight="false" hidden="false" ht="12.1" outlineLevel="0" r="87">
      <c r="A87" s="43" t="n">
        <v>44717</v>
      </c>
      <c r="B87" s="2" t="s">
        <v>1410</v>
      </c>
      <c r="C87" s="2" t="s">
        <v>169</v>
      </c>
      <c r="D87" s="2" t="s">
        <v>170</v>
      </c>
      <c r="E87" s="6" t="n">
        <v>1000</v>
      </c>
      <c r="F87" s="7" t="n">
        <v>1</v>
      </c>
      <c r="G87" s="6" t="n">
        <v>2943.3803</v>
      </c>
      <c r="H87" s="6" t="n">
        <v>6.18</v>
      </c>
      <c r="I87" s="6" t="n">
        <v>2943.3803</v>
      </c>
      <c r="J87" s="6" t="n">
        <v>2560.43</v>
      </c>
    </row>
    <row collapsed="false" customFormat="false" customHeight="false" hidden="false" ht="12.1" outlineLevel="0" r="88">
      <c r="A88" s="43" t="n">
        <v>44726</v>
      </c>
      <c r="B88" s="2" t="s">
        <v>1410</v>
      </c>
      <c r="C88" s="2" t="s">
        <v>982</v>
      </c>
      <c r="D88" s="2" t="s">
        <v>1446</v>
      </c>
      <c r="E88" s="6" t="n">
        <v>1000</v>
      </c>
      <c r="F88" s="7" t="n">
        <v>24</v>
      </c>
      <c r="G88" s="6" t="n">
        <v>20.57</v>
      </c>
      <c r="H88" s="6" t="n">
        <v>64</v>
      </c>
      <c r="I88" s="6" t="n">
        <v>493.68</v>
      </c>
      <c r="J88" s="6" t="n">
        <v>429.68</v>
      </c>
    </row>
    <row collapsed="false" customFormat="false" customHeight="false" hidden="false" ht="12.1" outlineLevel="0" r="89">
      <c r="A89" s="43" t="n">
        <v>44732</v>
      </c>
      <c r="B89" s="2" t="s">
        <v>1410</v>
      </c>
      <c r="C89" s="2" t="s">
        <v>992</v>
      </c>
      <c r="D89" s="2" t="s">
        <v>1453</v>
      </c>
      <c r="E89" s="6" t="n">
        <v>1000</v>
      </c>
      <c r="F89" s="7" t="n">
        <v>19</v>
      </c>
      <c r="G89" s="6" t="n">
        <v>0.05</v>
      </c>
      <c r="H89" s="6" t="n">
        <v>0</v>
      </c>
      <c r="I89" s="6" t="n">
        <v>0.95</v>
      </c>
      <c r="J89" s="6" t="n">
        <v>0.95</v>
      </c>
    </row>
    <row collapsed="false" customFormat="false" customHeight="false" hidden="false" ht="12.1" outlineLevel="0" r="90">
      <c r="A90" s="43" t="n">
        <v>44742</v>
      </c>
      <c r="B90" s="2" t="s">
        <v>1410</v>
      </c>
      <c r="C90" s="2" t="s">
        <v>979</v>
      </c>
      <c r="D90" s="2" t="s">
        <v>1448</v>
      </c>
      <c r="E90" s="6" t="n">
        <v>1000</v>
      </c>
      <c r="F90" s="7" t="n">
        <v>34</v>
      </c>
      <c r="G90" s="6" t="n">
        <v>21.19</v>
      </c>
      <c r="H90" s="6" t="n">
        <v>94</v>
      </c>
      <c r="I90" s="6" t="n">
        <v>720.46</v>
      </c>
      <c r="J90" s="6" t="n">
        <v>626.46</v>
      </c>
    </row>
    <row collapsed="false" customFormat="false" customHeight="false" hidden="false" ht="12.1" outlineLevel="0" r="91">
      <c r="A91" s="43" t="n">
        <v>44817</v>
      </c>
      <c r="B91" s="2" t="s">
        <v>1410</v>
      </c>
      <c r="C91" s="2" t="s">
        <v>982</v>
      </c>
      <c r="D91" s="2" t="s">
        <v>1446</v>
      </c>
      <c r="E91" s="6" t="n">
        <v>1000</v>
      </c>
      <c r="F91" s="7" t="n">
        <v>24</v>
      </c>
      <c r="G91" s="6" t="n">
        <v>20.57</v>
      </c>
      <c r="H91" s="6" t="n">
        <v>64</v>
      </c>
      <c r="I91" s="6" t="n">
        <v>493.68</v>
      </c>
      <c r="J91" s="6" t="n">
        <v>429.68</v>
      </c>
    </row>
    <row collapsed="false" customFormat="false" customHeight="false" hidden="false" ht="12.1" outlineLevel="0" r="92">
      <c r="A92" s="43" t="n">
        <v>44833</v>
      </c>
      <c r="B92" s="2" t="s">
        <v>1410</v>
      </c>
      <c r="C92" s="2" t="s">
        <v>979</v>
      </c>
      <c r="D92" s="2" t="s">
        <v>1448</v>
      </c>
      <c r="E92" s="6" t="n">
        <v>1000</v>
      </c>
      <c r="F92" s="7" t="n">
        <v>34</v>
      </c>
      <c r="G92" s="6" t="n">
        <v>21.19</v>
      </c>
      <c r="H92" s="6" t="n">
        <v>94</v>
      </c>
      <c r="I92" s="6" t="n">
        <v>720.46</v>
      </c>
      <c r="J92" s="6" t="n">
        <v>626.46</v>
      </c>
    </row>
    <row collapsed="false" customFormat="false" customHeight="false" hidden="false" ht="12.1" outlineLevel="0" r="93">
      <c r="A93" s="43" t="n">
        <v>44840</v>
      </c>
      <c r="B93" s="2" t="s">
        <v>1410</v>
      </c>
      <c r="C93" s="2" t="s">
        <v>165</v>
      </c>
      <c r="D93" s="2" t="s">
        <v>167</v>
      </c>
      <c r="E93" s="6" t="n">
        <v>1000</v>
      </c>
      <c r="F93" s="7" t="n">
        <v>1</v>
      </c>
      <c r="G93" s="6" t="n">
        <v>2410.14</v>
      </c>
      <c r="H93" s="6" t="n">
        <v>313</v>
      </c>
      <c r="I93" s="6" t="n">
        <v>2410.14</v>
      </c>
      <c r="J93" s="6" t="n">
        <v>2097.14</v>
      </c>
    </row>
    <row collapsed="false" customFormat="false" customHeight="false" hidden="false" ht="12.1" outlineLevel="0" r="94">
      <c r="A94" s="43" t="n">
        <v>44887</v>
      </c>
      <c r="B94" s="2" t="s">
        <v>1410</v>
      </c>
      <c r="C94" s="2" t="s">
        <v>172</v>
      </c>
      <c r="D94" s="2" t="s">
        <v>173</v>
      </c>
      <c r="E94" s="6" t="n">
        <v>1000</v>
      </c>
      <c r="F94" s="7" t="n">
        <v>27</v>
      </c>
      <c r="G94" s="6" t="n">
        <v>36.15</v>
      </c>
      <c r="H94" s="6" t="n">
        <v>127</v>
      </c>
      <c r="I94" s="6" t="n">
        <v>976.05</v>
      </c>
      <c r="J94" s="6" t="n">
        <v>849.05</v>
      </c>
    </row>
    <row collapsed="false" customFormat="false" customHeight="false" hidden="false" ht="12.1" outlineLevel="0" r="95">
      <c r="A95" s="43" t="n">
        <v>44900</v>
      </c>
      <c r="B95" s="2" t="s">
        <v>1410</v>
      </c>
      <c r="C95" s="2" t="s">
        <v>169</v>
      </c>
      <c r="D95" s="2" t="s">
        <v>170</v>
      </c>
      <c r="E95" s="6" t="n">
        <v>1000</v>
      </c>
      <c r="F95" s="7" t="n">
        <v>1</v>
      </c>
      <c r="G95" s="6" t="n">
        <v>2953.7828</v>
      </c>
      <c r="H95" s="6" t="n">
        <v>6.18</v>
      </c>
      <c r="I95" s="6" t="n">
        <v>2953.7828</v>
      </c>
      <c r="J95" s="6" t="n">
        <v>2569.48</v>
      </c>
    </row>
    <row collapsed="false" customFormat="false" customHeight="false" hidden="false" ht="12.1" outlineLevel="0" r="96">
      <c r="A96" s="43" t="n">
        <v>44908</v>
      </c>
      <c r="B96" s="2" t="s">
        <v>1410</v>
      </c>
      <c r="C96" s="2" t="s">
        <v>982</v>
      </c>
      <c r="D96" s="2" t="s">
        <v>1446</v>
      </c>
      <c r="E96" s="6" t="n">
        <v>1000</v>
      </c>
      <c r="F96" s="7" t="n">
        <v>24</v>
      </c>
      <c r="G96" s="6" t="n">
        <v>20.57</v>
      </c>
      <c r="H96" s="6" t="n">
        <v>64</v>
      </c>
      <c r="I96" s="6" t="n">
        <v>493.68</v>
      </c>
      <c r="J96" s="6" t="n">
        <v>429.68</v>
      </c>
    </row>
    <row collapsed="false" customFormat="false" customHeight="false" hidden="false" ht="12.1" outlineLevel="0" r="97">
      <c r="A97" s="43" t="n">
        <v>44914</v>
      </c>
      <c r="B97" s="2" t="s">
        <v>1410</v>
      </c>
      <c r="C97" s="2" t="s">
        <v>992</v>
      </c>
      <c r="D97" s="2" t="s">
        <v>1453</v>
      </c>
      <c r="E97" s="6" t="n">
        <v>1000</v>
      </c>
      <c r="F97" s="7" t="n">
        <v>19</v>
      </c>
      <c r="G97" s="6" t="n">
        <v>0.05</v>
      </c>
      <c r="H97" s="6" t="n">
        <v>0</v>
      </c>
      <c r="I97" s="6" t="n">
        <v>0.95</v>
      </c>
      <c r="J97" s="6" t="n">
        <v>0.95</v>
      </c>
    </row>
    <row collapsed="false" customFormat="false" customHeight="false" hidden="false" ht="12.1" outlineLevel="0" r="98">
      <c r="A98" s="43" t="n">
        <v>44924</v>
      </c>
      <c r="B98" s="2" t="s">
        <v>1410</v>
      </c>
      <c r="C98" s="2" t="s">
        <v>979</v>
      </c>
      <c r="D98" s="2" t="s">
        <v>1448</v>
      </c>
      <c r="E98" s="6" t="n">
        <v>800</v>
      </c>
      <c r="F98" s="7" t="n">
        <v>34</v>
      </c>
      <c r="G98" s="6" t="n">
        <v>16.95</v>
      </c>
      <c r="H98" s="6" t="n">
        <v>75</v>
      </c>
      <c r="I98" s="6" t="n">
        <v>576.3</v>
      </c>
      <c r="J98" s="6" t="n">
        <v>501.3</v>
      </c>
    </row>
    <row collapsed="false" customFormat="false" customHeight="false" hidden="false" ht="12.1" outlineLevel="0" r="99">
      <c r="A99" s="43" t="n">
        <v>44999</v>
      </c>
      <c r="B99" s="2" t="s">
        <v>1410</v>
      </c>
      <c r="C99" s="2" t="s">
        <v>982</v>
      </c>
      <c r="D99" s="2" t="s">
        <v>1446</v>
      </c>
      <c r="E99" s="6" t="n">
        <v>1000</v>
      </c>
      <c r="F99" s="7" t="n">
        <v>24</v>
      </c>
      <c r="G99" s="6" t="n">
        <v>20.57</v>
      </c>
      <c r="H99" s="6" t="n">
        <v>64</v>
      </c>
      <c r="I99" s="6" t="n">
        <v>493.68</v>
      </c>
      <c r="J99" s="6" t="n">
        <v>429.68</v>
      </c>
    </row>
    <row collapsed="false" customFormat="false" customHeight="false" hidden="false" ht="12.1" outlineLevel="0" r="100">
      <c r="A100" s="43" t="n">
        <v>45015</v>
      </c>
      <c r="B100" s="2" t="s">
        <v>1410</v>
      </c>
      <c r="C100" s="2" t="s">
        <v>979</v>
      </c>
      <c r="D100" s="2" t="s">
        <v>1448</v>
      </c>
      <c r="E100" s="6" t="n">
        <v>800</v>
      </c>
      <c r="F100" s="7" t="n">
        <v>34</v>
      </c>
      <c r="G100" s="6" t="n">
        <v>16.95</v>
      </c>
      <c r="H100" s="6" t="n">
        <v>75</v>
      </c>
      <c r="I100" s="6" t="n">
        <v>576.3</v>
      </c>
      <c r="J100" s="6" t="n">
        <v>501.3</v>
      </c>
    </row>
    <row collapsed="false" customFormat="false" customHeight="false" hidden="false" ht="12.1" outlineLevel="0" r="101">
      <c r="A101" s="43" t="n">
        <v>45022</v>
      </c>
      <c r="B101" s="2" t="s">
        <v>1410</v>
      </c>
      <c r="C101" s="2" t="s">
        <v>165</v>
      </c>
      <c r="D101" s="2" t="s">
        <v>167</v>
      </c>
      <c r="E101" s="6" t="n">
        <v>1000</v>
      </c>
      <c r="F101" s="7" t="n">
        <v>1</v>
      </c>
      <c r="G101" s="6" t="n">
        <v>3226.85</v>
      </c>
      <c r="H101" s="6" t="n">
        <v>419</v>
      </c>
      <c r="I101" s="6" t="n">
        <v>3226.85</v>
      </c>
      <c r="J101" s="6" t="n">
        <v>2807.85</v>
      </c>
    </row>
    <row collapsed="false" customFormat="false" customHeight="false" hidden="false" ht="12.1" outlineLevel="0" r="102">
      <c r="A102" s="43" t="n">
        <v>45069</v>
      </c>
      <c r="B102" s="2" t="s">
        <v>1410</v>
      </c>
      <c r="C102" s="2" t="s">
        <v>172</v>
      </c>
      <c r="D102" s="2" t="s">
        <v>173</v>
      </c>
      <c r="E102" s="6" t="n">
        <v>1000</v>
      </c>
      <c r="F102" s="7" t="n">
        <v>27</v>
      </c>
      <c r="G102" s="6" t="n">
        <v>36.15</v>
      </c>
      <c r="H102" s="6" t="n">
        <v>127</v>
      </c>
      <c r="I102" s="6" t="n">
        <v>976.05</v>
      </c>
      <c r="J102" s="6" t="n">
        <v>849.05</v>
      </c>
    </row>
    <row collapsed="false" customFormat="false" customHeight="false" hidden="false" ht="12.1" outlineLevel="0" r="103">
      <c r="A103" s="43" t="n">
        <v>45082</v>
      </c>
      <c r="B103" s="2" t="s">
        <v>1410</v>
      </c>
      <c r="C103" s="2" t="s">
        <v>169</v>
      </c>
      <c r="D103" s="2" t="s">
        <v>170</v>
      </c>
      <c r="E103" s="6" t="n">
        <v>1000</v>
      </c>
      <c r="F103" s="7" t="n">
        <v>1</v>
      </c>
      <c r="G103" s="6" t="n">
        <v>3863.1465</v>
      </c>
      <c r="H103" s="6" t="n">
        <v>6.18</v>
      </c>
      <c r="I103" s="6" t="n">
        <v>3863.1465</v>
      </c>
      <c r="J103" s="6" t="n">
        <v>3360.53</v>
      </c>
    </row>
    <row collapsed="false" customFormat="false" customHeight="false" hidden="false" ht="12.1" outlineLevel="0" r="104">
      <c r="A104" s="43" t="n">
        <v>45090</v>
      </c>
      <c r="B104" s="2" t="s">
        <v>1410</v>
      </c>
      <c r="C104" s="2" t="s">
        <v>982</v>
      </c>
      <c r="D104" s="2" t="s">
        <v>1446</v>
      </c>
      <c r="E104" s="6" t="n">
        <v>1000</v>
      </c>
      <c r="F104" s="7" t="n">
        <v>24</v>
      </c>
      <c r="G104" s="6" t="n">
        <v>20.57</v>
      </c>
      <c r="H104" s="6" t="n">
        <v>64</v>
      </c>
      <c r="I104" s="6" t="n">
        <v>493.68</v>
      </c>
      <c r="J104" s="6" t="n">
        <v>429.68</v>
      </c>
    </row>
    <row collapsed="false" customFormat="false" customHeight="false" hidden="false" ht="12.1" outlineLevel="0" r="105">
      <c r="A105" s="43" t="n">
        <v>45096</v>
      </c>
      <c r="B105" s="2" t="s">
        <v>1410</v>
      </c>
      <c r="C105" s="2" t="s">
        <v>992</v>
      </c>
      <c r="D105" s="2" t="s">
        <v>1453</v>
      </c>
      <c r="E105" s="6" t="n">
        <v>1000</v>
      </c>
      <c r="F105" s="7" t="n">
        <v>19</v>
      </c>
      <c r="G105" s="6" t="n">
        <v>0.05</v>
      </c>
      <c r="H105" s="6" t="n">
        <v>0</v>
      </c>
      <c r="I105" s="6" t="n">
        <v>0.95</v>
      </c>
      <c r="J105" s="6" t="n">
        <v>0.95</v>
      </c>
    </row>
    <row collapsed="false" customFormat="false" customHeight="false" hidden="false" ht="12.1" outlineLevel="0" r="106">
      <c r="A106" s="43" t="n">
        <v>45106</v>
      </c>
      <c r="B106" s="2" t="s">
        <v>1410</v>
      </c>
      <c r="C106" s="2" t="s">
        <v>979</v>
      </c>
      <c r="D106" s="2" t="s">
        <v>1448</v>
      </c>
      <c r="E106" s="6" t="n">
        <v>800</v>
      </c>
      <c r="F106" s="7" t="n">
        <v>34</v>
      </c>
      <c r="G106" s="6" t="n">
        <v>16.95</v>
      </c>
      <c r="H106" s="6" t="n">
        <v>75</v>
      </c>
      <c r="I106" s="6" t="n">
        <v>576.3</v>
      </c>
      <c r="J106" s="6" t="n">
        <v>501.3</v>
      </c>
    </row>
    <row collapsed="false" customFormat="false" customHeight="false" hidden="false" ht="12.1" outlineLevel="0" r="107">
      <c r="A107" s="43" t="n">
        <v>45181</v>
      </c>
      <c r="B107" s="2" t="s">
        <v>1410</v>
      </c>
      <c r="C107" s="2" t="s">
        <v>982</v>
      </c>
      <c r="D107" s="2" t="s">
        <v>1446</v>
      </c>
      <c r="E107" s="6" t="n">
        <v>750</v>
      </c>
      <c r="F107" s="7" t="n">
        <v>24</v>
      </c>
      <c r="G107" s="6" t="n">
        <v>15.43</v>
      </c>
      <c r="H107" s="6" t="n">
        <v>48</v>
      </c>
      <c r="I107" s="6" t="n">
        <v>370.32</v>
      </c>
      <c r="J107" s="6" t="n">
        <v>322.32</v>
      </c>
    </row>
    <row collapsed="false" customFormat="false" customHeight="false" hidden="false" ht="12.1" outlineLevel="0" r="108">
      <c r="A108" s="43" t="n">
        <v>45197</v>
      </c>
      <c r="B108" s="2" t="s">
        <v>1410</v>
      </c>
      <c r="C108" s="2" t="s">
        <v>979</v>
      </c>
      <c r="D108" s="2" t="s">
        <v>1448</v>
      </c>
      <c r="E108" s="6" t="n">
        <v>800</v>
      </c>
      <c r="F108" s="7" t="n">
        <v>34</v>
      </c>
      <c r="G108" s="6" t="n">
        <v>16.95</v>
      </c>
      <c r="H108" s="6" t="n">
        <v>75</v>
      </c>
      <c r="I108" s="6" t="n">
        <v>576.3</v>
      </c>
      <c r="J108" s="6" t="n">
        <v>501.3</v>
      </c>
    </row>
    <row collapsed="false" customFormat="false" customHeight="false" hidden="false" ht="12.1" outlineLevel="0" r="109">
      <c r="A109" s="43" t="n">
        <v>45205</v>
      </c>
      <c r="B109" s="2" t="s">
        <v>1410</v>
      </c>
      <c r="C109" s="2" t="s">
        <v>165</v>
      </c>
      <c r="D109" s="2" t="s">
        <v>167</v>
      </c>
      <c r="E109" s="6" t="n">
        <v>1000</v>
      </c>
      <c r="F109" s="7" t="n">
        <v>1</v>
      </c>
      <c r="G109" s="6" t="n">
        <v>4019.64</v>
      </c>
      <c r="H109" s="6" t="n">
        <v>523</v>
      </c>
      <c r="I109" s="6" t="n">
        <v>4019.64</v>
      </c>
      <c r="J109" s="6" t="n">
        <v>3496.64</v>
      </c>
    </row>
    <row collapsed="false" customFormat="false" customHeight="false" hidden="false" ht="12.1" outlineLevel="0" r="110">
      <c r="A110" s="43" t="n">
        <v>45251</v>
      </c>
      <c r="B110" s="2" t="s">
        <v>1410</v>
      </c>
      <c r="C110" s="2" t="s">
        <v>172</v>
      </c>
      <c r="D110" s="2" t="s">
        <v>173</v>
      </c>
      <c r="E110" s="6" t="n">
        <v>1000</v>
      </c>
      <c r="F110" s="7" t="n">
        <v>27</v>
      </c>
      <c r="G110" s="6" t="n">
        <v>36.15</v>
      </c>
      <c r="H110" s="6" t="n">
        <v>127</v>
      </c>
      <c r="I110" s="6" t="n">
        <v>976.05</v>
      </c>
      <c r="J110" s="6" t="n">
        <v>849.05</v>
      </c>
    </row>
    <row collapsed="false" customFormat="false" customHeight="false" hidden="false" ht="12.1" outlineLevel="0" r="111">
      <c r="A111" s="43" t="n">
        <v>45265</v>
      </c>
      <c r="B111" s="2" t="s">
        <v>1410</v>
      </c>
      <c r="C111" s="2" t="s">
        <v>169</v>
      </c>
      <c r="D111" s="2" t="s">
        <v>170</v>
      </c>
      <c r="E111" s="6" t="n">
        <v>1000</v>
      </c>
      <c r="F111" s="7" t="n">
        <v>1</v>
      </c>
      <c r="G111" s="6" t="n">
        <v>4350.1593</v>
      </c>
      <c r="H111" s="6" t="n">
        <v>6.18</v>
      </c>
      <c r="I111" s="6" t="n">
        <v>4350.1593</v>
      </c>
      <c r="J111" s="6" t="n">
        <v>3784.18</v>
      </c>
    </row>
    <row collapsed="false" customFormat="false" customHeight="false" hidden="false" ht="12.1" outlineLevel="0" r="112">
      <c r="A112" s="43" t="n">
        <v>45272</v>
      </c>
      <c r="B112" s="2" t="s">
        <v>1410</v>
      </c>
      <c r="C112" s="2" t="s">
        <v>982</v>
      </c>
      <c r="D112" s="2" t="s">
        <v>1446</v>
      </c>
      <c r="E112" s="6" t="n">
        <v>750</v>
      </c>
      <c r="F112" s="7" t="n">
        <v>24</v>
      </c>
      <c r="G112" s="6" t="n">
        <v>15.43</v>
      </c>
      <c r="H112" s="6" t="n">
        <v>48</v>
      </c>
      <c r="I112" s="6" t="n">
        <v>370.32</v>
      </c>
      <c r="J112" s="6" t="n">
        <v>322.32</v>
      </c>
    </row>
    <row collapsed="false" customFormat="false" customHeight="false" hidden="false" ht="12.1" outlineLevel="0" r="113">
      <c r="A113" s="43" t="n">
        <v>45278</v>
      </c>
      <c r="B113" s="2" t="s">
        <v>1410</v>
      </c>
      <c r="C113" s="2" t="s">
        <v>992</v>
      </c>
      <c r="D113" s="2" t="s">
        <v>1453</v>
      </c>
      <c r="E113" s="6" t="n">
        <v>1000</v>
      </c>
      <c r="F113" s="7" t="n">
        <v>19</v>
      </c>
      <c r="G113" s="6" t="n">
        <v>0.05</v>
      </c>
      <c r="H113" s="6" t="n">
        <v>0</v>
      </c>
      <c r="I113" s="6" t="n">
        <v>0.95</v>
      </c>
      <c r="J113" s="6" t="n">
        <v>0.95</v>
      </c>
    </row>
    <row collapsed="false" customFormat="false" customHeight="false" hidden="false" ht="12.1" outlineLevel="0" r="114">
      <c r="A114" s="43" t="n">
        <v>45288</v>
      </c>
      <c r="B114" s="2" t="s">
        <v>1410</v>
      </c>
      <c r="C114" s="2" t="s">
        <v>979</v>
      </c>
      <c r="D114" s="2" t="s">
        <v>1448</v>
      </c>
      <c r="E114" s="6" t="n">
        <v>400</v>
      </c>
      <c r="F114" s="7" t="n">
        <v>34</v>
      </c>
      <c r="G114" s="6" t="n">
        <v>8.48</v>
      </c>
      <c r="H114" s="6" t="n">
        <v>37</v>
      </c>
      <c r="I114" s="6" t="n">
        <v>288.32</v>
      </c>
      <c r="J114" s="6" t="n">
        <v>251.32</v>
      </c>
    </row>
    <row collapsed="false" customFormat="false" customHeight="false" hidden="false" ht="12.1" outlineLevel="0" r="115">
      <c r="A115" s="43" t="n">
        <v>45363</v>
      </c>
      <c r="B115" s="2" t="s">
        <v>1410</v>
      </c>
      <c r="C115" s="2" t="s">
        <v>982</v>
      </c>
      <c r="D115" s="2" t="s">
        <v>1446</v>
      </c>
      <c r="E115" s="6" t="n">
        <v>500</v>
      </c>
      <c r="F115" s="7" t="n">
        <v>24</v>
      </c>
      <c r="G115" s="6" t="n">
        <v>10.28</v>
      </c>
      <c r="H115" s="6" t="n">
        <v>32</v>
      </c>
      <c r="I115" s="6" t="n">
        <v>246.72</v>
      </c>
      <c r="J115" s="6" t="n">
        <v>214.72</v>
      </c>
    </row>
    <row collapsed="false" customFormat="false" customHeight="false" hidden="false" ht="12.1" outlineLevel="0" r="116">
      <c r="A116" s="43" t="n">
        <v>45379</v>
      </c>
      <c r="B116" s="2" t="s">
        <v>1410</v>
      </c>
      <c r="C116" s="2" t="s">
        <v>979</v>
      </c>
      <c r="D116" s="2" t="s">
        <v>1448</v>
      </c>
      <c r="E116" s="6" t="n">
        <v>400</v>
      </c>
      <c r="F116" s="7" t="n">
        <v>34</v>
      </c>
      <c r="G116" s="6" t="n">
        <v>8.48</v>
      </c>
      <c r="H116" s="6" t="n">
        <v>37</v>
      </c>
      <c r="I116" s="6" t="n">
        <v>288.32</v>
      </c>
      <c r="J116" s="6" t="n">
        <v>251.32</v>
      </c>
    </row>
    <row collapsed="false" customFormat="false" customHeight="false" hidden="false" ht="12.1" outlineLevel="0" r="117">
      <c r="A117" s="43" t="n">
        <v>45388</v>
      </c>
      <c r="B117" s="2" t="s">
        <v>1410</v>
      </c>
      <c r="C117" s="2" t="s">
        <v>165</v>
      </c>
      <c r="D117" s="2" t="s">
        <v>167</v>
      </c>
      <c r="E117" s="6" t="n">
        <v>1000</v>
      </c>
      <c r="F117" s="7" t="n">
        <v>1</v>
      </c>
      <c r="G117" s="6" t="n">
        <v>3696.62</v>
      </c>
      <c r="H117" s="6" t="n">
        <v>481</v>
      </c>
      <c r="I117" s="6" t="n">
        <v>3696.62</v>
      </c>
      <c r="J117" s="6" t="n">
        <v>3215.62</v>
      </c>
    </row>
    <row collapsed="false" customFormat="false" customHeight="false" hidden="false" ht="12.1" outlineLevel="0" r="118">
      <c r="A118" s="43" t="n">
        <v>45433</v>
      </c>
      <c r="B118" s="2" t="s">
        <v>1410</v>
      </c>
      <c r="C118" s="2" t="s">
        <v>172</v>
      </c>
      <c r="D118" s="2" t="s">
        <v>173</v>
      </c>
      <c r="E118" s="6" t="n">
        <v>1000</v>
      </c>
      <c r="F118" s="7" t="n">
        <v>27</v>
      </c>
      <c r="G118" s="6" t="n">
        <v>36.15</v>
      </c>
      <c r="H118" s="6" t="n">
        <v>127</v>
      </c>
      <c r="I118" s="6" t="n">
        <v>976.05</v>
      </c>
      <c r="J118" s="6" t="n">
        <v>849.05</v>
      </c>
    </row>
    <row collapsed="false" customFormat="false" customHeight="false" hidden="false" ht="12.1" outlineLevel="0" r="119">
      <c r="A119" s="43" t="n">
        <v>45448</v>
      </c>
      <c r="B119" s="2" t="s">
        <v>1410</v>
      </c>
      <c r="C119" s="2" t="s">
        <v>169</v>
      </c>
      <c r="D119" s="2" t="s">
        <v>170</v>
      </c>
      <c r="E119" s="6" t="n">
        <v>1000</v>
      </c>
      <c r="F119" s="7" t="n">
        <v>1</v>
      </c>
      <c r="G119" s="6" t="n">
        <v>4215.321</v>
      </c>
      <c r="H119" s="6" t="n">
        <v>6.18</v>
      </c>
      <c r="I119" s="6" t="n">
        <v>4215.321</v>
      </c>
      <c r="J119" s="6" t="n">
        <v>3666.89</v>
      </c>
    </row>
    <row collapsed="false" customFormat="false" customHeight="false" hidden="false" ht="12.1" outlineLevel="0" r="120">
      <c r="A120" s="43" t="n">
        <v>45454</v>
      </c>
      <c r="B120" s="2" t="s">
        <v>1410</v>
      </c>
      <c r="C120" s="2" t="s">
        <v>982</v>
      </c>
      <c r="D120" s="2" t="s">
        <v>1446</v>
      </c>
      <c r="E120" s="6" t="n">
        <v>500</v>
      </c>
      <c r="F120" s="7" t="n">
        <v>24</v>
      </c>
      <c r="G120" s="6" t="n">
        <v>10.28</v>
      </c>
      <c r="H120" s="6" t="n">
        <v>32</v>
      </c>
      <c r="I120" s="6" t="n">
        <v>246.72</v>
      </c>
      <c r="J120" s="6" t="n">
        <v>214.72</v>
      </c>
    </row>
    <row collapsed="false" customFormat="false" customHeight="false" hidden="false" ht="12.1" outlineLevel="0" r="121">
      <c r="A121" s="43" t="n">
        <v>45460</v>
      </c>
      <c r="B121" s="2" t="s">
        <v>1410</v>
      </c>
      <c r="C121" s="2" t="s">
        <v>992</v>
      </c>
      <c r="D121" s="2" t="s">
        <v>1453</v>
      </c>
      <c r="E121" s="6" t="n">
        <v>1000</v>
      </c>
      <c r="F121" s="7" t="n">
        <v>19</v>
      </c>
      <c r="G121" s="6" t="n">
        <v>0.05</v>
      </c>
      <c r="H121" s="6" t="n">
        <v>0</v>
      </c>
      <c r="I121" s="6" t="n">
        <v>0.95</v>
      </c>
      <c r="J121" s="6" t="n">
        <v>0.95</v>
      </c>
    </row>
    <row collapsed="false" customFormat="false" customHeight="false" hidden="false" ht="12.1" outlineLevel="0" r="122">
      <c r="A122" s="43" t="n">
        <v>45470</v>
      </c>
      <c r="B122" s="2" t="s">
        <v>1410</v>
      </c>
      <c r="C122" s="2" t="s">
        <v>979</v>
      </c>
      <c r="D122" s="2" t="s">
        <v>1448</v>
      </c>
      <c r="E122" s="6" t="n">
        <v>400</v>
      </c>
      <c r="F122" s="7" t="n">
        <v>34</v>
      </c>
      <c r="G122" s="6" t="n">
        <v>8.48</v>
      </c>
      <c r="H122" s="6" t="n">
        <v>37</v>
      </c>
      <c r="I122" s="6" t="n">
        <v>288.32</v>
      </c>
      <c r="J122" s="6" t="n">
        <v>251.32</v>
      </c>
    </row>
    <row collapsed="false" customFormat="false" customHeight="false" hidden="false" ht="12.1" outlineLevel="0" r="123">
      <c r="A123" s="43" t="n">
        <v>45545</v>
      </c>
      <c r="B123" s="2" t="s">
        <v>1410</v>
      </c>
      <c r="C123" s="2" t="s">
        <v>982</v>
      </c>
      <c r="D123" s="2" t="s">
        <v>1446</v>
      </c>
      <c r="E123" s="6" t="n">
        <v>250</v>
      </c>
      <c r="F123" s="7" t="n">
        <v>24</v>
      </c>
      <c r="G123" s="6" t="n">
        <v>5.14</v>
      </c>
      <c r="H123" s="6" t="n">
        <v>16</v>
      </c>
      <c r="I123" s="6" t="n">
        <v>123.36</v>
      </c>
      <c r="J123" s="6" t="n">
        <v>107.36</v>
      </c>
    </row>
    <row collapsed="false" customFormat="false" customHeight="false" hidden="false" ht="12.1" outlineLevel="0" r="124">
      <c r="A124" s="43" t="n">
        <v>45561</v>
      </c>
      <c r="B124" s="2" t="s">
        <v>1410</v>
      </c>
      <c r="C124" s="2" t="s">
        <v>979</v>
      </c>
      <c r="D124" s="2" t="s">
        <v>1448</v>
      </c>
      <c r="E124" s="6" t="n">
        <v>400</v>
      </c>
      <c r="F124" s="7" t="n">
        <v>34</v>
      </c>
      <c r="G124" s="6" t="n">
        <v>8.48</v>
      </c>
      <c r="H124" s="6" t="n">
        <v>37</v>
      </c>
      <c r="I124" s="6" t="n">
        <v>288.32</v>
      </c>
      <c r="J124" s="6" t="n">
        <v>251.32</v>
      </c>
    </row>
    <row collapsed="false" customFormat="false" customHeight="false" hidden="false" ht="12.1" outlineLevel="0" r="125">
      <c r="A125" s="43" t="n">
        <v>45571</v>
      </c>
      <c r="B125" s="2" t="s">
        <v>1410</v>
      </c>
      <c r="C125" s="2" t="s">
        <v>165</v>
      </c>
      <c r="D125" s="2" t="s">
        <v>167</v>
      </c>
      <c r="E125" s="6" t="n">
        <v>1000</v>
      </c>
      <c r="F125" s="7" t="n">
        <v>1</v>
      </c>
      <c r="G125" s="6" t="n">
        <v>3794.8</v>
      </c>
      <c r="H125" s="6" t="n">
        <v>493</v>
      </c>
      <c r="I125" s="6" t="n">
        <v>3794.8</v>
      </c>
      <c r="J125" s="6" t="n">
        <v>3301.8</v>
      </c>
    </row>
    <row collapsed="false" customFormat="false" customHeight="false" hidden="false" ht="12.1" outlineLevel="0" r="126">
      <c r="A126" s="43" t="n">
        <v>45615</v>
      </c>
      <c r="B126" s="2" t="s">
        <v>1410</v>
      </c>
      <c r="C126" s="2" t="s">
        <v>172</v>
      </c>
      <c r="D126" s="2" t="s">
        <v>173</v>
      </c>
      <c r="E126" s="6" t="n">
        <v>1000</v>
      </c>
      <c r="F126" s="7" t="n">
        <v>27</v>
      </c>
      <c r="G126" s="6" t="n">
        <v>36.15</v>
      </c>
      <c r="H126" s="6" t="n">
        <v>127</v>
      </c>
      <c r="I126" s="6" t="n">
        <v>976.05</v>
      </c>
      <c r="J126" s="6" t="n">
        <v>849.05</v>
      </c>
    </row>
    <row collapsed="false" customFormat="false" customHeight="false" hidden="false" ht="12.1" outlineLevel="0" r="127">
      <c r="A127" s="43" t="n">
        <v>45636</v>
      </c>
      <c r="B127" s="2" t="s">
        <v>1410</v>
      </c>
      <c r="C127" s="2" t="s">
        <v>982</v>
      </c>
      <c r="D127" s="2" t="s">
        <v>1446</v>
      </c>
      <c r="E127" s="6" t="n">
        <v>250</v>
      </c>
      <c r="F127" s="7" t="n">
        <v>24</v>
      </c>
      <c r="G127" s="6" t="n">
        <v>5.14</v>
      </c>
      <c r="H127" s="6" t="n">
        <v>16</v>
      </c>
      <c r="I127" s="6" t="n">
        <v>123.36</v>
      </c>
      <c r="J127" s="6" t="n">
        <v>107.36</v>
      </c>
    </row>
    <row collapsed="false" customFormat="false" customHeight="false" hidden="false" ht="12.1" outlineLevel="0" r="128">
      <c r="A128" s="43" t="n">
        <v>45642</v>
      </c>
      <c r="B128" s="2" t="s">
        <v>1410</v>
      </c>
      <c r="C128" s="2" t="s">
        <v>992</v>
      </c>
      <c r="D128" s="2" t="s">
        <v>1453</v>
      </c>
      <c r="E128" s="6" t="n">
        <v>1000</v>
      </c>
      <c r="F128" s="7" t="n">
        <v>19</v>
      </c>
      <c r="G128" s="6" t="n">
        <v>0.05</v>
      </c>
      <c r="H128" s="6" t="n">
        <v>0</v>
      </c>
      <c r="I128" s="6" t="n">
        <v>0.95</v>
      </c>
      <c r="J128" s="6" t="n">
        <v>0.95</v>
      </c>
    </row>
    <row collapsed="false" customFormat="false" customHeight="false" hidden="false" ht="12.1" outlineLevel="0" r="129">
      <c r="A129" s="43" t="n">
        <v>45753</v>
      </c>
      <c r="B129" s="2" t="s">
        <v>1410</v>
      </c>
      <c r="C129" s="2" t="s">
        <v>165</v>
      </c>
      <c r="D129" s="2" t="s">
        <v>167</v>
      </c>
      <c r="E129" s="6" t="n">
        <v>1000</v>
      </c>
      <c r="F129" s="7" t="n">
        <v>1</v>
      </c>
      <c r="G129" s="6" t="n">
        <v>3371.1</v>
      </c>
      <c r="H129" s="6" t="n">
        <v>438</v>
      </c>
      <c r="I129" s="6" t="n">
        <v>3371.1</v>
      </c>
      <c r="J129" s="6" t="n">
        <v>2933.1</v>
      </c>
    </row>
    <row collapsed="false" customFormat="false" customHeight="false" hidden="false" ht="12.1" outlineLevel="0" r="130">
      <c r="A130" s="43" t="n">
        <v>45797</v>
      </c>
      <c r="B130" s="2" t="s">
        <v>1410</v>
      </c>
      <c r="C130" s="2" t="s">
        <v>172</v>
      </c>
      <c r="D130" s="2" t="s">
        <v>173</v>
      </c>
      <c r="E130" s="6" t="n">
        <v>1000</v>
      </c>
      <c r="F130" s="7" t="n">
        <v>27</v>
      </c>
      <c r="G130" s="6" t="n">
        <v>36.15</v>
      </c>
      <c r="H130" s="6" t="n">
        <v>127</v>
      </c>
      <c r="I130" s="6" t="n">
        <v>976.05</v>
      </c>
      <c r="J130" s="6" t="n">
        <v>849.05</v>
      </c>
    </row>
    <row collapsed="false" customFormat="false" customHeight="false" hidden="false" ht="12.1" outlineLevel="0" r="131">
      <c r="A131" s="43" t="n">
        <v>45824</v>
      </c>
      <c r="B131" s="2" t="s">
        <v>1410</v>
      </c>
      <c r="C131" s="2" t="s">
        <v>992</v>
      </c>
      <c r="D131" s="2" t="s">
        <v>1453</v>
      </c>
      <c r="E131" s="6" t="n">
        <v>1000</v>
      </c>
      <c r="F131" s="7" t="n">
        <v>19</v>
      </c>
      <c r="G131" s="6" t="n">
        <v>0.05</v>
      </c>
      <c r="H131" s="6" t="n">
        <v>0</v>
      </c>
      <c r="I131" s="6" t="n">
        <v>0.95</v>
      </c>
      <c r="J131" s="6" t="n">
        <v>0.95</v>
      </c>
    </row>
    <row collapsed="false" customFormat="false" customHeight="false" hidden="false" ht="12.1" outlineLevel="0" r="132">
      <c r="A132" s="43"/>
      <c r="B132" s="2"/>
      <c r="C132" s="2"/>
      <c r="D132" s="2"/>
      <c r="E132" s="6"/>
      <c r="F132" s="7"/>
      <c r="G132" s="6"/>
      <c r="H132" s="6"/>
      <c r="I132" s="6"/>
      <c r="J132" s="6"/>
    </row>
    <row collapsed="false" customFormat="false" customHeight="false" hidden="false" ht="12.1" outlineLevel="0" r="133">
      <c r="A133" s="43" t="n">
        <v>45936</v>
      </c>
      <c r="B133" s="2" t="s">
        <v>1410</v>
      </c>
      <c r="C133" s="2" t="s">
        <v>165</v>
      </c>
      <c r="D133" s="2" t="s">
        <v>167</v>
      </c>
      <c r="E133" s="6" t="n">
        <v>1000</v>
      </c>
      <c r="F133" s="7" t="n">
        <v>1</v>
      </c>
      <c r="G133" s="6" t="n">
        <v>3118.34</v>
      </c>
      <c r="H133" s="6" t="n">
        <v>405</v>
      </c>
      <c r="I133" s="6" t="n">
        <v>3118.34</v>
      </c>
      <c r="J133" s="6" t="n">
        <v>2713.34</v>
      </c>
    </row>
    <row collapsed="false" customFormat="false" customHeight="false" hidden="false" ht="12.1" outlineLevel="0" r="134">
      <c r="A134" s="43" t="n">
        <v>45979</v>
      </c>
      <c r="B134" s="2" t="s">
        <v>1410</v>
      </c>
      <c r="C134" s="2" t="s">
        <v>172</v>
      </c>
      <c r="D134" s="2" t="s">
        <v>173</v>
      </c>
      <c r="E134" s="6" t="n">
        <v>1000</v>
      </c>
      <c r="F134" s="7" t="n">
        <v>27</v>
      </c>
      <c r="G134" s="6" t="n">
        <v>36.15</v>
      </c>
      <c r="H134" s="6" t="n">
        <v>127</v>
      </c>
      <c r="I134" s="6" t="n">
        <v>976.05</v>
      </c>
      <c r="J134" s="6" t="n">
        <v>849.05</v>
      </c>
    </row>
    <row collapsed="false" customFormat="false" customHeight="false" hidden="false" ht="12.1" outlineLevel="0" r="135">
      <c r="A135" s="43" t="n">
        <v>46118</v>
      </c>
      <c r="B135" s="2" t="s">
        <v>1410</v>
      </c>
      <c r="C135" s="2" t="s">
        <v>165</v>
      </c>
      <c r="D135" s="2" t="s">
        <v>167</v>
      </c>
      <c r="E135" s="6" t="n">
        <v>1000</v>
      </c>
      <c r="F135" s="7" t="n">
        <v>1</v>
      </c>
      <c r="G135" s="6" t="n">
        <v>3118.34</v>
      </c>
      <c r="H135" s="6" t="n">
        <v>405</v>
      </c>
      <c r="I135" s="6" t="n">
        <v>3118.34</v>
      </c>
      <c r="J135" s="6" t="n">
        <v>2713.34</v>
      </c>
    </row>
    <row collapsed="false" customFormat="false" customHeight="false" hidden="false" ht="12.1" outlineLevel="0" r="136">
      <c r="A136" s="43" t="n">
        <v>46161</v>
      </c>
      <c r="B136" s="2" t="s">
        <v>1410</v>
      </c>
      <c r="C136" s="2" t="s">
        <v>172</v>
      </c>
      <c r="D136" s="2" t="s">
        <v>173</v>
      </c>
      <c r="E136" s="6" t="n">
        <v>1000</v>
      </c>
      <c r="F136" s="7" t="n">
        <v>27</v>
      </c>
      <c r="G136" s="6" t="n">
        <v>36.15</v>
      </c>
      <c r="H136" s="6" t="n">
        <v>127</v>
      </c>
      <c r="I136" s="6" t="n">
        <v>976.05</v>
      </c>
      <c r="J136" s="6" t="n">
        <v>849.05</v>
      </c>
    </row>
    <row collapsed="false" customFormat="false" customHeight="false" hidden="false" ht="12.1" outlineLevel="0" r="137">
      <c r="A137" s="43" t="n">
        <v>46301</v>
      </c>
      <c r="B137" s="2" t="s">
        <v>1410</v>
      </c>
      <c r="C137" s="2" t="s">
        <v>165</v>
      </c>
      <c r="D137" s="2" t="s">
        <v>167</v>
      </c>
      <c r="E137" s="6" t="n">
        <v>1000</v>
      </c>
      <c r="F137" s="7" t="n">
        <v>1</v>
      </c>
      <c r="G137" s="6" t="n">
        <v>3118.34</v>
      </c>
      <c r="H137" s="6" t="n">
        <v>405</v>
      </c>
      <c r="I137" s="6" t="n">
        <v>3118.34</v>
      </c>
      <c r="J137" s="6" t="n">
        <v>2713.34</v>
      </c>
    </row>
    <row collapsed="false" customFormat="false" customHeight="false" hidden="false" ht="12.1" outlineLevel="0" r="138">
      <c r="A138" s="43" t="n">
        <v>46343</v>
      </c>
      <c r="B138" s="2" t="s">
        <v>1410</v>
      </c>
      <c r="C138" s="2" t="s">
        <v>172</v>
      </c>
      <c r="D138" s="2" t="s">
        <v>173</v>
      </c>
      <c r="E138" s="6" t="n">
        <v>1000</v>
      </c>
      <c r="F138" s="7" t="n">
        <v>27</v>
      </c>
      <c r="G138" s="6" t="n">
        <v>36.15</v>
      </c>
      <c r="H138" s="6" t="n">
        <v>127</v>
      </c>
      <c r="I138" s="6" t="n">
        <v>976.05</v>
      </c>
      <c r="J138" s="6" t="n">
        <v>849.05</v>
      </c>
    </row>
  </sheetData>
  <autoFilter ref="A1:J1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181</v>
      </c>
      <c r="B1" s="42" t="s">
        <v>1400</v>
      </c>
      <c r="C1" s="42" t="s">
        <v>0</v>
      </c>
      <c r="D1" s="42" t="s">
        <v>2</v>
      </c>
      <c r="E1" s="42" t="s">
        <v>1401</v>
      </c>
      <c r="F1" s="42" t="s">
        <v>1454</v>
      </c>
      <c r="G1" s="42" t="s">
        <v>1455</v>
      </c>
      <c r="H1" s="42" t="s">
        <v>185</v>
      </c>
      <c r="I1" s="42" t="s">
        <v>1456</v>
      </c>
      <c r="J1" s="42" t="s">
        <v>1404</v>
      </c>
      <c r="K1" s="42" t="s">
        <v>1457</v>
      </c>
      <c r="L1" s="42" t="s">
        <v>1458</v>
      </c>
      <c r="M1" s="42" t="s">
        <v>1459</v>
      </c>
      <c r="N1" s="42" t="s">
        <v>1460</v>
      </c>
    </row>
    <row collapsed="false" customFormat="false" customHeight="false" hidden="false" ht="12.1" outlineLevel="0" r="2">
      <c r="A2" s="44" t="n">
        <v>44084</v>
      </c>
      <c r="B2" s="2" t="s">
        <v>1410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1772</v>
      </c>
      <c r="J2" s="17" t="n">
        <v>2627.816472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44104</v>
      </c>
      <c r="B3" s="2" t="s">
        <v>1410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1752</v>
      </c>
      <c r="J3" s="17" t="n">
        <v>2748.796512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44105</v>
      </c>
      <c r="B4" s="2" t="s">
        <v>1410</v>
      </c>
      <c r="C4" s="2" t="s">
        <v>17</v>
      </c>
      <c r="D4" s="2" t="s">
        <v>19</v>
      </c>
      <c r="E4" s="17" t="n">
        <v>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1751</v>
      </c>
      <c r="J4" s="17" t="n">
        <v>2601.2081783333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44120</v>
      </c>
      <c r="B5" s="2" t="s">
        <v>1410</v>
      </c>
      <c r="C5" s="2" t="s">
        <v>17</v>
      </c>
      <c r="D5" s="2" t="s">
        <v>19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1736</v>
      </c>
      <c r="J5" s="17" t="n">
        <v>2667.0557216667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44120</v>
      </c>
      <c r="B6" s="2" t="s">
        <v>1410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1736</v>
      </c>
      <c r="J6" s="17" t="n">
        <v>2663.418237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44132</v>
      </c>
      <c r="B7" s="2" t="s">
        <v>1410</v>
      </c>
      <c r="C7" s="2" t="s">
        <v>17</v>
      </c>
      <c r="D7" s="2" t="s">
        <v>19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1724</v>
      </c>
      <c r="J7" s="17" t="n">
        <v>2462.252598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44133</v>
      </c>
      <c r="B8" s="2" t="s">
        <v>1410</v>
      </c>
      <c r="C8" s="2" t="s">
        <v>17</v>
      </c>
      <c r="D8" s="2" t="s">
        <v>19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1723</v>
      </c>
      <c r="J8" s="17" t="n">
        <v>2436.29608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44144</v>
      </c>
      <c r="B9" s="2" t="s">
        <v>1410</v>
      </c>
      <c r="C9" s="2" t="s">
        <v>17</v>
      </c>
      <c r="D9" s="2" t="s">
        <v>19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1712</v>
      </c>
      <c r="J9" s="17" t="n">
        <v>2797.8925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44144</v>
      </c>
      <c r="B10" s="2" t="s">
        <v>1410</v>
      </c>
      <c r="C10" s="2" t="s">
        <v>17</v>
      </c>
      <c r="D10" s="2" t="s">
        <v>19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1712</v>
      </c>
      <c r="J10" s="17" t="n">
        <v>2872.764375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44144</v>
      </c>
      <c r="B11" s="2" t="s">
        <v>1410</v>
      </c>
      <c r="C11" s="2" t="s">
        <v>17</v>
      </c>
      <c r="D11" s="2" t="s">
        <v>19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1712</v>
      </c>
      <c r="J11" s="17" t="n">
        <v>2865.8175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44144</v>
      </c>
      <c r="B12" s="2" t="s">
        <v>1410</v>
      </c>
      <c r="C12" s="2" t="s">
        <v>17</v>
      </c>
      <c r="D12" s="2" t="s">
        <v>19</v>
      </c>
      <c r="E12" s="17" t="n">
        <v>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1712</v>
      </c>
      <c r="J12" s="17" t="n">
        <v>2857.326875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44146</v>
      </c>
      <c r="B13" s="2" t="s">
        <v>1410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1710</v>
      </c>
      <c r="J13" s="17" t="n">
        <v>2851.165896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44146</v>
      </c>
      <c r="B14" s="2" t="s">
        <v>1410</v>
      </c>
      <c r="C14" s="2" t="s">
        <v>17</v>
      </c>
      <c r="D14" s="2" t="s">
        <v>19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1710</v>
      </c>
      <c r="J14" s="17" t="n">
        <v>2851.165896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44154</v>
      </c>
      <c r="B15" s="2" t="s">
        <v>1410</v>
      </c>
      <c r="C15" s="2" t="s">
        <v>17</v>
      </c>
      <c r="D15" s="2" t="s">
        <v>19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1702</v>
      </c>
      <c r="J15" s="17" t="n">
        <v>2810.810136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44154</v>
      </c>
      <c r="B16" s="2" t="s">
        <v>1410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1702</v>
      </c>
      <c r="J16" s="17" t="n">
        <v>2810.810136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44154</v>
      </c>
      <c r="B17" s="2" t="s">
        <v>1410</v>
      </c>
      <c r="C17" s="2" t="s">
        <v>17</v>
      </c>
      <c r="D17" s="2" t="s">
        <v>19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1702</v>
      </c>
      <c r="J17" s="17" t="n">
        <v>2810.810136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44154</v>
      </c>
      <c r="B18" s="2" t="s">
        <v>1410</v>
      </c>
      <c r="C18" s="2" t="s">
        <v>17</v>
      </c>
      <c r="D18" s="2" t="s">
        <v>19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1702</v>
      </c>
      <c r="J18" s="17" t="n">
        <v>2810.810136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44165</v>
      </c>
      <c r="B19" s="2" t="s">
        <v>1410</v>
      </c>
      <c r="C19" s="2" t="s">
        <v>17</v>
      </c>
      <c r="D19" s="2" t="s">
        <v>19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1691</v>
      </c>
      <c r="J19" s="17" t="n">
        <v>2951.6328491</v>
      </c>
      <c r="K19" s="6" t="s">
        <f>=Портфель!F2*Портфель!$Q$17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43703</v>
      </c>
      <c r="B20" s="2" t="s">
        <v>1410</v>
      </c>
      <c r="C20" s="2" t="s">
        <v>22</v>
      </c>
      <c r="D20" s="2" t="s">
        <v>23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2153</v>
      </c>
      <c r="J20" s="17" t="n">
        <v>3112.1510148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43780</v>
      </c>
      <c r="B21" s="2" t="s">
        <v>1410</v>
      </c>
      <c r="C21" s="2" t="s">
        <v>22</v>
      </c>
      <c r="D21" s="2" t="s">
        <v>23</v>
      </c>
      <c r="E21" s="17" t="n">
        <v>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2076</v>
      </c>
      <c r="J21" s="17" t="n">
        <v>3073.291408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43784</v>
      </c>
      <c r="B22" s="2" t="s">
        <v>1410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2072</v>
      </c>
      <c r="J22" s="17" t="n">
        <v>2911.928035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43784</v>
      </c>
      <c r="B23" s="2" t="s">
        <v>1410</v>
      </c>
      <c r="C23" s="2" t="s">
        <v>22</v>
      </c>
      <c r="D23" s="2" t="s">
        <v>23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2072</v>
      </c>
      <c r="J23" s="17" t="n">
        <v>2911.6069845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43794</v>
      </c>
      <c r="B24" s="2" t="s">
        <v>1410</v>
      </c>
      <c r="C24" s="2" t="s">
        <v>22</v>
      </c>
      <c r="D24" s="2" t="s">
        <v>23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2062</v>
      </c>
      <c r="J24" s="17" t="n">
        <v>2865.9988485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43803</v>
      </c>
      <c r="B25" s="2" t="s">
        <v>1410</v>
      </c>
      <c r="C25" s="2" t="s">
        <v>22</v>
      </c>
      <c r="D25" s="2" t="s">
        <v>23</v>
      </c>
      <c r="E25" s="17" t="n">
        <v>4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2053</v>
      </c>
      <c r="J25" s="17" t="n">
        <v>2832.90786675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43893</v>
      </c>
      <c r="B26" s="2" t="s">
        <v>1410</v>
      </c>
      <c r="C26" s="2" t="s">
        <v>22</v>
      </c>
      <c r="D26" s="2" t="s">
        <v>23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1963</v>
      </c>
      <c r="J26" s="17" t="n">
        <v>2705.494646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43893</v>
      </c>
      <c r="B27" s="2" t="s">
        <v>1410</v>
      </c>
      <c r="C27" s="2" t="s">
        <v>22</v>
      </c>
      <c r="D27" s="2" t="s">
        <v>23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1963</v>
      </c>
      <c r="J27" s="17" t="n">
        <v>2705.494646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43909</v>
      </c>
      <c r="B28" s="2" t="s">
        <v>1410</v>
      </c>
      <c r="C28" s="2" t="s">
        <v>22</v>
      </c>
      <c r="D28" s="2" t="s">
        <v>23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1947</v>
      </c>
      <c r="J28" s="17" t="n">
        <v>2827.543722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43924</v>
      </c>
      <c r="B29" s="2" t="s">
        <v>1410</v>
      </c>
      <c r="C29" s="2" t="s">
        <v>22</v>
      </c>
      <c r="D29" s="2" t="s">
        <v>23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1932</v>
      </c>
      <c r="J29" s="17" t="n">
        <v>3079.76165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44056</v>
      </c>
      <c r="B30" s="2" t="s">
        <v>1410</v>
      </c>
      <c r="C30" s="2" t="s">
        <v>22</v>
      </c>
      <c r="D30" s="2" t="s">
        <v>23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1800</v>
      </c>
      <c r="J30" s="17" t="n">
        <v>3113.956452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44061</v>
      </c>
      <c r="B31" s="2" t="s">
        <v>1410</v>
      </c>
      <c r="C31" s="2" t="s">
        <v>22</v>
      </c>
      <c r="D31" s="2" t="s">
        <v>23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1795</v>
      </c>
      <c r="J31" s="17" t="n">
        <v>3089.448184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44061</v>
      </c>
      <c r="B32" s="2" t="s">
        <v>1410</v>
      </c>
      <c r="C32" s="2" t="s">
        <v>22</v>
      </c>
      <c r="D32" s="2" t="s">
        <v>23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1795</v>
      </c>
      <c r="J32" s="17" t="n">
        <v>3090.17786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44062</v>
      </c>
      <c r="B33" s="2" t="s">
        <v>1410</v>
      </c>
      <c r="C33" s="2" t="s">
        <v>22</v>
      </c>
      <c r="D33" s="2" t="s">
        <v>23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1794</v>
      </c>
      <c r="J33" s="17" t="n">
        <v>3092.960052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44062</v>
      </c>
      <c r="B34" s="2" t="s">
        <v>1410</v>
      </c>
      <c r="C34" s="2" t="s">
        <v>22</v>
      </c>
      <c r="D34" s="2" t="s">
        <v>23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1794</v>
      </c>
      <c r="J34" s="17" t="n">
        <v>3092.960052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44062</v>
      </c>
      <c r="B35" s="2" t="s">
        <v>1410</v>
      </c>
      <c r="C35" s="2" t="s">
        <v>22</v>
      </c>
      <c r="D35" s="2" t="s">
        <v>23</v>
      </c>
      <c r="E35" s="17" t="n">
        <v>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1794</v>
      </c>
      <c r="J35" s="17" t="n">
        <v>3089.288447</v>
      </c>
      <c r="K35" s="6" t="s">
        <f>=Портфель!F3*Портфель!$Q$17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44062</v>
      </c>
      <c r="B36" s="2" t="s">
        <v>1410</v>
      </c>
      <c r="C36" s="2" t="s">
        <v>22</v>
      </c>
      <c r="D36" s="2" t="s">
        <v>23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1794</v>
      </c>
      <c r="J36" s="17" t="n">
        <v>3088.554126</v>
      </c>
      <c r="K36" s="6" t="s">
        <f>=Портфель!F3*Портфель!$Q$17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44062</v>
      </c>
      <c r="B37" s="2" t="s">
        <v>1410</v>
      </c>
      <c r="C37" s="2" t="s">
        <v>22</v>
      </c>
      <c r="D37" s="2" t="s">
        <v>23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1794</v>
      </c>
      <c r="J37" s="17" t="n">
        <v>3088.554126</v>
      </c>
      <c r="K37" s="6" t="s">
        <f>=Портфель!F3*Портфель!$Q$17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44062</v>
      </c>
      <c r="B38" s="2" t="s">
        <v>1410</v>
      </c>
      <c r="C38" s="2" t="s">
        <v>22</v>
      </c>
      <c r="D38" s="2" t="s">
        <v>23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1794</v>
      </c>
      <c r="J38" s="17" t="n">
        <v>3088.554126</v>
      </c>
      <c r="K38" s="6" t="s">
        <f>=Портфель!F3*Портфель!$Q$17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44062</v>
      </c>
      <c r="B39" s="2" t="s">
        <v>1410</v>
      </c>
      <c r="C39" s="2" t="s">
        <v>22</v>
      </c>
      <c r="D39" s="2" t="s">
        <v>23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1794</v>
      </c>
      <c r="J39" s="17" t="n">
        <v>3088.554126</v>
      </c>
      <c r="K39" s="6" t="s">
        <f>=Портфель!F3*Портфель!$Q$17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44062</v>
      </c>
      <c r="B40" s="2" t="s">
        <v>1410</v>
      </c>
      <c r="C40" s="2" t="s">
        <v>22</v>
      </c>
      <c r="D40" s="2" t="s">
        <v>23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1794</v>
      </c>
      <c r="J40" s="17" t="n">
        <v>3088.554126</v>
      </c>
      <c r="K40" s="6" t="s">
        <f>=Портфель!F3*Портфель!$Q$17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44062</v>
      </c>
      <c r="B41" s="2" t="s">
        <v>1410</v>
      </c>
      <c r="C41" s="2" t="s">
        <v>22</v>
      </c>
      <c r="D41" s="2" t="s">
        <v>23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1794</v>
      </c>
      <c r="J41" s="17" t="n">
        <v>3086.351163</v>
      </c>
      <c r="K41" s="6" t="s">
        <f>=Портфель!F3*Портфель!$Q$17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44062</v>
      </c>
      <c r="B42" s="2" t="s">
        <v>1410</v>
      </c>
      <c r="C42" s="2" t="s">
        <v>22</v>
      </c>
      <c r="D42" s="2" t="s">
        <v>23</v>
      </c>
      <c r="E42" s="17" t="n">
        <v>7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1794</v>
      </c>
      <c r="J42" s="17" t="n">
        <v>3085.616842</v>
      </c>
      <c r="K42" s="6" t="s">
        <f>=Портфель!F3*Портфель!$Q$17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44062</v>
      </c>
      <c r="B43" s="2" t="s">
        <v>1410</v>
      </c>
      <c r="C43" s="2" t="s">
        <v>22</v>
      </c>
      <c r="D43" s="2" t="s">
        <v>23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1794</v>
      </c>
      <c r="J43" s="17" t="n">
        <v>3085.616842</v>
      </c>
      <c r="K43" s="6" t="s">
        <f>=Портфель!F3*Портфель!$Q$17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44098</v>
      </c>
      <c r="B44" s="2" t="s">
        <v>1410</v>
      </c>
      <c r="C44" s="2" t="s">
        <v>22</v>
      </c>
      <c r="D44" s="2" t="s">
        <v>23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1758</v>
      </c>
      <c r="J44" s="17" t="n">
        <v>2914.451265</v>
      </c>
      <c r="K44" s="6" t="s">
        <f>=Портфель!F3*Портфель!$Q$17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44099</v>
      </c>
      <c r="B45" s="2" t="s">
        <v>1410</v>
      </c>
      <c r="C45" s="2" t="s">
        <v>22</v>
      </c>
      <c r="D45" s="2" t="s">
        <v>23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1757</v>
      </c>
      <c r="J45" s="17" t="n">
        <v>2949.74316</v>
      </c>
      <c r="K45" s="6" t="s">
        <f>=Портфель!F3*Портфель!$Q$17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44133</v>
      </c>
      <c r="B46" s="2" t="s">
        <v>1410</v>
      </c>
      <c r="C46" s="2" t="s">
        <v>22</v>
      </c>
      <c r="D46" s="2" t="s">
        <v>23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1723</v>
      </c>
      <c r="J46" s="17" t="n">
        <v>2777.91264</v>
      </c>
      <c r="K46" s="6" t="s">
        <f>=Портфель!F3*Портфель!$Q$17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43767</v>
      </c>
      <c r="B47" s="2" t="s">
        <v>1410</v>
      </c>
      <c r="C47" s="2" t="s">
        <v>25</v>
      </c>
      <c r="D47" s="2" t="s">
        <v>26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2089</v>
      </c>
      <c r="J47" s="17" t="n">
        <v>414.399</v>
      </c>
      <c r="K47" s="6" t="s">
        <f>=Портфель!F4*Портфель!$Q$13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43839</v>
      </c>
      <c r="B48" s="2" t="s">
        <v>1410</v>
      </c>
      <c r="C48" s="2" t="s">
        <v>25</v>
      </c>
      <c r="D48" s="2" t="s">
        <v>26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2017</v>
      </c>
      <c r="J48" s="17" t="n">
        <v>432.809</v>
      </c>
      <c r="K48" s="6" t="s">
        <f>=Портфель!F4*Портфель!$Q$13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43839</v>
      </c>
      <c r="B49" s="2" t="s">
        <v>1410</v>
      </c>
      <c r="C49" s="2" t="s">
        <v>25</v>
      </c>
      <c r="D49" s="2" t="s">
        <v>26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2017</v>
      </c>
      <c r="J49" s="17" t="n">
        <v>432.809</v>
      </c>
      <c r="K49" s="6" t="s">
        <f>=Портфель!F4*Портфель!$Q$13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43839</v>
      </c>
      <c r="B50" s="2" t="s">
        <v>1410</v>
      </c>
      <c r="C50" s="2" t="s">
        <v>25</v>
      </c>
      <c r="D50" s="2" t="s">
        <v>26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2017</v>
      </c>
      <c r="J50" s="17" t="n">
        <v>432.4595</v>
      </c>
      <c r="K50" s="6" t="s">
        <f>=Портфель!F4*Портфель!$Q$13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43900</v>
      </c>
      <c r="B51" s="2" t="s">
        <v>1410</v>
      </c>
      <c r="C51" s="2" t="s">
        <v>25</v>
      </c>
      <c r="D51" s="2" t="s">
        <v>26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1956</v>
      </c>
      <c r="J51" s="17" t="n">
        <v>338.202</v>
      </c>
      <c r="K51" s="6" t="s">
        <f>=Портфель!F4*Портфель!$Q$13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43909</v>
      </c>
      <c r="B52" s="2" t="s">
        <v>1410</v>
      </c>
      <c r="C52" s="2" t="s">
        <v>25</v>
      </c>
      <c r="D52" s="2" t="s">
        <v>26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1947</v>
      </c>
      <c r="J52" s="17" t="n">
        <v>254.922</v>
      </c>
      <c r="K52" s="6" t="s">
        <f>=Портфель!F4*Портфель!$Q$13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43910</v>
      </c>
      <c r="B53" s="2" t="s">
        <v>1410</v>
      </c>
      <c r="C53" s="2" t="s">
        <v>25</v>
      </c>
      <c r="D53" s="2" t="s">
        <v>26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1946</v>
      </c>
      <c r="J53" s="17" t="n">
        <v>285.8365</v>
      </c>
      <c r="K53" s="6" t="s">
        <f>=Портфель!F4*Портфель!$Q$13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43965</v>
      </c>
      <c r="B54" s="2" t="s">
        <v>1410</v>
      </c>
      <c r="C54" s="2" t="s">
        <v>25</v>
      </c>
      <c r="D54" s="2" t="s">
        <v>26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1891</v>
      </c>
      <c r="J54" s="17" t="n">
        <v>317.401</v>
      </c>
      <c r="K54" s="6" t="s">
        <f>=Портфель!F4*Портфель!$Q$13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43997</v>
      </c>
      <c r="B55" s="2" t="s">
        <v>1410</v>
      </c>
      <c r="C55" s="2" t="s">
        <v>25</v>
      </c>
      <c r="D55" s="2" t="s">
        <v>26</v>
      </c>
      <c r="E55" s="17" t="n">
        <v>20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1859</v>
      </c>
      <c r="J55" s="17" t="n">
        <v>348.0665</v>
      </c>
      <c r="K55" s="6" t="s">
        <f>=Портфель!F4*Портфель!$Q$13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44029</v>
      </c>
      <c r="B56" s="2" t="s">
        <v>1410</v>
      </c>
      <c r="C56" s="2" t="s">
        <v>25</v>
      </c>
      <c r="D56" s="2" t="s">
        <v>26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1827</v>
      </c>
      <c r="J56" s="17" t="n">
        <v>316.15</v>
      </c>
      <c r="K56" s="6" t="s">
        <f>=Портфель!F4*Портфель!$Q$13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44033</v>
      </c>
      <c r="B57" s="2" t="s">
        <v>1410</v>
      </c>
      <c r="C57" s="2" t="s">
        <v>25</v>
      </c>
      <c r="D57" s="2" t="s">
        <v>26</v>
      </c>
      <c r="E57" s="17" t="n">
        <v>30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1823</v>
      </c>
      <c r="J57" s="17" t="n">
        <v>319.65266666667</v>
      </c>
      <c r="K57" s="6" t="s">
        <f>=Портфель!F4*Портфель!$Q$13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44033</v>
      </c>
      <c r="B58" s="2" t="s">
        <v>1410</v>
      </c>
      <c r="C58" s="2" t="s">
        <v>25</v>
      </c>
      <c r="D58" s="2" t="s">
        <v>26</v>
      </c>
      <c r="E58" s="17" t="n">
        <v>30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1823</v>
      </c>
      <c r="J58" s="17" t="n">
        <v>319.15233333333</v>
      </c>
      <c r="K58" s="6" t="s">
        <f>=Портфель!F4*Портфель!$Q$13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44047</v>
      </c>
      <c r="B59" s="2" t="s">
        <v>1410</v>
      </c>
      <c r="C59" s="2" t="s">
        <v>25</v>
      </c>
      <c r="D59" s="2" t="s">
        <v>26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1809</v>
      </c>
      <c r="J59" s="17" t="n">
        <v>317.651</v>
      </c>
      <c r="K59" s="6" t="s">
        <f>=Портфель!F4*Портфель!$Q$13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44060</v>
      </c>
      <c r="B60" s="2" t="s">
        <v>1410</v>
      </c>
      <c r="C60" s="2" t="s">
        <v>25</v>
      </c>
      <c r="D60" s="2" t="s">
        <v>26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1796</v>
      </c>
      <c r="J60" s="17" t="n">
        <v>328.257</v>
      </c>
      <c r="K60" s="6" t="s">
        <f>=Портфель!F4*Портфель!$Q$13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44106</v>
      </c>
      <c r="B61" s="2" t="s">
        <v>1410</v>
      </c>
      <c r="C61" s="2" t="s">
        <v>25</v>
      </c>
      <c r="D61" s="2" t="s">
        <v>26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1750</v>
      </c>
      <c r="J61" s="17" t="n">
        <v>290.139</v>
      </c>
      <c r="K61" s="6" t="s">
        <f>=Портфель!F4*Портфель!$Q$13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44151</v>
      </c>
      <c r="B62" s="2" t="s">
        <v>1410</v>
      </c>
      <c r="C62" s="2" t="s">
        <v>25</v>
      </c>
      <c r="D62" s="2" t="s">
        <v>26</v>
      </c>
      <c r="E62" s="17" t="n">
        <v>20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1705</v>
      </c>
      <c r="J62" s="17" t="n">
        <v>313.65</v>
      </c>
      <c r="K62" s="6" t="s">
        <f>=Портфель!F4*Портфель!$Q$13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44151</v>
      </c>
      <c r="B63" s="2" t="s">
        <v>1410</v>
      </c>
      <c r="C63" s="2" t="s">
        <v>25</v>
      </c>
      <c r="D63" s="2" t="s">
        <v>26</v>
      </c>
      <c r="E63" s="17" t="n">
        <v>30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1705</v>
      </c>
      <c r="J63" s="17" t="n">
        <v>313.64966666667</v>
      </c>
      <c r="K63" s="6" t="s">
        <f>=Портфель!F4*Портфель!$Q$13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44152</v>
      </c>
      <c r="B64" s="2" t="s">
        <v>1410</v>
      </c>
      <c r="C64" s="2" t="s">
        <v>25</v>
      </c>
      <c r="D64" s="2" t="s">
        <v>26</v>
      </c>
      <c r="E64" s="17" t="n">
        <v>50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1704</v>
      </c>
      <c r="J64" s="17" t="n">
        <v>312.149</v>
      </c>
      <c r="K64" s="6" t="s">
        <f>=Портфель!F4*Портфель!$Q$13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44152</v>
      </c>
      <c r="B65" s="2" t="s">
        <v>1410</v>
      </c>
      <c r="C65" s="2" t="s">
        <v>25</v>
      </c>
      <c r="D65" s="2" t="s">
        <v>26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1704</v>
      </c>
      <c r="J65" s="17" t="n">
        <v>311.9995</v>
      </c>
      <c r="K65" s="6" t="s">
        <f>=Портфель!F4*Портфель!$Q$13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43705</v>
      </c>
      <c r="B66" s="2" t="s">
        <v>1410</v>
      </c>
      <c r="C66" s="2" t="s">
        <v>29</v>
      </c>
      <c r="D66" s="2" t="s">
        <v>30</v>
      </c>
      <c r="E66" s="17" t="n">
        <v>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2151</v>
      </c>
      <c r="J66" s="17" t="n">
        <v>2505.84394</v>
      </c>
      <c r="K66" s="6" t="s">
        <f>=Портфель!F5*Портфель!$Q$17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43789</v>
      </c>
      <c r="B67" s="2" t="s">
        <v>1410</v>
      </c>
      <c r="C67" s="2" t="s">
        <v>29</v>
      </c>
      <c r="D67" s="2" t="s">
        <v>30</v>
      </c>
      <c r="E67" s="17" t="n">
        <v>3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2067</v>
      </c>
      <c r="J67" s="17" t="n">
        <v>2432.93995</v>
      </c>
      <c r="K67" s="6" t="s">
        <f>=Портфель!F5*Портфель!$Q$17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43790</v>
      </c>
      <c r="B68" s="2" t="s">
        <v>1410</v>
      </c>
      <c r="C68" s="2" t="s">
        <v>29</v>
      </c>
      <c r="D68" s="2" t="s">
        <v>30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2066</v>
      </c>
      <c r="J68" s="17" t="n">
        <v>2379.031508</v>
      </c>
      <c r="K68" s="6" t="s">
        <f>=Портфель!F5*Портфель!$Q$17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43914</v>
      </c>
      <c r="B69" s="2" t="s">
        <v>1410</v>
      </c>
      <c r="C69" s="2" t="s">
        <v>29</v>
      </c>
      <c r="D69" s="2" t="s">
        <v>30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1942</v>
      </c>
      <c r="J69" s="17" t="n">
        <v>2237.991105</v>
      </c>
      <c r="K69" s="6" t="s">
        <f>=Портфель!F5*Портфель!$Q$17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43921</v>
      </c>
      <c r="B70" s="2" t="s">
        <v>1410</v>
      </c>
      <c r="C70" s="2" t="s">
        <v>29</v>
      </c>
      <c r="D70" s="2" t="s">
        <v>30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1935</v>
      </c>
      <c r="J70" s="17" t="n">
        <v>2311.76455</v>
      </c>
      <c r="K70" s="6" t="s">
        <f>=Портфель!F5*Портфель!$Q$17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43924</v>
      </c>
      <c r="B71" s="2" t="s">
        <v>1410</v>
      </c>
      <c r="C71" s="2" t="s">
        <v>29</v>
      </c>
      <c r="D71" s="2" t="s">
        <v>30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1932</v>
      </c>
      <c r="J71" s="17" t="n">
        <v>2220.0402</v>
      </c>
      <c r="K71" s="6" t="s">
        <f>=Портфель!F5*Портфель!$Q$17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43924</v>
      </c>
      <c r="B72" s="2" t="s">
        <v>1410</v>
      </c>
      <c r="C72" s="2" t="s">
        <v>29</v>
      </c>
      <c r="D72" s="2" t="s">
        <v>30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1932</v>
      </c>
      <c r="J72" s="17" t="n">
        <v>2161.9740225</v>
      </c>
      <c r="K72" s="6" t="s">
        <f>=Портфель!F5*Портфель!$Q$17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43924</v>
      </c>
      <c r="B73" s="2" t="s">
        <v>1410</v>
      </c>
      <c r="C73" s="2" t="s">
        <v>29</v>
      </c>
      <c r="D73" s="2" t="s">
        <v>30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1932</v>
      </c>
      <c r="J73" s="17" t="n">
        <v>2139.1984</v>
      </c>
      <c r="K73" s="6" t="s">
        <f>=Портфель!F5*Портфель!$Q$17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43924</v>
      </c>
      <c r="B74" s="2" t="s">
        <v>1410</v>
      </c>
      <c r="C74" s="2" t="s">
        <v>29</v>
      </c>
      <c r="D74" s="2" t="s">
        <v>30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1932</v>
      </c>
      <c r="J74" s="17" t="n">
        <v>2139.1984</v>
      </c>
      <c r="K74" s="6" t="s">
        <f>=Портфель!F5*Портфель!$Q$17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43924</v>
      </c>
      <c r="B75" s="2" t="s">
        <v>1410</v>
      </c>
      <c r="C75" s="2" t="s">
        <v>29</v>
      </c>
      <c r="D75" s="2" t="s">
        <v>30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1932</v>
      </c>
      <c r="J75" s="17" t="n">
        <v>2139.1984</v>
      </c>
      <c r="K75" s="6" t="s">
        <f>=Портфель!F5*Портфель!$Q$17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43924</v>
      </c>
      <c r="B76" s="2" t="s">
        <v>1410</v>
      </c>
      <c r="C76" s="2" t="s">
        <v>29</v>
      </c>
      <c r="D76" s="2" t="s">
        <v>30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1932</v>
      </c>
      <c r="J76" s="17" t="n">
        <v>2139.1984</v>
      </c>
      <c r="K76" s="6" t="s">
        <f>=Портфель!F5*Портфель!$Q$17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43924</v>
      </c>
      <c r="B77" s="2" t="s">
        <v>1410</v>
      </c>
      <c r="C77" s="2" t="s">
        <v>29</v>
      </c>
      <c r="D77" s="2" t="s">
        <v>30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1932</v>
      </c>
      <c r="J77" s="17" t="n">
        <v>2139.1984</v>
      </c>
      <c r="K77" s="6" t="s">
        <f>=Портфель!F5*Портфель!$Q$17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43924</v>
      </c>
      <c r="B78" s="2" t="s">
        <v>1410</v>
      </c>
      <c r="C78" s="2" t="s">
        <v>29</v>
      </c>
      <c r="D78" s="2" t="s">
        <v>30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1932</v>
      </c>
      <c r="J78" s="17" t="n">
        <v>2139.1984</v>
      </c>
      <c r="K78" s="6" t="s">
        <f>=Портфель!F5*Портфель!$Q$17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43924</v>
      </c>
      <c r="B79" s="2" t="s">
        <v>1410</v>
      </c>
      <c r="C79" s="2" t="s">
        <v>29</v>
      </c>
      <c r="D79" s="2" t="s">
        <v>30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1932</v>
      </c>
      <c r="J79" s="17" t="n">
        <v>2139.1984</v>
      </c>
      <c r="K79" s="6" t="s">
        <f>=Портфель!F5*Портфель!$Q$17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43924</v>
      </c>
      <c r="B80" s="2" t="s">
        <v>1410</v>
      </c>
      <c r="C80" s="2" t="s">
        <v>29</v>
      </c>
      <c r="D80" s="2" t="s">
        <v>30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1932</v>
      </c>
      <c r="J80" s="17" t="n">
        <v>2139.1984</v>
      </c>
      <c r="K80" s="6" t="s">
        <f>=Портфель!F5*Портфель!$Q$17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43924</v>
      </c>
      <c r="B81" s="2" t="s">
        <v>1410</v>
      </c>
      <c r="C81" s="2" t="s">
        <v>29</v>
      </c>
      <c r="D81" s="2" t="s">
        <v>30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1932</v>
      </c>
      <c r="J81" s="17" t="n">
        <v>2139.1984</v>
      </c>
      <c r="K81" s="6" t="s">
        <f>=Портфель!F5*Портфель!$Q$17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43924</v>
      </c>
      <c r="B82" s="2" t="s">
        <v>1410</v>
      </c>
      <c r="C82" s="2" t="s">
        <v>29</v>
      </c>
      <c r="D82" s="2" t="s">
        <v>30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1932</v>
      </c>
      <c r="J82" s="17" t="n">
        <v>2139.1984</v>
      </c>
      <c r="K82" s="6" t="s">
        <f>=Портфель!F5*Портфель!$Q$17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44039</v>
      </c>
      <c r="B83" s="2" t="s">
        <v>1410</v>
      </c>
      <c r="C83" s="2" t="s">
        <v>29</v>
      </c>
      <c r="D83" s="2" t="s">
        <v>30</v>
      </c>
      <c r="E83" s="17" t="n">
        <v>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1817</v>
      </c>
      <c r="J83" s="17" t="n">
        <v>2133.7815135</v>
      </c>
      <c r="K83" s="6" t="s">
        <f>=Портфель!F5*Портфель!$Q$17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44039</v>
      </c>
      <c r="B84" s="2" t="s">
        <v>1410</v>
      </c>
      <c r="C84" s="2" t="s">
        <v>29</v>
      </c>
      <c r="D84" s="2" t="s">
        <v>30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1817</v>
      </c>
      <c r="J84" s="17" t="n">
        <v>2133.841178</v>
      </c>
      <c r="K84" s="6" t="s">
        <f>=Портфель!F5*Портфель!$Q$17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44075</v>
      </c>
      <c r="B85" s="2" t="s">
        <v>1410</v>
      </c>
      <c r="C85" s="2" t="s">
        <v>29</v>
      </c>
      <c r="D85" s="2" t="s">
        <v>30</v>
      </c>
      <c r="E85" s="17" t="n">
        <v>4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1781</v>
      </c>
      <c r="J85" s="17" t="n">
        <v>2200.4632785</v>
      </c>
      <c r="K85" s="6" t="s">
        <f>=Портфель!F5*Портфель!$Q$17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44075</v>
      </c>
      <c r="B86" s="2" t="s">
        <v>1410</v>
      </c>
      <c r="C86" s="2" t="s">
        <v>29</v>
      </c>
      <c r="D86" s="2" t="s">
        <v>30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1781</v>
      </c>
      <c r="J86" s="17" t="n">
        <v>2200.832298</v>
      </c>
      <c r="K86" s="6" t="s">
        <f>=Портфель!F5*Портфель!$Q$17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44075</v>
      </c>
      <c r="B87" s="2" t="s">
        <v>1410</v>
      </c>
      <c r="C87" s="2" t="s">
        <v>29</v>
      </c>
      <c r="D87" s="2" t="s">
        <v>30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1781</v>
      </c>
      <c r="J87" s="17" t="n">
        <v>2198.618181</v>
      </c>
      <c r="K87" s="6" t="s">
        <f>=Портфель!F5*Портфель!$Q$17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44075</v>
      </c>
      <c r="B88" s="2" t="s">
        <v>1410</v>
      </c>
      <c r="C88" s="2" t="s">
        <v>29</v>
      </c>
      <c r="D88" s="2" t="s">
        <v>30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1781</v>
      </c>
      <c r="J88" s="17" t="n">
        <v>2198.06465175</v>
      </c>
      <c r="K88" s="6" t="s">
        <f>=Портфель!F5*Портфель!$Q$17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44084</v>
      </c>
      <c r="B89" s="2" t="s">
        <v>1410</v>
      </c>
      <c r="C89" s="2" t="s">
        <v>29</v>
      </c>
      <c r="D89" s="2" t="s">
        <v>30</v>
      </c>
      <c r="E89" s="17" t="n">
        <v>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1772</v>
      </c>
      <c r="J89" s="17" t="n">
        <v>2214.62572125</v>
      </c>
      <c r="K89" s="6" t="s">
        <f>=Портфель!F5*Портфель!$Q$17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44085</v>
      </c>
      <c r="B90" s="2" t="s">
        <v>1410</v>
      </c>
      <c r="C90" s="2" t="s">
        <v>29</v>
      </c>
      <c r="D90" s="2" t="s">
        <v>30</v>
      </c>
      <c r="E90" s="17" t="n">
        <v>2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1771</v>
      </c>
      <c r="J90" s="17" t="n">
        <v>2183.874771</v>
      </c>
      <c r="K90" s="6" t="s">
        <f>=Портфель!F5*Портфель!$Q$17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44119</v>
      </c>
      <c r="B91" s="2" t="s">
        <v>1410</v>
      </c>
      <c r="C91" s="2" t="s">
        <v>29</v>
      </c>
      <c r="D91" s="2" t="s">
        <v>30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1737</v>
      </c>
      <c r="J91" s="17" t="n">
        <v>2126.2463885</v>
      </c>
      <c r="K91" s="6" t="s">
        <f>=Портфель!F5*Портфель!$Q$17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44120</v>
      </c>
      <c r="B92" s="2" t="s">
        <v>1410</v>
      </c>
      <c r="C92" s="2" t="s">
        <v>29</v>
      </c>
      <c r="D92" s="2" t="s">
        <v>30</v>
      </c>
      <c r="E92" s="17" t="n">
        <v>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1736</v>
      </c>
      <c r="J92" s="17" t="n">
        <v>2139.2307145</v>
      </c>
      <c r="K92" s="6" t="s">
        <f>=Портфель!F5*Портфель!$Q$17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44124</v>
      </c>
      <c r="B93" s="2" t="s">
        <v>1410</v>
      </c>
      <c r="C93" s="2" t="s">
        <v>29</v>
      </c>
      <c r="D93" s="2" t="s">
        <v>30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1732</v>
      </c>
      <c r="J93" s="17" t="n">
        <v>2097.3271515</v>
      </c>
      <c r="K93" s="6" t="s">
        <f>=Портфель!F5*Портфель!$Q$17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44132</v>
      </c>
      <c r="B94" s="2" t="s">
        <v>1410</v>
      </c>
      <c r="C94" s="2" t="s">
        <v>29</v>
      </c>
      <c r="D94" s="2" t="s">
        <v>30</v>
      </c>
      <c r="E94" s="17" t="n">
        <v>2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1724</v>
      </c>
      <c r="J94" s="17" t="n">
        <v>2034.101238</v>
      </c>
      <c r="K94" s="6" t="s">
        <f>=Портфель!F5*Портфель!$Q$17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44132</v>
      </c>
      <c r="B95" s="2" t="s">
        <v>1410</v>
      </c>
      <c r="C95" s="2" t="s">
        <v>29</v>
      </c>
      <c r="D95" s="2" t="s">
        <v>30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1724</v>
      </c>
      <c r="J95" s="17" t="n">
        <v>2032.189848</v>
      </c>
      <c r="K95" s="6" t="s">
        <f>=Портфель!F5*Портфель!$Q$17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44132</v>
      </c>
      <c r="B96" s="2" t="s">
        <v>1410</v>
      </c>
      <c r="C96" s="2" t="s">
        <v>29</v>
      </c>
      <c r="D96" s="2" t="s">
        <v>30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1724</v>
      </c>
      <c r="J96" s="17" t="n">
        <v>2032.189848</v>
      </c>
      <c r="K96" s="6" t="s">
        <f>=Портфель!F5*Портфель!$Q$17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44133</v>
      </c>
      <c r="B97" s="2" t="s">
        <v>1410</v>
      </c>
      <c r="C97" s="2" t="s">
        <v>29</v>
      </c>
      <c r="D97" s="2" t="s">
        <v>30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1723</v>
      </c>
      <c r="J97" s="17" t="n">
        <v>2061.71992</v>
      </c>
      <c r="K97" s="6" t="s">
        <f>=Портфель!F5*Портфель!$Q$17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43735</v>
      </c>
      <c r="B98" s="2" t="s">
        <v>1410</v>
      </c>
      <c r="C98" s="2" t="s">
        <v>32</v>
      </c>
      <c r="D98" s="2" t="s">
        <v>33</v>
      </c>
      <c r="E98" s="17" t="n">
        <v>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2121</v>
      </c>
      <c r="J98" s="17" t="n">
        <v>639.284</v>
      </c>
      <c r="K98" s="6" t="s">
        <f>=Портфель!F6*Портфель!$Q$13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43742</v>
      </c>
      <c r="B99" s="2" t="s">
        <v>1410</v>
      </c>
      <c r="C99" s="2" t="s">
        <v>32</v>
      </c>
      <c r="D99" s="2" t="s">
        <v>33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2114</v>
      </c>
      <c r="J99" s="17" t="n">
        <v>621.48</v>
      </c>
      <c r="K99" s="6" t="s">
        <f>=Портфель!F6*Портфель!$Q$13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43742</v>
      </c>
      <c r="B100" s="2" t="s">
        <v>1410</v>
      </c>
      <c r="C100" s="2" t="s">
        <v>32</v>
      </c>
      <c r="D100" s="2" t="s">
        <v>33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2114</v>
      </c>
      <c r="J100" s="17" t="n">
        <v>621.48</v>
      </c>
      <c r="K100" s="6" t="s">
        <f>=Портфель!F6*Портфель!$Q$13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43783</v>
      </c>
      <c r="B101" s="2" t="s">
        <v>1410</v>
      </c>
      <c r="C101" s="2" t="s">
        <v>32</v>
      </c>
      <c r="D101" s="2" t="s">
        <v>33</v>
      </c>
      <c r="E101" s="17" t="n">
        <v>15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2073</v>
      </c>
      <c r="J101" s="17" t="n">
        <v>673.05333333333</v>
      </c>
      <c r="K101" s="6" t="s">
        <f>=Портфель!F6*Портфель!$Q$13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43857</v>
      </c>
      <c r="B102" s="2" t="s">
        <v>1410</v>
      </c>
      <c r="C102" s="2" t="s">
        <v>32</v>
      </c>
      <c r="D102" s="2" t="s">
        <v>33</v>
      </c>
      <c r="E102" s="17" t="n">
        <v>5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1999</v>
      </c>
      <c r="J102" s="17" t="n">
        <v>718.532</v>
      </c>
      <c r="K102" s="6" t="s">
        <f>=Портфель!F6*Портфель!$Q$13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43867</v>
      </c>
      <c r="B103" s="2" t="s">
        <v>1410</v>
      </c>
      <c r="C103" s="2" t="s">
        <v>32</v>
      </c>
      <c r="D103" s="2" t="s">
        <v>33</v>
      </c>
      <c r="E103" s="17" t="n">
        <v>5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1989</v>
      </c>
      <c r="J103" s="17" t="n">
        <v>732.14</v>
      </c>
      <c r="K103" s="6" t="s">
        <f>=Портфель!F6*Портфель!$Q$13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43867</v>
      </c>
      <c r="B104" s="2" t="s">
        <v>1410</v>
      </c>
      <c r="C104" s="2" t="s">
        <v>32</v>
      </c>
      <c r="D104" s="2" t="s">
        <v>33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1989</v>
      </c>
      <c r="J104" s="17" t="n">
        <v>731.44</v>
      </c>
      <c r="K104" s="6" t="s">
        <f>=Портфель!F6*Портфель!$Q$13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43867</v>
      </c>
      <c r="B105" s="2" t="s">
        <v>1410</v>
      </c>
      <c r="C105" s="2" t="s">
        <v>32</v>
      </c>
      <c r="D105" s="2" t="s">
        <v>33</v>
      </c>
      <c r="E105" s="17" t="n">
        <v>4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1989</v>
      </c>
      <c r="J105" s="17" t="n">
        <v>731.4375</v>
      </c>
      <c r="K105" s="6" t="s">
        <f>=Портфель!F6*Портфель!$Q$13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43867</v>
      </c>
      <c r="B106" s="2" t="s">
        <v>1410</v>
      </c>
      <c r="C106" s="2" t="s">
        <v>32</v>
      </c>
      <c r="D106" s="2" t="s">
        <v>33</v>
      </c>
      <c r="E106" s="17" t="n">
        <v>5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1989</v>
      </c>
      <c r="J106" s="17" t="n">
        <v>730.64</v>
      </c>
      <c r="K106" s="6" t="s">
        <f>=Портфель!F6*Портфель!$Q$13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43889</v>
      </c>
      <c r="B107" s="2" t="s">
        <v>1410</v>
      </c>
      <c r="C107" s="2" t="s">
        <v>32</v>
      </c>
      <c r="D107" s="2" t="s">
        <v>33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1967</v>
      </c>
      <c r="J107" s="17" t="n">
        <v>650.79</v>
      </c>
      <c r="K107" s="6" t="s">
        <f>=Портфель!F6*Портфель!$Q$13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43900</v>
      </c>
      <c r="B108" s="2" t="s">
        <v>1410</v>
      </c>
      <c r="C108" s="2" t="s">
        <v>32</v>
      </c>
      <c r="D108" s="2" t="s">
        <v>33</v>
      </c>
      <c r="E108" s="17" t="n">
        <v>2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1956</v>
      </c>
      <c r="J108" s="17" t="n">
        <v>555.335</v>
      </c>
      <c r="K108" s="6" t="s">
        <f>=Портфель!F6*Портфель!$Q$13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43903</v>
      </c>
      <c r="B109" s="2" t="s">
        <v>1410</v>
      </c>
      <c r="C109" s="2" t="s">
        <v>32</v>
      </c>
      <c r="D109" s="2" t="s">
        <v>33</v>
      </c>
      <c r="E109" s="17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1953</v>
      </c>
      <c r="J109" s="17" t="n">
        <v>468.08</v>
      </c>
      <c r="K109" s="6" t="s">
        <f>=Портфель!F6*Портфель!$Q$13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43909</v>
      </c>
      <c r="B110" s="2" t="s">
        <v>1410</v>
      </c>
      <c r="C110" s="2" t="s">
        <v>32</v>
      </c>
      <c r="D110" s="2" t="s">
        <v>33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1947</v>
      </c>
      <c r="J110" s="17" t="n">
        <v>397.19</v>
      </c>
      <c r="K110" s="6" t="s">
        <f>=Портфель!F6*Портфель!$Q$13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43910</v>
      </c>
      <c r="B111" s="2" t="s">
        <v>1410</v>
      </c>
      <c r="C111" s="2" t="s">
        <v>32</v>
      </c>
      <c r="D111" s="2" t="s">
        <v>33</v>
      </c>
      <c r="E111" s="17" t="n">
        <v>3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1946</v>
      </c>
      <c r="J111" s="17" t="n">
        <v>457.82</v>
      </c>
      <c r="K111" s="6" t="s">
        <f>=Портфель!F6*Портфель!$Q$13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43910</v>
      </c>
      <c r="B112" s="2" t="s">
        <v>1410</v>
      </c>
      <c r="C112" s="2" t="s">
        <v>32</v>
      </c>
      <c r="D112" s="2" t="s">
        <v>33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1946</v>
      </c>
      <c r="J112" s="17" t="n">
        <v>471.925</v>
      </c>
      <c r="K112" s="6" t="s">
        <f>=Портфель!F6*Портфель!$Q$13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43910</v>
      </c>
      <c r="B113" s="2" t="s">
        <v>1410</v>
      </c>
      <c r="C113" s="2" t="s">
        <v>32</v>
      </c>
      <c r="D113" s="2" t="s">
        <v>33</v>
      </c>
      <c r="E113" s="17" t="n">
        <v>5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1946</v>
      </c>
      <c r="J113" s="17" t="n">
        <v>476.828</v>
      </c>
      <c r="K113" s="6" t="s">
        <f>=Портфель!F6*Портфель!$Q$13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43914</v>
      </c>
      <c r="B114" s="2" t="s">
        <v>1410</v>
      </c>
      <c r="C114" s="2" t="s">
        <v>32</v>
      </c>
      <c r="D114" s="2" t="s">
        <v>33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1942</v>
      </c>
      <c r="J114" s="17" t="n">
        <v>511.245</v>
      </c>
      <c r="K114" s="6" t="s">
        <f>=Портфель!F6*Портфель!$Q$13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43917</v>
      </c>
      <c r="B115" s="2" t="s">
        <v>1410</v>
      </c>
      <c r="C115" s="2" t="s">
        <v>32</v>
      </c>
      <c r="D115" s="2" t="s">
        <v>33</v>
      </c>
      <c r="E115" s="17" t="n">
        <v>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1939</v>
      </c>
      <c r="J115" s="17" t="n">
        <v>516.245</v>
      </c>
      <c r="K115" s="6" t="s">
        <f>=Портфель!F6*Портфель!$Q$13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43920</v>
      </c>
      <c r="B116" s="2" t="s">
        <v>1410</v>
      </c>
      <c r="C116" s="2" t="s">
        <v>32</v>
      </c>
      <c r="D116" s="2" t="s">
        <v>33</v>
      </c>
      <c r="E116" s="17" t="n">
        <v>5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1936</v>
      </c>
      <c r="J116" s="17" t="n">
        <v>489.832</v>
      </c>
      <c r="K116" s="6" t="s">
        <f>=Портфель!F6*Портфель!$Q$13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43930</v>
      </c>
      <c r="B117" s="2" t="s">
        <v>1410</v>
      </c>
      <c r="C117" s="2" t="s">
        <v>32</v>
      </c>
      <c r="D117" s="2" t="s">
        <v>33</v>
      </c>
      <c r="E117" s="17" t="n">
        <v>10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1926</v>
      </c>
      <c r="J117" s="17" t="n">
        <v>568.872</v>
      </c>
      <c r="K117" s="6" t="s">
        <f>=Портфель!F6*Портфель!$Q$13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43935</v>
      </c>
      <c r="B118" s="2" t="s">
        <v>1410</v>
      </c>
      <c r="C118" s="2" t="s">
        <v>32</v>
      </c>
      <c r="D118" s="2" t="s">
        <v>33</v>
      </c>
      <c r="E118" s="17" t="n">
        <v>9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1921</v>
      </c>
      <c r="J118" s="17" t="n">
        <v>542.75888888889</v>
      </c>
      <c r="K118" s="6" t="s">
        <f>=Портфель!F6*Портфель!$Q$13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43937</v>
      </c>
      <c r="B119" s="2" t="s">
        <v>1410</v>
      </c>
      <c r="C119" s="2" t="s">
        <v>32</v>
      </c>
      <c r="D119" s="2" t="s">
        <v>33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1919</v>
      </c>
      <c r="J119" s="17" t="n">
        <v>489.035</v>
      </c>
      <c r="K119" s="6" t="s">
        <f>=Портфель!F6*Портфель!$Q$13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43941</v>
      </c>
      <c r="B120" s="2" t="s">
        <v>1410</v>
      </c>
      <c r="C120" s="2" t="s">
        <v>32</v>
      </c>
      <c r="D120" s="2" t="s">
        <v>33</v>
      </c>
      <c r="E120" s="17" t="n">
        <v>2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1915</v>
      </c>
      <c r="J120" s="17" t="n">
        <v>495.735</v>
      </c>
      <c r="K120" s="6" t="s">
        <f>=Портфель!F6*Портфель!$Q$13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43941</v>
      </c>
      <c r="B121" s="2" t="s">
        <v>1410</v>
      </c>
      <c r="C121" s="2" t="s">
        <v>32</v>
      </c>
      <c r="D121" s="2" t="s">
        <v>33</v>
      </c>
      <c r="E121" s="17" t="n">
        <v>18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1915</v>
      </c>
      <c r="J121" s="17" t="n">
        <v>495.73666666667</v>
      </c>
      <c r="K121" s="6" t="s">
        <f>=Портфель!F6*Портфель!$Q$13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43969</v>
      </c>
      <c r="B122" s="2" t="s">
        <v>1410</v>
      </c>
      <c r="C122" s="2" t="s">
        <v>32</v>
      </c>
      <c r="D122" s="2" t="s">
        <v>33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1887</v>
      </c>
      <c r="J122" s="17" t="n">
        <v>510.24</v>
      </c>
      <c r="K122" s="6" t="s">
        <f>=Портфель!F6*Портфель!$Q$13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43980</v>
      </c>
      <c r="B123" s="2" t="s">
        <v>1410</v>
      </c>
      <c r="C123" s="2" t="s">
        <v>32</v>
      </c>
      <c r="D123" s="2" t="s">
        <v>33</v>
      </c>
      <c r="E123" s="17" t="n">
        <v>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1876</v>
      </c>
      <c r="J123" s="17" t="n">
        <v>520.55</v>
      </c>
      <c r="K123" s="6" t="s">
        <f>=Портфель!F6*Портфель!$Q$13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43980</v>
      </c>
      <c r="B124" s="2" t="s">
        <v>1410</v>
      </c>
      <c r="C124" s="2" t="s">
        <v>32</v>
      </c>
      <c r="D124" s="2" t="s">
        <v>33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1876</v>
      </c>
      <c r="J124" s="17" t="n">
        <v>520.45</v>
      </c>
      <c r="K124" s="6" t="s">
        <f>=Портфель!F6*Портфель!$Q$13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43980</v>
      </c>
      <c r="B125" s="2" t="s">
        <v>1410</v>
      </c>
      <c r="C125" s="2" t="s">
        <v>32</v>
      </c>
      <c r="D125" s="2" t="s">
        <v>33</v>
      </c>
      <c r="E125" s="17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1876</v>
      </c>
      <c r="J125" s="17" t="n">
        <v>519.248</v>
      </c>
      <c r="K125" s="6" t="s">
        <f>=Портфель!F6*Портфель!$Q$13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43983</v>
      </c>
      <c r="B126" s="2" t="s">
        <v>1410</v>
      </c>
      <c r="C126" s="2" t="s">
        <v>32</v>
      </c>
      <c r="D126" s="2" t="s">
        <v>33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1873</v>
      </c>
      <c r="J126" s="17" t="n">
        <v>523.75</v>
      </c>
      <c r="K126" s="6" t="s">
        <f>=Портфель!F6*Портфель!$Q$13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43983</v>
      </c>
      <c r="B127" s="2" t="s">
        <v>1410</v>
      </c>
      <c r="C127" s="2" t="s">
        <v>32</v>
      </c>
      <c r="D127" s="2" t="s">
        <v>33</v>
      </c>
      <c r="E127" s="17" t="n">
        <v>2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1873</v>
      </c>
      <c r="J127" s="17" t="n">
        <v>523.75</v>
      </c>
      <c r="K127" s="6" t="s">
        <f>=Портфель!F6*Портфель!$Q$13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44077</v>
      </c>
      <c r="B128" s="2" t="s">
        <v>1410</v>
      </c>
      <c r="C128" s="2" t="s">
        <v>32</v>
      </c>
      <c r="D128" s="2" t="s">
        <v>33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1779</v>
      </c>
      <c r="J128" s="17" t="n">
        <v>519.745</v>
      </c>
      <c r="K128" s="6" t="s">
        <f>=Портфель!F6*Портфель!$Q$13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44077</v>
      </c>
      <c r="B129" s="2" t="s">
        <v>1410</v>
      </c>
      <c r="C129" s="2" t="s">
        <v>32</v>
      </c>
      <c r="D129" s="2" t="s">
        <v>33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1779</v>
      </c>
      <c r="J129" s="17" t="n">
        <v>517.445</v>
      </c>
      <c r="K129" s="6" t="s">
        <f>=Портфель!F6*Портфель!$Q$13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44084</v>
      </c>
      <c r="B130" s="2" t="s">
        <v>1410</v>
      </c>
      <c r="C130" s="2" t="s">
        <v>32</v>
      </c>
      <c r="D130" s="2" t="s">
        <v>33</v>
      </c>
      <c r="E130" s="17" t="n">
        <v>2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1772</v>
      </c>
      <c r="J130" s="17" t="n">
        <v>518.945</v>
      </c>
      <c r="K130" s="6" t="s">
        <f>=Портфель!F6*Портфель!$Q$13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44090</v>
      </c>
      <c r="B131" s="2" t="s">
        <v>1410</v>
      </c>
      <c r="C131" s="2" t="s">
        <v>32</v>
      </c>
      <c r="D131" s="2" t="s">
        <v>33</v>
      </c>
      <c r="E131" s="17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1766</v>
      </c>
      <c r="J131" s="17" t="n">
        <v>512.845</v>
      </c>
      <c r="K131" s="6" t="s">
        <f>=Портфель!F6*Портфель!$Q$13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44091</v>
      </c>
      <c r="B132" s="2" t="s">
        <v>1410</v>
      </c>
      <c r="C132" s="2" t="s">
        <v>32</v>
      </c>
      <c r="D132" s="2" t="s">
        <v>33</v>
      </c>
      <c r="E132" s="17" t="n">
        <v>2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1765</v>
      </c>
      <c r="J132" s="17" t="n">
        <v>510.245</v>
      </c>
      <c r="K132" s="6" t="s">
        <f>=Портфель!F6*Портфель!$Q$13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44091</v>
      </c>
      <c r="B133" s="2" t="s">
        <v>1410</v>
      </c>
      <c r="C133" s="2" t="s">
        <v>32</v>
      </c>
      <c r="D133" s="2" t="s">
        <v>33</v>
      </c>
      <c r="E133" s="17" t="n">
        <v>2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1765</v>
      </c>
      <c r="J133" s="17" t="n">
        <v>500.24</v>
      </c>
      <c r="K133" s="6" t="s">
        <f>=Портфель!F6*Портфель!$Q$13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44092</v>
      </c>
      <c r="B134" s="2" t="s">
        <v>1410</v>
      </c>
      <c r="C134" s="2" t="s">
        <v>32</v>
      </c>
      <c r="D134" s="2" t="s">
        <v>33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1764</v>
      </c>
      <c r="J134" s="17" t="n">
        <v>497.24</v>
      </c>
      <c r="K134" s="6" t="s">
        <f>=Портфель!F6*Портфель!$Q$13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44096</v>
      </c>
      <c r="B135" s="2" t="s">
        <v>1410</v>
      </c>
      <c r="C135" s="2" t="s">
        <v>32</v>
      </c>
      <c r="D135" s="2" t="s">
        <v>33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1760</v>
      </c>
      <c r="J135" s="17" t="n">
        <v>465.92</v>
      </c>
      <c r="K135" s="6" t="s">
        <f>=Портфель!F6*Портфель!$Q$13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44103</v>
      </c>
      <c r="B136" s="2" t="s">
        <v>1410</v>
      </c>
      <c r="C136" s="2" t="s">
        <v>32</v>
      </c>
      <c r="D136" s="2" t="s">
        <v>33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1753</v>
      </c>
      <c r="J136" s="17" t="n">
        <v>444.615</v>
      </c>
      <c r="K136" s="6" t="s">
        <f>=Портфель!F6*Портфель!$Q$13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44105</v>
      </c>
      <c r="B137" s="2" t="s">
        <v>1410</v>
      </c>
      <c r="C137" s="2" t="s">
        <v>32</v>
      </c>
      <c r="D137" s="2" t="s">
        <v>33</v>
      </c>
      <c r="E137" s="17" t="n">
        <v>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1751</v>
      </c>
      <c r="J137" s="17" t="n">
        <v>441.7125</v>
      </c>
      <c r="K137" s="6" t="s">
        <f>=Портфель!F6*Портфель!$Q$13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44109</v>
      </c>
      <c r="B138" s="2" t="s">
        <v>1410</v>
      </c>
      <c r="C138" s="2" t="s">
        <v>32</v>
      </c>
      <c r="D138" s="2" t="s">
        <v>33</v>
      </c>
      <c r="E138" s="17" t="n">
        <v>2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1747</v>
      </c>
      <c r="J138" s="17" t="n">
        <v>441.71</v>
      </c>
      <c r="K138" s="6" t="s">
        <f>=Портфель!F6*Портфель!$Q$13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44123</v>
      </c>
      <c r="B139" s="2" t="s">
        <v>1410</v>
      </c>
      <c r="C139" s="2" t="s">
        <v>32</v>
      </c>
      <c r="D139" s="2" t="s">
        <v>33</v>
      </c>
      <c r="E139" s="17" t="n">
        <v>3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1733</v>
      </c>
      <c r="J139" s="17" t="n">
        <v>406.19333333333</v>
      </c>
      <c r="K139" s="6" t="s">
        <f>=Портфель!F6*Портфель!$Q$13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44134</v>
      </c>
      <c r="B140" s="2" t="s">
        <v>1410</v>
      </c>
      <c r="C140" s="2" t="s">
        <v>32</v>
      </c>
      <c r="D140" s="2" t="s">
        <v>33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1722</v>
      </c>
      <c r="J140" s="17" t="n">
        <v>399.19</v>
      </c>
      <c r="K140" s="6" t="s">
        <f>=Портфель!F6*Портфель!$Q$13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44134</v>
      </c>
      <c r="B141" s="2" t="s">
        <v>1410</v>
      </c>
      <c r="C141" s="2" t="s">
        <v>32</v>
      </c>
      <c r="D141" s="2" t="s">
        <v>33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1722</v>
      </c>
      <c r="J141" s="17" t="n">
        <v>399.19</v>
      </c>
      <c r="K141" s="6" t="s">
        <f>=Портфель!F6*Портфель!$Q$13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44137</v>
      </c>
      <c r="B142" s="2" t="s">
        <v>1410</v>
      </c>
      <c r="C142" s="2" t="s">
        <v>32</v>
      </c>
      <c r="D142" s="2" t="s">
        <v>33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1719</v>
      </c>
      <c r="J142" s="17" t="n">
        <v>403.392</v>
      </c>
      <c r="K142" s="6" t="s">
        <f>=Портфель!F6*Портфель!$Q$13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44138</v>
      </c>
      <c r="B143" s="2" t="s">
        <v>1410</v>
      </c>
      <c r="C143" s="2" t="s">
        <v>32</v>
      </c>
      <c r="D143" s="2" t="s">
        <v>33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1718</v>
      </c>
      <c r="J143" s="17" t="n">
        <v>411.695</v>
      </c>
      <c r="K143" s="6" t="s">
        <f>=Портфель!F6*Портфель!$Q$13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44146</v>
      </c>
      <c r="B144" s="2" t="s">
        <v>1410</v>
      </c>
      <c r="C144" s="2" t="s">
        <v>32</v>
      </c>
      <c r="D144" s="2" t="s">
        <v>33</v>
      </c>
      <c r="E144" s="17" t="n">
        <v>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1710</v>
      </c>
      <c r="J144" s="17" t="n">
        <v>486.235</v>
      </c>
      <c r="K144" s="6" t="s">
        <f>=Портфель!F6*Портфель!$Q$13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44151</v>
      </c>
      <c r="B145" s="2" t="s">
        <v>1410</v>
      </c>
      <c r="C145" s="2" t="s">
        <v>32</v>
      </c>
      <c r="D145" s="2" t="s">
        <v>33</v>
      </c>
      <c r="E145" s="17" t="n">
        <v>3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1705</v>
      </c>
      <c r="J145" s="17" t="n">
        <v>484.43</v>
      </c>
      <c r="K145" s="6" t="s">
        <f>=Портфель!F6*Портфель!$Q$13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43780</v>
      </c>
      <c r="B146" s="2" t="s">
        <v>1410</v>
      </c>
      <c r="C146" s="2" t="s">
        <v>35</v>
      </c>
      <c r="D146" s="2" t="s">
        <v>36</v>
      </c>
      <c r="E146" s="17" t="n">
        <v>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2076</v>
      </c>
      <c r="J146" s="17" t="n">
        <v>437.3559576</v>
      </c>
      <c r="K146" s="6" t="s">
        <f>=Портфель!F7*Портфель!$Q$17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43929</v>
      </c>
      <c r="B147" s="2" t="s">
        <v>1410</v>
      </c>
      <c r="C147" s="2" t="s">
        <v>35</v>
      </c>
      <c r="D147" s="2" t="s">
        <v>36</v>
      </c>
      <c r="E147" s="17" t="n">
        <v>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1927</v>
      </c>
      <c r="J147" s="17" t="n">
        <v>420.58617</v>
      </c>
      <c r="K147" s="6" t="s">
        <f>=Портфель!F7*Портфель!$Q$17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43930</v>
      </c>
      <c r="B148" s="2" t="s">
        <v>1410</v>
      </c>
      <c r="C148" s="2" t="s">
        <v>35</v>
      </c>
      <c r="D148" s="2" t="s">
        <v>36</v>
      </c>
      <c r="E148" s="17" t="n">
        <v>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1926</v>
      </c>
      <c r="J148" s="17" t="n">
        <v>454.8023996</v>
      </c>
      <c r="K148" s="6" t="s">
        <f>=Портфель!F7*Портфель!$Q$17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43935</v>
      </c>
      <c r="B149" s="2" t="s">
        <v>1410</v>
      </c>
      <c r="C149" s="2" t="s">
        <v>35</v>
      </c>
      <c r="D149" s="2" t="s">
        <v>36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1921</v>
      </c>
      <c r="J149" s="17" t="n">
        <v>442.2498675</v>
      </c>
      <c r="K149" s="6" t="s">
        <f>=Портфель!F7*Портфель!$Q$17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43937</v>
      </c>
      <c r="B150" s="2" t="s">
        <v>1410</v>
      </c>
      <c r="C150" s="2" t="s">
        <v>35</v>
      </c>
      <c r="D150" s="2" t="s">
        <v>36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1919</v>
      </c>
      <c r="J150" s="17" t="n">
        <v>435.652695</v>
      </c>
      <c r="K150" s="6" t="s">
        <f>=Портфель!F7*Портфель!$Q$17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43937</v>
      </c>
      <c r="B151" s="2" t="s">
        <v>1410</v>
      </c>
      <c r="C151" s="2" t="s">
        <v>35</v>
      </c>
      <c r="D151" s="2" t="s">
        <v>36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1919</v>
      </c>
      <c r="J151" s="17" t="n">
        <v>435.652695</v>
      </c>
      <c r="K151" s="6" t="s">
        <f>=Портфель!F7*Портфель!$Q$17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44062</v>
      </c>
      <c r="B152" s="2" t="s">
        <v>1410</v>
      </c>
      <c r="C152" s="2" t="s">
        <v>35</v>
      </c>
      <c r="D152" s="2" t="s">
        <v>36</v>
      </c>
      <c r="E152" s="17" t="n">
        <v>9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1794</v>
      </c>
      <c r="J152" s="17" t="n">
        <v>478.28774466667</v>
      </c>
      <c r="K152" s="6" t="s">
        <f>=Портфель!F7*Портфель!$Q$17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44062</v>
      </c>
      <c r="B153" s="2" t="s">
        <v>1410</v>
      </c>
      <c r="C153" s="2" t="s">
        <v>35</v>
      </c>
      <c r="D153" s="2" t="s">
        <v>36</v>
      </c>
      <c r="E153" s="17" t="n">
        <v>2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1794</v>
      </c>
      <c r="J153" s="17" t="n">
        <v>478.4101315</v>
      </c>
      <c r="K153" s="6" t="s">
        <f>=Портфель!F7*Портфель!$Q$17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44062</v>
      </c>
      <c r="B154" s="2" t="s">
        <v>1410</v>
      </c>
      <c r="C154" s="2" t="s">
        <v>35</v>
      </c>
      <c r="D154" s="2" t="s">
        <v>36</v>
      </c>
      <c r="E154" s="17" t="n">
        <v>9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1794</v>
      </c>
      <c r="J154" s="17" t="n">
        <v>478.28774466667</v>
      </c>
      <c r="K154" s="6" t="s">
        <f>=Портфель!F7*Портфель!$Q$17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44075</v>
      </c>
      <c r="B155" s="2" t="s">
        <v>1410</v>
      </c>
      <c r="C155" s="2" t="s">
        <v>35</v>
      </c>
      <c r="D155" s="2" t="s">
        <v>36</v>
      </c>
      <c r="E155" s="17" t="n">
        <v>5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1781</v>
      </c>
      <c r="J155" s="17" t="n">
        <v>472.6401756</v>
      </c>
      <c r="K155" s="6" t="s">
        <f>=Портфель!F7*Портфель!$Q$17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44075</v>
      </c>
      <c r="B156" s="2" t="s">
        <v>1410</v>
      </c>
      <c r="C156" s="2" t="s">
        <v>35</v>
      </c>
      <c r="D156" s="2" t="s">
        <v>36</v>
      </c>
      <c r="E156" s="17" t="n">
        <v>2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1781</v>
      </c>
      <c r="J156" s="17" t="n">
        <v>465.3335895</v>
      </c>
      <c r="K156" s="6" t="s">
        <f>=Портфель!F7*Портфель!$Q$17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44088</v>
      </c>
      <c r="B157" s="2" t="s">
        <v>1410</v>
      </c>
      <c r="C157" s="2" t="s">
        <v>35</v>
      </c>
      <c r="D157" s="2" t="s">
        <v>36</v>
      </c>
      <c r="E157" s="17" t="n">
        <v>3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1768</v>
      </c>
      <c r="J157" s="17" t="n">
        <v>443.845696</v>
      </c>
      <c r="K157" s="6" t="s">
        <f>=Портфель!F7*Портфель!$Q$17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44098</v>
      </c>
      <c r="B158" s="2" t="s">
        <v>1410</v>
      </c>
      <c r="C158" s="2" t="s">
        <v>35</v>
      </c>
      <c r="D158" s="2" t="s">
        <v>36</v>
      </c>
      <c r="E158" s="17" t="n">
        <v>2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1758</v>
      </c>
      <c r="J158" s="17" t="n">
        <v>420.3315225</v>
      </c>
      <c r="K158" s="6" t="s">
        <f>=Портфель!F7*Портфель!$Q$17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44106</v>
      </c>
      <c r="B159" s="2" t="s">
        <v>1410</v>
      </c>
      <c r="C159" s="2" t="s">
        <v>35</v>
      </c>
      <c r="D159" s="2" t="s">
        <v>36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1750</v>
      </c>
      <c r="J159" s="17" t="n">
        <v>410.342994</v>
      </c>
      <c r="K159" s="6" t="s">
        <f>=Портфель!F7*Портфель!$Q$17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44106</v>
      </c>
      <c r="B160" s="2" t="s">
        <v>1410</v>
      </c>
      <c r="C160" s="2" t="s">
        <v>35</v>
      </c>
      <c r="D160" s="2" t="s">
        <v>36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1750</v>
      </c>
      <c r="J160" s="17" t="n">
        <v>410.342994</v>
      </c>
      <c r="K160" s="6" t="s">
        <f>=Портфель!F7*Портфель!$Q$17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44133</v>
      </c>
      <c r="B161" s="2" t="s">
        <v>1410</v>
      </c>
      <c r="C161" s="2" t="s">
        <v>35</v>
      </c>
      <c r="D161" s="2" t="s">
        <v>36</v>
      </c>
      <c r="E161" s="17" t="n">
        <v>3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1723</v>
      </c>
      <c r="J161" s="17" t="n">
        <v>405.33845333333</v>
      </c>
      <c r="K161" s="6" t="s">
        <f>=Портфель!F7*Портфель!$Q$17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44133</v>
      </c>
      <c r="B162" s="2" t="s">
        <v>1410</v>
      </c>
      <c r="C162" s="2" t="s">
        <v>35</v>
      </c>
      <c r="D162" s="2" t="s">
        <v>36</v>
      </c>
      <c r="E162" s="17" t="n">
        <v>2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1723</v>
      </c>
      <c r="J162" s="17" t="n">
        <v>403.65816</v>
      </c>
      <c r="K162" s="6" t="s">
        <f>=Портфель!F7*Портфель!$Q$17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44134</v>
      </c>
      <c r="B163" s="2" t="s">
        <v>1410</v>
      </c>
      <c r="C163" s="2" t="s">
        <v>35</v>
      </c>
      <c r="D163" s="2" t="s">
        <v>36</v>
      </c>
      <c r="E163" s="17" t="n">
        <v>2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1722</v>
      </c>
      <c r="J163" s="17" t="n">
        <v>402.6308395</v>
      </c>
      <c r="K163" s="6" t="s">
        <f>=Портфель!F7*Портфель!$Q$17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44134</v>
      </c>
      <c r="B164" s="2" t="s">
        <v>1410</v>
      </c>
      <c r="C164" s="2" t="s">
        <v>35</v>
      </c>
      <c r="D164" s="2" t="s">
        <v>36</v>
      </c>
      <c r="E164" s="17" t="n">
        <v>2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1722</v>
      </c>
      <c r="J164" s="17" t="n">
        <v>399.4760435</v>
      </c>
      <c r="K164" s="6" t="s">
        <f>=Портфель!F7*Портфель!$Q$17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44144</v>
      </c>
      <c r="B165" s="2" t="s">
        <v>1410</v>
      </c>
      <c r="C165" s="2" t="s">
        <v>35</v>
      </c>
      <c r="D165" s="2" t="s">
        <v>36</v>
      </c>
      <c r="E165" s="17" t="n">
        <v>5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1712</v>
      </c>
      <c r="J165" s="17" t="n">
        <v>421.7525</v>
      </c>
      <c r="K165" s="6" t="s">
        <f>=Портфель!F7*Портфель!$Q$17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44180</v>
      </c>
      <c r="B166" s="2" t="s">
        <v>1410</v>
      </c>
      <c r="C166" s="2" t="s">
        <v>38</v>
      </c>
      <c r="D166" s="2" t="s">
        <v>39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1676</v>
      </c>
      <c r="J166" s="17" t="n">
        <v>16244.5338</v>
      </c>
      <c r="K166" s="6" t="s">
        <f>=Портфель!F8*Портфель!$Q$17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44180</v>
      </c>
      <c r="B167" s="2" t="s">
        <v>1410</v>
      </c>
      <c r="C167" s="2" t="s">
        <v>38</v>
      </c>
      <c r="D167" s="2" t="s">
        <v>39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1676</v>
      </c>
      <c r="J167" s="17" t="n">
        <v>16240.88744</v>
      </c>
      <c r="K167" s="6" t="s">
        <f>=Портфель!F8*Портфель!$Q$17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44182</v>
      </c>
      <c r="B168" s="2" t="s">
        <v>1410</v>
      </c>
      <c r="C168" s="2" t="s">
        <v>38</v>
      </c>
      <c r="D168" s="2" t="s">
        <v>39</v>
      </c>
      <c r="E168" s="17" t="n">
        <v>2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1674</v>
      </c>
      <c r="J168" s="17" t="n">
        <v>16641.399866</v>
      </c>
      <c r="K168" s="6" t="s">
        <f>=Портфель!F8*Портфель!$Q$17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44166</v>
      </c>
      <c r="B169" s="2" t="s">
        <v>1410</v>
      </c>
      <c r="C169" s="2" t="s">
        <v>41</v>
      </c>
      <c r="D169" s="2" t="s">
        <v>42</v>
      </c>
      <c r="E169" s="17" t="n">
        <v>2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1690</v>
      </c>
      <c r="J169" s="17" t="n">
        <v>16373.834512</v>
      </c>
      <c r="K169" s="6" t="s">
        <f>=Портфель!F9*Портфель!$Q$17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44159</v>
      </c>
      <c r="B170" s="2" t="s">
        <v>1410</v>
      </c>
      <c r="C170" s="2" t="s">
        <v>44</v>
      </c>
      <c r="D170" s="2" t="s">
        <v>45</v>
      </c>
      <c r="E170" s="17" t="n">
        <v>10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1697</v>
      </c>
      <c r="J170" s="17" t="n">
        <v>1448.692</v>
      </c>
      <c r="K170" s="6" t="s">
        <f>=Портфель!F10*Портфель!$Q$13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44159</v>
      </c>
      <c r="B171" s="2" t="s">
        <v>1410</v>
      </c>
      <c r="C171" s="2" t="s">
        <v>44</v>
      </c>
      <c r="D171" s="2" t="s">
        <v>45</v>
      </c>
      <c r="E171" s="17" t="n">
        <v>20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1697</v>
      </c>
      <c r="J171" s="17" t="n">
        <v>1447.591</v>
      </c>
      <c r="K171" s="6" t="s">
        <f>=Портфель!F10*Портфель!$Q$13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44159</v>
      </c>
      <c r="B172" s="2" t="s">
        <v>1410</v>
      </c>
      <c r="C172" s="2" t="s">
        <v>44</v>
      </c>
      <c r="D172" s="2" t="s">
        <v>45</v>
      </c>
      <c r="E172" s="17" t="n">
        <v>10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1697</v>
      </c>
      <c r="J172" s="17" t="n">
        <v>1450.843</v>
      </c>
      <c r="K172" s="6" t="s">
        <f>=Портфель!F10*Портфель!$Q$13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43998</v>
      </c>
      <c r="B173" s="2" t="s">
        <v>1410</v>
      </c>
      <c r="C173" s="2" t="s">
        <v>47</v>
      </c>
      <c r="D173" s="2" t="s">
        <v>48</v>
      </c>
      <c r="E173" s="17" t="n">
        <v>3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1858</v>
      </c>
      <c r="J173" s="17" t="n">
        <v>1457.1966666667</v>
      </c>
      <c r="K173" s="6" t="s">
        <f>=Портфель!F11*Портфель!$Q$13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43998</v>
      </c>
      <c r="B174" s="2" t="s">
        <v>1410</v>
      </c>
      <c r="C174" s="2" t="s">
        <v>47</v>
      </c>
      <c r="D174" s="2" t="s">
        <v>48</v>
      </c>
      <c r="E174" s="17" t="n">
        <v>7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1858</v>
      </c>
      <c r="J174" s="17" t="n">
        <v>1459.6971428571</v>
      </c>
      <c r="K174" s="6" t="s">
        <f>=Портфель!F11*Портфель!$Q$13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43999</v>
      </c>
      <c r="B175" s="2" t="s">
        <v>1410</v>
      </c>
      <c r="C175" s="2" t="s">
        <v>47</v>
      </c>
      <c r="D175" s="2" t="s">
        <v>48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1857</v>
      </c>
      <c r="J175" s="17" t="n">
        <v>1460.69</v>
      </c>
      <c r="K175" s="6" t="s">
        <f>=Портфель!F11*Портфель!$Q$13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43999</v>
      </c>
      <c r="B176" s="2" t="s">
        <v>1410</v>
      </c>
      <c r="C176" s="2" t="s">
        <v>47</v>
      </c>
      <c r="D176" s="2" t="s">
        <v>48</v>
      </c>
      <c r="E176" s="17" t="n">
        <v>9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1857</v>
      </c>
      <c r="J176" s="17" t="n">
        <v>1461.6988888889</v>
      </c>
      <c r="K176" s="6" t="s">
        <f>=Портфель!F11*Портфель!$Q$13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44001</v>
      </c>
      <c r="B177" s="2" t="s">
        <v>1410</v>
      </c>
      <c r="C177" s="2" t="s">
        <v>47</v>
      </c>
      <c r="D177" s="2" t="s">
        <v>48</v>
      </c>
      <c r="E177" s="17" t="n">
        <v>10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1855</v>
      </c>
      <c r="J177" s="17" t="n">
        <v>1462.198</v>
      </c>
      <c r="K177" s="6" t="s">
        <f>=Портфель!F11*Портфель!$Q$13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44001</v>
      </c>
      <c r="B178" s="2" t="s">
        <v>1410</v>
      </c>
      <c r="C178" s="2" t="s">
        <v>47</v>
      </c>
      <c r="D178" s="2" t="s">
        <v>48</v>
      </c>
      <c r="E178" s="17" t="n">
        <v>10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1855</v>
      </c>
      <c r="J178" s="17" t="n">
        <v>1462.198</v>
      </c>
      <c r="K178" s="6" t="s">
        <f>=Портфель!F11*Портфель!$Q$13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44001</v>
      </c>
      <c r="B179" s="2" t="s">
        <v>1410</v>
      </c>
      <c r="C179" s="2" t="s">
        <v>47</v>
      </c>
      <c r="D179" s="2" t="s">
        <v>48</v>
      </c>
      <c r="E179" s="17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1855</v>
      </c>
      <c r="J179" s="17" t="n">
        <v>1461.698</v>
      </c>
      <c r="K179" s="6" t="s">
        <f>=Портфель!F11*Портфель!$Q$13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44001</v>
      </c>
      <c r="B180" s="2" t="s">
        <v>1410</v>
      </c>
      <c r="C180" s="2" t="s">
        <v>47</v>
      </c>
      <c r="D180" s="2" t="s">
        <v>48</v>
      </c>
      <c r="E180" s="17" t="n">
        <v>10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1855</v>
      </c>
      <c r="J180" s="17" t="n">
        <v>1460.197</v>
      </c>
      <c r="K180" s="6" t="s">
        <f>=Портфель!F11*Портфель!$Q$13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44020</v>
      </c>
      <c r="B181" s="2" t="s">
        <v>1410</v>
      </c>
      <c r="C181" s="2" t="s">
        <v>47</v>
      </c>
      <c r="D181" s="2" t="s">
        <v>48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1836</v>
      </c>
      <c r="J181" s="17" t="n">
        <v>1365.16</v>
      </c>
      <c r="K181" s="6" t="s">
        <f>=Портфель!F11*Портфель!$Q$13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44056</v>
      </c>
      <c r="B182" s="2" t="s">
        <v>1410</v>
      </c>
      <c r="C182" s="2" t="s">
        <v>47</v>
      </c>
      <c r="D182" s="2" t="s">
        <v>48</v>
      </c>
      <c r="E182" s="17" t="n">
        <v>2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1800</v>
      </c>
      <c r="J182" s="17" t="n">
        <v>1366.655</v>
      </c>
      <c r="K182" s="6" t="s">
        <f>=Портфель!F11*Портфель!$Q$13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44138</v>
      </c>
      <c r="B183" s="2" t="s">
        <v>1410</v>
      </c>
      <c r="C183" s="2" t="s">
        <v>47</v>
      </c>
      <c r="D183" s="2" t="s">
        <v>48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1718</v>
      </c>
      <c r="J183" s="17" t="n">
        <v>1172.56</v>
      </c>
      <c r="K183" s="6" t="s">
        <f>=Портфель!F11*Портфель!$Q$13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44151</v>
      </c>
      <c r="B184" s="2" t="s">
        <v>1410</v>
      </c>
      <c r="C184" s="2" t="s">
        <v>47</v>
      </c>
      <c r="D184" s="2" t="s">
        <v>48</v>
      </c>
      <c r="E184" s="17" t="n">
        <v>2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1705</v>
      </c>
      <c r="J184" s="17" t="n">
        <v>1268.11</v>
      </c>
      <c r="K184" s="6" t="s">
        <f>=Портфель!F11*Портфель!$Q$13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44173</v>
      </c>
      <c r="B185" s="2" t="s">
        <v>1410</v>
      </c>
      <c r="C185" s="2" t="s">
        <v>47</v>
      </c>
      <c r="D185" s="2" t="s">
        <v>48</v>
      </c>
      <c r="E185" s="17" t="n">
        <v>5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1683</v>
      </c>
      <c r="J185" s="17" t="n">
        <v>1232.588</v>
      </c>
      <c r="K185" s="6" t="s">
        <f>=Портфель!F11*Портфель!$Q$13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44159</v>
      </c>
      <c r="B186" s="2" t="s">
        <v>1410</v>
      </c>
      <c r="C186" s="2" t="s">
        <v>50</v>
      </c>
      <c r="D186" s="2" t="s">
        <v>51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1697</v>
      </c>
      <c r="J186" s="17" t="n">
        <v>3299.348</v>
      </c>
      <c r="K186" s="6" t="s">
        <f>=Портфель!F12*Портфель!$Q$17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44166</v>
      </c>
      <c r="B187" s="2" t="s">
        <v>1410</v>
      </c>
      <c r="C187" s="2" t="s">
        <v>50</v>
      </c>
      <c r="D187" s="2" t="s">
        <v>51</v>
      </c>
      <c r="E187" s="17" t="n">
        <v>2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1690</v>
      </c>
      <c r="J187" s="17" t="n">
        <v>3515.863386</v>
      </c>
      <c r="K187" s="6" t="s">
        <f>=Портфель!F12*Портфель!$Q$17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44166</v>
      </c>
      <c r="B188" s="2" t="s">
        <v>1410</v>
      </c>
      <c r="C188" s="2" t="s">
        <v>50</v>
      </c>
      <c r="D188" s="2" t="s">
        <v>51</v>
      </c>
      <c r="E188" s="17" t="n">
        <v>2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1690</v>
      </c>
      <c r="J188" s="17" t="n">
        <v>3506.719398</v>
      </c>
      <c r="K188" s="6" t="s">
        <f>=Портфель!F12*Портфель!$Q$17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44166</v>
      </c>
      <c r="B189" s="2" t="s">
        <v>1410</v>
      </c>
      <c r="C189" s="2" t="s">
        <v>50</v>
      </c>
      <c r="D189" s="2" t="s">
        <v>51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1690</v>
      </c>
      <c r="J189" s="17" t="n">
        <v>3491.479418</v>
      </c>
      <c r="K189" s="6" t="s">
        <f>=Портфель!F12*Портфель!$Q$17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44166</v>
      </c>
      <c r="B190" s="2" t="s">
        <v>1410</v>
      </c>
      <c r="C190" s="2" t="s">
        <v>50</v>
      </c>
      <c r="D190" s="2" t="s">
        <v>51</v>
      </c>
      <c r="E190" s="17" t="n">
        <v>2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1690</v>
      </c>
      <c r="J190" s="17" t="n">
        <v>3489.95542</v>
      </c>
      <c r="K190" s="6" t="s">
        <f>=Портфель!F12*Портфель!$Q$17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44173</v>
      </c>
      <c r="B191" s="2" t="s">
        <v>1410</v>
      </c>
      <c r="C191" s="2" t="s">
        <v>50</v>
      </c>
      <c r="D191" s="2" t="s">
        <v>51</v>
      </c>
      <c r="E191" s="17" t="n">
        <v>2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1683</v>
      </c>
      <c r="J191" s="17" t="n">
        <v>3105.160092</v>
      </c>
      <c r="K191" s="6" t="s">
        <f>=Портфель!F12*Портфель!$Q$17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44174</v>
      </c>
      <c r="B192" s="2" t="s">
        <v>1410</v>
      </c>
      <c r="C192" s="2" t="s">
        <v>50</v>
      </c>
      <c r="D192" s="2" t="s">
        <v>51</v>
      </c>
      <c r="E192" s="17" t="n">
        <v>2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1682</v>
      </c>
      <c r="J192" s="17" t="n">
        <v>3014.240856</v>
      </c>
      <c r="K192" s="6" t="s">
        <f>=Портфель!F12*Портфель!$Q$17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43997</v>
      </c>
      <c r="B193" s="2" t="s">
        <v>1410</v>
      </c>
      <c r="C193" s="2" t="s">
        <v>53</v>
      </c>
      <c r="D193" s="2" t="s">
        <v>54</v>
      </c>
      <c r="E193" s="17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1859</v>
      </c>
      <c r="J193" s="17" t="n">
        <v>35.1668</v>
      </c>
      <c r="K193" s="6" t="s">
        <f>=Портфель!F13*Портфель!$Q$13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43997</v>
      </c>
      <c r="B194" s="2" t="s">
        <v>1410</v>
      </c>
      <c r="C194" s="2" t="s">
        <v>53</v>
      </c>
      <c r="D194" s="2" t="s">
        <v>54</v>
      </c>
      <c r="E194" s="17" t="n">
        <v>200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1859</v>
      </c>
      <c r="J194" s="17" t="n">
        <v>34.9867</v>
      </c>
      <c r="K194" s="6" t="s">
        <f>=Портфель!F13*Портфель!$Q$13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43997</v>
      </c>
      <c r="B195" s="2" t="s">
        <v>1410</v>
      </c>
      <c r="C195" s="2" t="s">
        <v>53</v>
      </c>
      <c r="D195" s="2" t="s">
        <v>54</v>
      </c>
      <c r="E195" s="17" t="n">
        <v>200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1859</v>
      </c>
      <c r="J195" s="17" t="n">
        <v>34.9967</v>
      </c>
      <c r="K195" s="6" t="s">
        <f>=Портфель!F13*Портфель!$Q$13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43997</v>
      </c>
      <c r="B196" s="2" t="s">
        <v>1410</v>
      </c>
      <c r="C196" s="2" t="s">
        <v>53</v>
      </c>
      <c r="D196" s="2" t="s">
        <v>54</v>
      </c>
      <c r="E196" s="17" t="n">
        <v>200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1859</v>
      </c>
      <c r="J196" s="17" t="n">
        <v>34.9367</v>
      </c>
      <c r="K196" s="6" t="s">
        <f>=Портфель!F13*Портфель!$Q$13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44179</v>
      </c>
      <c r="B197" s="2" t="s">
        <v>1410</v>
      </c>
      <c r="C197" s="2" t="s">
        <v>53</v>
      </c>
      <c r="D197" s="2" t="s">
        <v>54</v>
      </c>
      <c r="E197" s="17" t="n">
        <v>200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1677</v>
      </c>
      <c r="J197" s="17" t="n">
        <v>40.14915</v>
      </c>
      <c r="K197" s="6" t="s">
        <f>=Портфель!F13*Портфель!$Q$13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44179</v>
      </c>
      <c r="B198" s="2" t="s">
        <v>1410</v>
      </c>
      <c r="C198" s="2" t="s">
        <v>53</v>
      </c>
      <c r="D198" s="2" t="s">
        <v>54</v>
      </c>
      <c r="E198" s="17" t="n">
        <v>100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1677</v>
      </c>
      <c r="J198" s="17" t="n">
        <v>40.1442</v>
      </c>
      <c r="K198" s="6" t="s">
        <f>=Портфель!F13*Портфель!$Q$13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44179</v>
      </c>
      <c r="B199" s="2" t="s">
        <v>1410</v>
      </c>
      <c r="C199" s="2" t="s">
        <v>53</v>
      </c>
      <c r="D199" s="2" t="s">
        <v>54</v>
      </c>
      <c r="E199" s="17" t="n">
        <v>100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1677</v>
      </c>
      <c r="J199" s="17" t="n">
        <v>40.1442</v>
      </c>
      <c r="K199" s="6" t="s">
        <f>=Портфель!F13*Портфель!$Q$13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44179</v>
      </c>
      <c r="B200" s="2" t="s">
        <v>1410</v>
      </c>
      <c r="C200" s="2" t="s">
        <v>53</v>
      </c>
      <c r="D200" s="2" t="s">
        <v>54</v>
      </c>
      <c r="E200" s="17" t="n">
        <v>200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1677</v>
      </c>
      <c r="J200" s="17" t="n">
        <v>40.13915</v>
      </c>
      <c r="K200" s="6" t="s">
        <f>=Портфель!F13*Портфель!$Q$13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44179</v>
      </c>
      <c r="B201" s="2" t="s">
        <v>1410</v>
      </c>
      <c r="C201" s="2" t="s">
        <v>53</v>
      </c>
      <c r="D201" s="2" t="s">
        <v>54</v>
      </c>
      <c r="E201" s="17" t="n">
        <v>200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1677</v>
      </c>
      <c r="J201" s="17" t="n">
        <v>40.0191</v>
      </c>
      <c r="K201" s="6" t="s">
        <f>=Портфель!F13*Портфель!$Q$13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44160</v>
      </c>
      <c r="B202" s="2" t="s">
        <v>1410</v>
      </c>
      <c r="C202" s="2" t="s">
        <v>55</v>
      </c>
      <c r="D202" s="2" t="s">
        <v>56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1696</v>
      </c>
      <c r="J202" s="17" t="n">
        <v>20911.941118</v>
      </c>
      <c r="K202" s="6" t="s">
        <f>=Портфель!F14*Портфель!$Q$17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44160</v>
      </c>
      <c r="B203" s="2" t="s">
        <v>1410</v>
      </c>
      <c r="C203" s="2" t="s">
        <v>55</v>
      </c>
      <c r="D203" s="2" t="s">
        <v>56</v>
      </c>
      <c r="E203" s="17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1696</v>
      </c>
      <c r="J203" s="17" t="n">
        <v>20911.941118</v>
      </c>
      <c r="K203" s="6" t="s">
        <f>=Портфель!F14*Портфель!$Q$17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44160</v>
      </c>
      <c r="B204" s="2" t="s">
        <v>1410</v>
      </c>
      <c r="C204" s="2" t="s">
        <v>55</v>
      </c>
      <c r="D204" s="2" t="s">
        <v>56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1696</v>
      </c>
      <c r="J204" s="17" t="n">
        <v>20911.941118</v>
      </c>
      <c r="K204" s="6" t="s">
        <f>=Портфель!F14*Портфель!$Q$17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44165</v>
      </c>
      <c r="B205" s="2" t="s">
        <v>1410</v>
      </c>
      <c r="C205" s="2" t="s">
        <v>55</v>
      </c>
      <c r="D205" s="2" t="s">
        <v>56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1691</v>
      </c>
      <c r="J205" s="17" t="n">
        <v>20061.150555</v>
      </c>
      <c r="K205" s="6" t="s">
        <f>=Портфель!F14*Портфель!$Q$17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44166</v>
      </c>
      <c r="B206" s="2" t="s">
        <v>1410</v>
      </c>
      <c r="C206" s="2" t="s">
        <v>55</v>
      </c>
      <c r="D206" s="2" t="s">
        <v>56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1690</v>
      </c>
      <c r="J206" s="17" t="n">
        <v>20218.119467</v>
      </c>
      <c r="K206" s="6" t="s">
        <f>=Портфель!F14*Портфель!$Q$17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44175</v>
      </c>
      <c r="B207" s="2" t="s">
        <v>1410</v>
      </c>
      <c r="C207" s="2" t="s">
        <v>55</v>
      </c>
      <c r="D207" s="2" t="s">
        <v>56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1681</v>
      </c>
      <c r="J207" s="17" t="n">
        <v>19362.234541</v>
      </c>
      <c r="K207" s="6" t="s">
        <f>=Портфель!F14*Портфель!$Q$17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44179</v>
      </c>
      <c r="B208" s="2" t="s">
        <v>1410</v>
      </c>
      <c r="C208" s="2" t="s">
        <v>55</v>
      </c>
      <c r="D208" s="2" t="s">
        <v>56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1677</v>
      </c>
      <c r="J208" s="17" t="n">
        <v>19086.383085</v>
      </c>
      <c r="K208" s="6" t="s">
        <f>=Портфель!F14*Портфель!$Q$17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43907</v>
      </c>
      <c r="B209" s="2" t="s">
        <v>1410</v>
      </c>
      <c r="C209" s="2" t="s">
        <v>58</v>
      </c>
      <c r="D209" s="2" t="s">
        <v>59</v>
      </c>
      <c r="E209" s="17" t="n">
        <v>10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1949</v>
      </c>
      <c r="J209" s="17" t="n">
        <v>195.6934</v>
      </c>
      <c r="K209" s="6" t="s">
        <f>=Портфель!F15*Портфель!$Q$13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44004</v>
      </c>
      <c r="B210" s="2" t="s">
        <v>1410</v>
      </c>
      <c r="C210" s="2" t="s">
        <v>58</v>
      </c>
      <c r="D210" s="2" t="s">
        <v>59</v>
      </c>
      <c r="E210" s="17" t="n">
        <v>10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1852</v>
      </c>
      <c r="J210" s="17" t="n">
        <v>193.792</v>
      </c>
      <c r="K210" s="6" t="s">
        <f>=Портфель!F15*Портфель!$Q$13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44004</v>
      </c>
      <c r="B211" s="2" t="s">
        <v>1410</v>
      </c>
      <c r="C211" s="2" t="s">
        <v>58</v>
      </c>
      <c r="D211" s="2" t="s">
        <v>59</v>
      </c>
      <c r="E211" s="17" t="n">
        <v>10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1852</v>
      </c>
      <c r="J211" s="17" t="n">
        <v>193.792</v>
      </c>
      <c r="K211" s="6" t="s">
        <f>=Портфель!F15*Портфель!$Q$13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44004</v>
      </c>
      <c r="B212" s="2" t="s">
        <v>1410</v>
      </c>
      <c r="C212" s="2" t="s">
        <v>58</v>
      </c>
      <c r="D212" s="2" t="s">
        <v>59</v>
      </c>
      <c r="E212" s="17" t="n">
        <v>10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1852</v>
      </c>
      <c r="J212" s="17" t="n">
        <v>193.592</v>
      </c>
      <c r="K212" s="6" t="s">
        <f>=Портфель!F15*Портфель!$Q$13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44032</v>
      </c>
      <c r="B213" s="2" t="s">
        <v>1410</v>
      </c>
      <c r="C213" s="2" t="s">
        <v>58</v>
      </c>
      <c r="D213" s="2" t="s">
        <v>59</v>
      </c>
      <c r="E213" s="17" t="n">
        <v>20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1824</v>
      </c>
      <c r="J213" s="17" t="n">
        <v>186.289</v>
      </c>
      <c r="K213" s="6" t="s">
        <f>=Портфель!F15*Портфель!$Q$13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44036</v>
      </c>
      <c r="B214" s="2" t="s">
        <v>1410</v>
      </c>
      <c r="C214" s="2" t="s">
        <v>58</v>
      </c>
      <c r="D214" s="2" t="s">
        <v>59</v>
      </c>
      <c r="E214" s="17" t="n">
        <v>10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1820</v>
      </c>
      <c r="J214" s="17" t="n">
        <v>185.569</v>
      </c>
      <c r="K214" s="6" t="s">
        <f>=Портфель!F15*Портфель!$Q$13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44036</v>
      </c>
      <c r="B215" s="2" t="s">
        <v>1410</v>
      </c>
      <c r="C215" s="2" t="s">
        <v>58</v>
      </c>
      <c r="D215" s="2" t="s">
        <v>59</v>
      </c>
      <c r="E215" s="17" t="n">
        <v>10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1820</v>
      </c>
      <c r="J215" s="17" t="n">
        <v>185.089</v>
      </c>
      <c r="K215" s="6" t="s">
        <f>=Портфель!F15*Портфель!$Q$13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44036</v>
      </c>
      <c r="B216" s="2" t="s">
        <v>1410</v>
      </c>
      <c r="C216" s="2" t="s">
        <v>58</v>
      </c>
      <c r="D216" s="2" t="s">
        <v>59</v>
      </c>
      <c r="E216" s="17" t="n">
        <v>20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1820</v>
      </c>
      <c r="J216" s="17" t="n">
        <v>185.0885</v>
      </c>
      <c r="K216" s="6" t="s">
        <f>=Портфель!F15*Портфель!$Q$13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44040</v>
      </c>
      <c r="B217" s="2" t="s">
        <v>1410</v>
      </c>
      <c r="C217" s="2" t="s">
        <v>58</v>
      </c>
      <c r="D217" s="2" t="s">
        <v>59</v>
      </c>
      <c r="E217" s="17" t="n">
        <v>10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1816</v>
      </c>
      <c r="J217" s="17" t="n">
        <v>184.889</v>
      </c>
      <c r="K217" s="6" t="s">
        <f>=Портфель!F15*Портфель!$Q$13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44040</v>
      </c>
      <c r="B218" s="2" t="s">
        <v>1410</v>
      </c>
      <c r="C218" s="2" t="s">
        <v>58</v>
      </c>
      <c r="D218" s="2" t="s">
        <v>59</v>
      </c>
      <c r="E218" s="17" t="n">
        <v>20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1816</v>
      </c>
      <c r="J218" s="17" t="n">
        <v>184.588</v>
      </c>
      <c r="K218" s="6" t="s">
        <f>=Портфель!F15*Портфель!$Q$13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44040</v>
      </c>
      <c r="B219" s="2" t="s">
        <v>1410</v>
      </c>
      <c r="C219" s="2" t="s">
        <v>58</v>
      </c>
      <c r="D219" s="2" t="s">
        <v>59</v>
      </c>
      <c r="E219" s="17" t="n">
        <v>10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1816</v>
      </c>
      <c r="J219" s="17" t="n">
        <v>184.379</v>
      </c>
      <c r="K219" s="6" t="s">
        <f>=Портфель!F15*Портфель!$Q$13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44040</v>
      </c>
      <c r="B220" s="2" t="s">
        <v>1410</v>
      </c>
      <c r="C220" s="2" t="s">
        <v>58</v>
      </c>
      <c r="D220" s="2" t="s">
        <v>59</v>
      </c>
      <c r="E220" s="17" t="n">
        <v>10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1816</v>
      </c>
      <c r="J220" s="17" t="n">
        <v>184.088</v>
      </c>
      <c r="K220" s="6" t="s">
        <f>=Портфель!F15*Портфель!$Q$13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44040</v>
      </c>
      <c r="B221" s="2" t="s">
        <v>1410</v>
      </c>
      <c r="C221" s="2" t="s">
        <v>58</v>
      </c>
      <c r="D221" s="2" t="s">
        <v>59</v>
      </c>
      <c r="E221" s="17" t="n">
        <v>10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1816</v>
      </c>
      <c r="J221" s="17" t="n">
        <v>183.888</v>
      </c>
      <c r="K221" s="6" t="s">
        <f>=Портфель!F15*Портфель!$Q$13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44047</v>
      </c>
      <c r="B222" s="2" t="s">
        <v>1410</v>
      </c>
      <c r="C222" s="2" t="s">
        <v>58</v>
      </c>
      <c r="D222" s="2" t="s">
        <v>59</v>
      </c>
      <c r="E222" s="17" t="n">
        <v>10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1809</v>
      </c>
      <c r="J222" s="17" t="n">
        <v>182.587</v>
      </c>
      <c r="K222" s="6" t="s">
        <f>=Портфель!F15*Портфель!$Q$13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44047</v>
      </c>
      <c r="B223" s="2" t="s">
        <v>1410</v>
      </c>
      <c r="C223" s="2" t="s">
        <v>58</v>
      </c>
      <c r="D223" s="2" t="s">
        <v>59</v>
      </c>
      <c r="E223" s="17" t="n">
        <v>20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1809</v>
      </c>
      <c r="J223" s="17" t="n">
        <v>182.5675</v>
      </c>
      <c r="K223" s="6" t="s">
        <f>=Портфель!F15*Портфель!$Q$13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44078</v>
      </c>
      <c r="B224" s="2" t="s">
        <v>1410</v>
      </c>
      <c r="C224" s="2" t="s">
        <v>58</v>
      </c>
      <c r="D224" s="2" t="s">
        <v>59</v>
      </c>
      <c r="E224" s="17" t="n">
        <v>10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1778</v>
      </c>
      <c r="J224" s="17" t="n">
        <v>179.086</v>
      </c>
      <c r="K224" s="6" t="s">
        <f>=Портфель!F15*Портфель!$Q$13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44123</v>
      </c>
      <c r="B225" s="2" t="s">
        <v>1410</v>
      </c>
      <c r="C225" s="2" t="s">
        <v>58</v>
      </c>
      <c r="D225" s="2" t="s">
        <v>59</v>
      </c>
      <c r="E225" s="17" t="n">
        <v>10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1733</v>
      </c>
      <c r="J225" s="17" t="n">
        <v>163.878</v>
      </c>
      <c r="K225" s="6" t="s">
        <f>=Портфель!F15*Портфель!$Q$13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44130</v>
      </c>
      <c r="B226" s="2" t="s">
        <v>1410</v>
      </c>
      <c r="C226" s="2" t="s">
        <v>58</v>
      </c>
      <c r="D226" s="2" t="s">
        <v>59</v>
      </c>
      <c r="E226" s="17" t="n">
        <v>20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1726</v>
      </c>
      <c r="J226" s="17" t="n">
        <v>162.578</v>
      </c>
      <c r="K226" s="6" t="s">
        <f>=Портфель!F15*Портфель!$Q$13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44134</v>
      </c>
      <c r="B227" s="2" t="s">
        <v>1410</v>
      </c>
      <c r="C227" s="2" t="s">
        <v>58</v>
      </c>
      <c r="D227" s="2" t="s">
        <v>59</v>
      </c>
      <c r="E227" s="17" t="n">
        <v>10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1722</v>
      </c>
      <c r="J227" s="17" t="n">
        <v>155.875</v>
      </c>
      <c r="K227" s="6" t="s">
        <f>=Портфель!F15*Портфель!$Q$13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44138</v>
      </c>
      <c r="B228" s="2" t="s">
        <v>1410</v>
      </c>
      <c r="C228" s="2" t="s">
        <v>58</v>
      </c>
      <c r="D228" s="2" t="s">
        <v>59</v>
      </c>
      <c r="E228" s="17" t="n">
        <v>20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1718</v>
      </c>
      <c r="J228" s="17" t="n">
        <v>161.0775</v>
      </c>
      <c r="K228" s="6" t="s">
        <f>=Портфель!F15*Портфель!$Q$13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44138</v>
      </c>
      <c r="B229" s="2" t="s">
        <v>1410</v>
      </c>
      <c r="C229" s="2" t="s">
        <v>58</v>
      </c>
      <c r="D229" s="2" t="s">
        <v>59</v>
      </c>
      <c r="E229" s="17" t="n">
        <v>20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1718</v>
      </c>
      <c r="J229" s="17" t="n">
        <v>161.0275</v>
      </c>
      <c r="K229" s="6" t="s">
        <f>=Портфель!F15*Портфель!$Q$13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44148</v>
      </c>
      <c r="B230" s="2" t="s">
        <v>1410</v>
      </c>
      <c r="C230" s="2" t="s">
        <v>58</v>
      </c>
      <c r="D230" s="2" t="s">
        <v>59</v>
      </c>
      <c r="E230" s="17" t="n">
        <v>20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1708</v>
      </c>
      <c r="J230" s="17" t="n">
        <v>178.5855</v>
      </c>
      <c r="K230" s="6" t="s">
        <f>=Портфель!F15*Портфель!$Q$13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44165</v>
      </c>
      <c r="B231" s="2" t="s">
        <v>1410</v>
      </c>
      <c r="C231" s="2" t="s">
        <v>58</v>
      </c>
      <c r="D231" s="2" t="s">
        <v>59</v>
      </c>
      <c r="E231" s="17" t="n">
        <v>50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1691</v>
      </c>
      <c r="J231" s="17" t="n">
        <v>183.9478</v>
      </c>
      <c r="K231" s="6" t="s">
        <f>=Портфель!F15*Портфель!$Q$13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44165</v>
      </c>
      <c r="B232" s="2" t="s">
        <v>1410</v>
      </c>
      <c r="C232" s="2" t="s">
        <v>58</v>
      </c>
      <c r="D232" s="2" t="s">
        <v>59</v>
      </c>
      <c r="E232" s="17" t="n">
        <v>50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1691</v>
      </c>
      <c r="J232" s="17" t="n">
        <v>183.5876</v>
      </c>
      <c r="K232" s="6" t="s">
        <f>=Портфель!F15*Портфель!$Q$13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43854</v>
      </c>
      <c r="B233" s="2" t="s">
        <v>1410</v>
      </c>
      <c r="C233" s="2" t="s">
        <v>61</v>
      </c>
      <c r="D233" s="2" t="s">
        <v>62</v>
      </c>
      <c r="E233" s="17" t="n">
        <v>20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2002</v>
      </c>
      <c r="J233" s="17" t="n">
        <v>114.769</v>
      </c>
      <c r="K233" s="6" t="s">
        <f>=Портфель!F16*Портфель!$Q$13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43854</v>
      </c>
      <c r="B234" s="2" t="s">
        <v>1410</v>
      </c>
      <c r="C234" s="2" t="s">
        <v>61</v>
      </c>
      <c r="D234" s="2" t="s">
        <v>62</v>
      </c>
      <c r="E234" s="17" t="n">
        <v>20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2002</v>
      </c>
      <c r="J234" s="17" t="n">
        <v>114.4685</v>
      </c>
      <c r="K234" s="6" t="s">
        <f>=Портфель!F16*Портфель!$Q$13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43874</v>
      </c>
      <c r="B235" s="2" t="s">
        <v>1410</v>
      </c>
      <c r="C235" s="2" t="s">
        <v>61</v>
      </c>
      <c r="D235" s="2" t="s">
        <v>62</v>
      </c>
      <c r="E235" s="17" t="n">
        <v>20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1982</v>
      </c>
      <c r="J235" s="17" t="n">
        <v>107.064</v>
      </c>
      <c r="K235" s="6" t="s">
        <f>=Портфель!F16*Портфель!$Q$13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43875</v>
      </c>
      <c r="B236" s="2" t="s">
        <v>1410</v>
      </c>
      <c r="C236" s="2" t="s">
        <v>61</v>
      </c>
      <c r="D236" s="2" t="s">
        <v>62</v>
      </c>
      <c r="E236" s="17" t="n">
        <v>20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1981</v>
      </c>
      <c r="J236" s="17" t="n">
        <v>107.064</v>
      </c>
      <c r="K236" s="6" t="s">
        <f>=Портфель!F16*Портфель!$Q$13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43878</v>
      </c>
      <c r="B237" s="2" t="s">
        <v>1410</v>
      </c>
      <c r="C237" s="2" t="s">
        <v>61</v>
      </c>
      <c r="D237" s="2" t="s">
        <v>62</v>
      </c>
      <c r="E237" s="17" t="n">
        <v>20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1978</v>
      </c>
      <c r="J237" s="17" t="n">
        <v>105.7635</v>
      </c>
      <c r="K237" s="6" t="s">
        <f>=Портфель!F16*Портфель!$Q$13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43906</v>
      </c>
      <c r="B238" s="2" t="s">
        <v>1410</v>
      </c>
      <c r="C238" s="2" t="s">
        <v>61</v>
      </c>
      <c r="D238" s="2" t="s">
        <v>62</v>
      </c>
      <c r="E238" s="17" t="n">
        <v>10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1950</v>
      </c>
      <c r="J238" s="17" t="n">
        <v>86.152</v>
      </c>
      <c r="K238" s="6" t="s">
        <f>=Портфель!F16*Портфель!$Q$13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43910</v>
      </c>
      <c r="B239" s="2" t="s">
        <v>1410</v>
      </c>
      <c r="C239" s="2" t="s">
        <v>61</v>
      </c>
      <c r="D239" s="2" t="s">
        <v>62</v>
      </c>
      <c r="E239" s="17" t="n">
        <v>10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1946</v>
      </c>
      <c r="J239" s="17" t="n">
        <v>86.242</v>
      </c>
      <c r="K239" s="6" t="s">
        <f>=Портфель!F16*Портфель!$Q$13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43913</v>
      </c>
      <c r="B240" s="2" t="s">
        <v>1410</v>
      </c>
      <c r="C240" s="2" t="s">
        <v>61</v>
      </c>
      <c r="D240" s="2" t="s">
        <v>62</v>
      </c>
      <c r="E240" s="17" t="n">
        <v>10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1943</v>
      </c>
      <c r="J240" s="17" t="n">
        <v>84.541</v>
      </c>
      <c r="K240" s="6" t="s">
        <f>=Портфель!F16*Портфель!$Q$13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43921</v>
      </c>
      <c r="B241" s="2" t="s">
        <v>1410</v>
      </c>
      <c r="C241" s="2" t="s">
        <v>61</v>
      </c>
      <c r="D241" s="2" t="s">
        <v>62</v>
      </c>
      <c r="E241" s="17" t="n">
        <v>10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1935</v>
      </c>
      <c r="J241" s="17" t="n">
        <v>84.841</v>
      </c>
      <c r="K241" s="6" t="s">
        <f>=Портфель!F16*Портфель!$Q$13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43923</v>
      </c>
      <c r="B242" s="2" t="s">
        <v>1410</v>
      </c>
      <c r="C242" s="2" t="s">
        <v>61</v>
      </c>
      <c r="D242" s="2" t="s">
        <v>62</v>
      </c>
      <c r="E242" s="17" t="n">
        <v>10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1933</v>
      </c>
      <c r="J242" s="17" t="n">
        <v>85.841</v>
      </c>
      <c r="K242" s="6" t="s">
        <f>=Портфель!F16*Портфель!$Q$13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43923</v>
      </c>
      <c r="B243" s="2" t="s">
        <v>1410</v>
      </c>
      <c r="C243" s="2" t="s">
        <v>61</v>
      </c>
      <c r="D243" s="2" t="s">
        <v>62</v>
      </c>
      <c r="E243" s="17" t="n">
        <v>20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1933</v>
      </c>
      <c r="J243" s="17" t="n">
        <v>85.741</v>
      </c>
      <c r="K243" s="6" t="s">
        <f>=Портфель!F16*Портфель!$Q$13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43983</v>
      </c>
      <c r="B244" s="2" t="s">
        <v>1410</v>
      </c>
      <c r="C244" s="2" t="s">
        <v>61</v>
      </c>
      <c r="D244" s="2" t="s">
        <v>62</v>
      </c>
      <c r="E244" s="17" t="n">
        <v>10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1873</v>
      </c>
      <c r="J244" s="17" t="n">
        <v>90.943</v>
      </c>
      <c r="K244" s="6" t="s">
        <f>=Портфель!F16*Портфель!$Q$13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43983</v>
      </c>
      <c r="B245" s="2" t="s">
        <v>1410</v>
      </c>
      <c r="C245" s="2" t="s">
        <v>61</v>
      </c>
      <c r="D245" s="2" t="s">
        <v>62</v>
      </c>
      <c r="E245" s="17" t="n">
        <v>40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1873</v>
      </c>
      <c r="J245" s="17" t="n">
        <v>91.04325</v>
      </c>
      <c r="K245" s="6" t="s">
        <f>=Портфель!F16*Портфель!$Q$13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43998</v>
      </c>
      <c r="B246" s="2" t="s">
        <v>1410</v>
      </c>
      <c r="C246" s="2" t="s">
        <v>61</v>
      </c>
      <c r="D246" s="2" t="s">
        <v>62</v>
      </c>
      <c r="E246" s="17" t="n">
        <v>10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1858</v>
      </c>
      <c r="J246" s="17" t="n">
        <v>90.343</v>
      </c>
      <c r="K246" s="6" t="s">
        <f>=Портфель!F16*Портфель!$Q$13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43998</v>
      </c>
      <c r="B247" s="2" t="s">
        <v>1410</v>
      </c>
      <c r="C247" s="2" t="s">
        <v>61</v>
      </c>
      <c r="D247" s="2" t="s">
        <v>62</v>
      </c>
      <c r="E247" s="17" t="n">
        <v>90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1858</v>
      </c>
      <c r="J247" s="17" t="n">
        <v>90.343222222222</v>
      </c>
      <c r="K247" s="6" t="s">
        <f>=Портфель!F16*Портфель!$Q$13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43998</v>
      </c>
      <c r="B248" s="2" t="s">
        <v>1410</v>
      </c>
      <c r="C248" s="2" t="s">
        <v>61</v>
      </c>
      <c r="D248" s="2" t="s">
        <v>62</v>
      </c>
      <c r="E248" s="17" t="n">
        <v>40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1858</v>
      </c>
      <c r="J248" s="17" t="n">
        <v>90.243</v>
      </c>
      <c r="K248" s="6" t="s">
        <f>=Портфель!F16*Портфель!$Q$13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44000</v>
      </c>
      <c r="B249" s="2" t="s">
        <v>1410</v>
      </c>
      <c r="C249" s="2" t="s">
        <v>61</v>
      </c>
      <c r="D249" s="2" t="s">
        <v>62</v>
      </c>
      <c r="E249" s="17" t="n">
        <v>60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1856</v>
      </c>
      <c r="J249" s="17" t="n">
        <v>89.342666666667</v>
      </c>
      <c r="K249" s="6" t="s">
        <f>=Портфель!F16*Портфель!$Q$13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44000</v>
      </c>
      <c r="B250" s="2" t="s">
        <v>1410</v>
      </c>
      <c r="C250" s="2" t="s">
        <v>61</v>
      </c>
      <c r="D250" s="2" t="s">
        <v>62</v>
      </c>
      <c r="E250" s="17" t="n">
        <v>10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1856</v>
      </c>
      <c r="J250" s="17" t="n">
        <v>89.343</v>
      </c>
      <c r="K250" s="6" t="s">
        <f>=Портфель!F16*Портфель!$Q$13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44000</v>
      </c>
      <c r="B251" s="2" t="s">
        <v>1410</v>
      </c>
      <c r="C251" s="2" t="s">
        <v>61</v>
      </c>
      <c r="D251" s="2" t="s">
        <v>62</v>
      </c>
      <c r="E251" s="17" t="n">
        <v>30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1856</v>
      </c>
      <c r="J251" s="17" t="n">
        <v>89.342333333333</v>
      </c>
      <c r="K251" s="6" t="s">
        <f>=Портфель!F16*Портфель!$Q$13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44005</v>
      </c>
      <c r="B252" s="2" t="s">
        <v>1410</v>
      </c>
      <c r="C252" s="2" t="s">
        <v>61</v>
      </c>
      <c r="D252" s="2" t="s">
        <v>62</v>
      </c>
      <c r="E252" s="17" t="n">
        <v>10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1851</v>
      </c>
      <c r="J252" s="17" t="n">
        <v>90.043</v>
      </c>
      <c r="K252" s="6" t="s">
        <f>=Портфель!F16*Портфель!$Q$13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44036</v>
      </c>
      <c r="B253" s="2" t="s">
        <v>1410</v>
      </c>
      <c r="C253" s="2" t="s">
        <v>61</v>
      </c>
      <c r="D253" s="2" t="s">
        <v>62</v>
      </c>
      <c r="E253" s="17" t="n">
        <v>20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1820</v>
      </c>
      <c r="J253" s="17" t="n">
        <v>86.9415</v>
      </c>
      <c r="K253" s="6" t="s">
        <f>=Портфель!F16*Портфель!$Q$13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44060</v>
      </c>
      <c r="B254" s="2" t="s">
        <v>1410</v>
      </c>
      <c r="C254" s="2" t="s">
        <v>61</v>
      </c>
      <c r="D254" s="2" t="s">
        <v>62</v>
      </c>
      <c r="E254" s="17" t="n">
        <v>20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1796</v>
      </c>
      <c r="J254" s="17" t="n">
        <v>87.3415</v>
      </c>
      <c r="K254" s="6" t="s">
        <f>=Портфель!F16*Портфель!$Q$13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44106</v>
      </c>
      <c r="B255" s="2" t="s">
        <v>1410</v>
      </c>
      <c r="C255" s="2" t="s">
        <v>61</v>
      </c>
      <c r="D255" s="2" t="s">
        <v>62</v>
      </c>
      <c r="E255" s="17" t="n">
        <v>20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1750</v>
      </c>
      <c r="J255" s="17" t="n">
        <v>80.8385</v>
      </c>
      <c r="K255" s="6" t="s">
        <f>=Портфель!F16*Портфель!$Q$13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44109</v>
      </c>
      <c r="B256" s="2" t="s">
        <v>1410</v>
      </c>
      <c r="C256" s="2" t="s">
        <v>61</v>
      </c>
      <c r="D256" s="2" t="s">
        <v>62</v>
      </c>
      <c r="E256" s="17" t="n">
        <v>20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1747</v>
      </c>
      <c r="J256" s="17" t="n">
        <v>80.3385</v>
      </c>
      <c r="K256" s="6" t="s">
        <f>=Портфель!F16*Портфель!$Q$13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44117</v>
      </c>
      <c r="B257" s="2" t="s">
        <v>1410</v>
      </c>
      <c r="C257" s="2" t="s">
        <v>61</v>
      </c>
      <c r="D257" s="2" t="s">
        <v>62</v>
      </c>
      <c r="E257" s="17" t="n">
        <v>10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1739</v>
      </c>
      <c r="J257" s="17" t="n">
        <v>78.036</v>
      </c>
      <c r="K257" s="6" t="s">
        <f>=Портфель!F16*Портфель!$Q$13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44123</v>
      </c>
      <c r="B258" s="2" t="s">
        <v>1410</v>
      </c>
      <c r="C258" s="2" t="s">
        <v>61</v>
      </c>
      <c r="D258" s="2" t="s">
        <v>62</v>
      </c>
      <c r="E258" s="17" t="n">
        <v>10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1733</v>
      </c>
      <c r="J258" s="17" t="n">
        <v>76.836</v>
      </c>
      <c r="K258" s="6" t="s">
        <f>=Портфель!F16*Портфель!$Q$13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44173</v>
      </c>
      <c r="B259" s="2" t="s">
        <v>1410</v>
      </c>
      <c r="C259" s="2" t="s">
        <v>61</v>
      </c>
      <c r="D259" s="2" t="s">
        <v>62</v>
      </c>
      <c r="E259" s="17" t="n">
        <v>50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1683</v>
      </c>
      <c r="J259" s="17" t="n">
        <v>81.0386</v>
      </c>
      <c r="K259" s="6" t="s">
        <f>=Портфель!F16*Портфель!$Q$13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44165</v>
      </c>
      <c r="B260" s="2" t="s">
        <v>1410</v>
      </c>
      <c r="C260" s="2" t="s">
        <v>64</v>
      </c>
      <c r="D260" s="2" t="s">
        <v>65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1691</v>
      </c>
      <c r="J260" s="17" t="n">
        <v>35550.983536</v>
      </c>
      <c r="K260" s="6" t="s">
        <f>=Портфель!F17*Портфель!$Q$17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44166</v>
      </c>
      <c r="B261" s="2" t="s">
        <v>1410</v>
      </c>
      <c r="C261" s="2" t="s">
        <v>64</v>
      </c>
      <c r="D261" s="2" t="s">
        <v>65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1690</v>
      </c>
      <c r="J261" s="17" t="n">
        <v>31356.25885</v>
      </c>
      <c r="K261" s="6" t="s">
        <f>=Портфель!F17*Портфель!$Q$17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44167</v>
      </c>
      <c r="B262" s="2" t="s">
        <v>1410</v>
      </c>
      <c r="C262" s="2" t="s">
        <v>64</v>
      </c>
      <c r="D262" s="2" t="s">
        <v>65</v>
      </c>
      <c r="E262" s="17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1689</v>
      </c>
      <c r="J262" s="17" t="n">
        <v>31305.823857</v>
      </c>
      <c r="K262" s="6" t="s">
        <f>=Портфель!F17*Портфель!$Q$17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44174</v>
      </c>
      <c r="B263" s="2" t="s">
        <v>1410</v>
      </c>
      <c r="C263" s="2" t="s">
        <v>64</v>
      </c>
      <c r="D263" s="2" t="s">
        <v>65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1682</v>
      </c>
      <c r="J263" s="17" t="n">
        <v>29272.462702</v>
      </c>
      <c r="K263" s="6" t="s">
        <f>=Портфель!F17*Портфель!$Q$17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44179</v>
      </c>
      <c r="B264" s="2" t="s">
        <v>1410</v>
      </c>
      <c r="C264" s="2" t="s">
        <v>64</v>
      </c>
      <c r="D264" s="2" t="s">
        <v>65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1677</v>
      </c>
      <c r="J264" s="17" t="n">
        <v>28808.351805</v>
      </c>
      <c r="K264" s="6" t="s">
        <f>=Портфель!F17*Портфель!$Q$17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44179</v>
      </c>
      <c r="B265" s="2" t="s">
        <v>1410</v>
      </c>
      <c r="C265" s="2" t="s">
        <v>64</v>
      </c>
      <c r="D265" s="2" t="s">
        <v>65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1677</v>
      </c>
      <c r="J265" s="17" t="n">
        <v>28676.736705</v>
      </c>
      <c r="K265" s="6" t="s">
        <f>=Портфель!F17*Портфель!$Q$17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43909</v>
      </c>
      <c r="B266" s="2" t="s">
        <v>1410</v>
      </c>
      <c r="C266" s="2" t="s">
        <v>66</v>
      </c>
      <c r="D266" s="2" t="s">
        <v>67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1947</v>
      </c>
      <c r="J266" s="17" t="n">
        <v>13406.4</v>
      </c>
      <c r="K266" s="6" t="s">
        <f>=Портфель!F18*Портфель!$Q$13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43929</v>
      </c>
      <c r="B267" s="2" t="s">
        <v>1410</v>
      </c>
      <c r="C267" s="2" t="s">
        <v>66</v>
      </c>
      <c r="D267" s="2" t="s">
        <v>67</v>
      </c>
      <c r="E267" s="17" t="n">
        <v>2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1927</v>
      </c>
      <c r="J267" s="17" t="n">
        <v>15527.41</v>
      </c>
      <c r="K267" s="6" t="s">
        <f>=Портфель!F18*Портфель!$Q$13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44126</v>
      </c>
      <c r="B268" s="2" t="s">
        <v>1410</v>
      </c>
      <c r="C268" s="2" t="s">
        <v>66</v>
      </c>
      <c r="D268" s="2" t="s">
        <v>67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1730</v>
      </c>
      <c r="J268" s="17" t="n">
        <v>14947.13</v>
      </c>
      <c r="K268" s="6" t="s">
        <f>=Портфель!F18*Портфель!$Q$13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44173</v>
      </c>
      <c r="B269" s="2" t="s">
        <v>1410</v>
      </c>
      <c r="C269" s="2" t="s">
        <v>68</v>
      </c>
      <c r="D269" s="2" t="s">
        <v>69</v>
      </c>
      <c r="E269" s="17" t="n">
        <v>2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1683</v>
      </c>
      <c r="J269" s="17" t="n">
        <v>4527.801588</v>
      </c>
      <c r="K269" s="6" t="s">
        <f>=Портфель!F19*Портфель!$Q$17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44173</v>
      </c>
      <c r="B270" s="2" t="s">
        <v>1410</v>
      </c>
      <c r="C270" s="2" t="s">
        <v>68</v>
      </c>
      <c r="D270" s="2" t="s">
        <v>69</v>
      </c>
      <c r="E270" s="17" t="n">
        <v>2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1683</v>
      </c>
      <c r="J270" s="17" t="n">
        <v>4516.663998</v>
      </c>
      <c r="K270" s="6" t="s">
        <f>=Портфель!F19*Портфель!$Q$17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44" t="n">
        <v>44176</v>
      </c>
      <c r="B271" s="2" t="s">
        <v>1410</v>
      </c>
      <c r="C271" s="2" t="s">
        <v>68</v>
      </c>
      <c r="D271" s="2" t="s">
        <v>69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1680</v>
      </c>
      <c r="J271" s="17" t="n">
        <v>4438.223604</v>
      </c>
      <c r="K271" s="6" t="s">
        <f>=Портфель!F19*Портфель!$Q$17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44" t="n">
        <v>44176</v>
      </c>
      <c r="B272" s="2" t="s">
        <v>1410</v>
      </c>
      <c r="C272" s="2" t="s">
        <v>68</v>
      </c>
      <c r="D272" s="2" t="s">
        <v>69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1680</v>
      </c>
      <c r="J272" s="17" t="n">
        <v>4438.223604</v>
      </c>
      <c r="K272" s="6" t="s">
        <f>=Портфель!F19*Портфель!$Q$17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44" t="n">
        <v>43647</v>
      </c>
      <c r="B273" s="2" t="s">
        <v>1410</v>
      </c>
      <c r="C273" s="2" t="s">
        <v>70</v>
      </c>
      <c r="D273" s="2" t="s">
        <v>71</v>
      </c>
      <c r="E273" s="17" t="n">
        <v>6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2209</v>
      </c>
      <c r="J273" s="17" t="n">
        <v>202.77833333333</v>
      </c>
      <c r="K273" s="6" t="s">
        <f>=Портфель!F20*Портфель!$Q$13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44" t="n">
        <v>43696</v>
      </c>
      <c r="B274" s="2" t="s">
        <v>1410</v>
      </c>
      <c r="C274" s="2" t="s">
        <v>70</v>
      </c>
      <c r="D274" s="2" t="s">
        <v>71</v>
      </c>
      <c r="E274" s="17" t="n">
        <v>2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2160</v>
      </c>
      <c r="J274" s="17" t="n">
        <v>191.19</v>
      </c>
      <c r="K274" s="6" t="s">
        <f>=Портфель!F20*Портфель!$Q$13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44" t="n">
        <v>43804</v>
      </c>
      <c r="B275" s="2" t="s">
        <v>1410</v>
      </c>
      <c r="C275" s="2" t="s">
        <v>70</v>
      </c>
      <c r="D275" s="2" t="s">
        <v>71</v>
      </c>
      <c r="E275" s="17" t="n">
        <v>4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2052</v>
      </c>
      <c r="J275" s="17" t="n">
        <v>222.835</v>
      </c>
      <c r="K275" s="6" t="s">
        <f>=Портфель!F20*Портфель!$Q$13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44" t="n">
        <v>43836</v>
      </c>
      <c r="B276" s="2" t="s">
        <v>1410</v>
      </c>
      <c r="C276" s="2" t="s">
        <v>70</v>
      </c>
      <c r="D276" s="2" t="s">
        <v>71</v>
      </c>
      <c r="E276" s="17" t="n">
        <v>8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2020</v>
      </c>
      <c r="J276" s="17" t="n">
        <v>229.96375</v>
      </c>
      <c r="K276" s="6" t="s">
        <f>=Портфель!F20*Портфель!$Q$13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44" t="n">
        <v>43853</v>
      </c>
      <c r="B277" s="2" t="s">
        <v>1410</v>
      </c>
      <c r="C277" s="2" t="s">
        <v>70</v>
      </c>
      <c r="D277" s="2" t="s">
        <v>71</v>
      </c>
      <c r="E277" s="17" t="n">
        <v>10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2003</v>
      </c>
      <c r="J277" s="17" t="n">
        <v>246.097</v>
      </c>
      <c r="K277" s="6" t="s">
        <f>=Портфель!F20*Портфель!$Q$13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44" t="n">
        <v>43861</v>
      </c>
      <c r="B278" s="2" t="s">
        <v>1410</v>
      </c>
      <c r="C278" s="2" t="s">
        <v>70</v>
      </c>
      <c r="D278" s="2" t="s">
        <v>71</v>
      </c>
      <c r="E278" s="17" t="n">
        <v>4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1995</v>
      </c>
      <c r="J278" s="17" t="n">
        <v>237.24</v>
      </c>
      <c r="K278" s="6" t="s">
        <f>=Портфель!F20*Портфель!$Q$13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44" t="n">
        <v>43886</v>
      </c>
      <c r="B279" s="2" t="s">
        <v>1410</v>
      </c>
      <c r="C279" s="2" t="s">
        <v>70</v>
      </c>
      <c r="D279" s="2" t="s">
        <v>71</v>
      </c>
      <c r="E279" s="17" t="n">
        <v>4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1970</v>
      </c>
      <c r="J279" s="17" t="n">
        <v>238.2925</v>
      </c>
      <c r="K279" s="6" t="s">
        <f>=Портфель!F20*Портфель!$Q$13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44" t="n">
        <v>43886</v>
      </c>
      <c r="B280" s="2" t="s">
        <v>1410</v>
      </c>
      <c r="C280" s="2" t="s">
        <v>70</v>
      </c>
      <c r="D280" s="2" t="s">
        <v>71</v>
      </c>
      <c r="E280" s="17" t="n">
        <v>2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1970</v>
      </c>
      <c r="J280" s="17" t="n">
        <v>238.245</v>
      </c>
      <c r="K280" s="6" t="s">
        <f>=Портфель!F20*Портфель!$Q$13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44" t="n">
        <v>43900</v>
      </c>
      <c r="B281" s="2" t="s">
        <v>1410</v>
      </c>
      <c r="C281" s="2" t="s">
        <v>70</v>
      </c>
      <c r="D281" s="2" t="s">
        <v>71</v>
      </c>
      <c r="E281" s="17" t="n">
        <v>4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1956</v>
      </c>
      <c r="J281" s="17" t="n">
        <v>190.0375</v>
      </c>
      <c r="K281" s="6" t="s">
        <f>=Портфель!F20*Портфель!$Q$13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44" t="n">
        <v>43900</v>
      </c>
      <c r="B282" s="2" t="s">
        <v>1410</v>
      </c>
      <c r="C282" s="2" t="s">
        <v>70</v>
      </c>
      <c r="D282" s="2" t="s">
        <v>71</v>
      </c>
      <c r="E282" s="17" t="n">
        <v>4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1956</v>
      </c>
      <c r="J282" s="17" t="n">
        <v>189.6125</v>
      </c>
      <c r="K282" s="6" t="s">
        <f>=Портфель!F20*Портфель!$Q$13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44" t="n">
        <v>43907</v>
      </c>
      <c r="B283" s="2" t="s">
        <v>1410</v>
      </c>
      <c r="C283" s="2" t="s">
        <v>70</v>
      </c>
      <c r="D283" s="2" t="s">
        <v>71</v>
      </c>
      <c r="E283" s="17" t="n">
        <v>2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1949</v>
      </c>
      <c r="J283" s="17" t="n">
        <v>153.815</v>
      </c>
      <c r="K283" s="6" t="s">
        <f>=Портфель!F20*Портфель!$Q$13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44" t="n">
        <v>43907</v>
      </c>
      <c r="B284" s="2" t="s">
        <v>1410</v>
      </c>
      <c r="C284" s="2" t="s">
        <v>70</v>
      </c>
      <c r="D284" s="2" t="s">
        <v>71</v>
      </c>
      <c r="E284" s="17" t="n">
        <v>2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1949</v>
      </c>
      <c r="J284" s="17" t="n">
        <v>153.84</v>
      </c>
      <c r="K284" s="6" t="s">
        <f>=Портфель!F20*Портфель!$Q$13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44" t="n">
        <v>43908</v>
      </c>
      <c r="B285" s="2" t="s">
        <v>1410</v>
      </c>
      <c r="C285" s="2" t="s">
        <v>70</v>
      </c>
      <c r="D285" s="2" t="s">
        <v>71</v>
      </c>
      <c r="E285" s="17" t="n">
        <v>20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1948</v>
      </c>
      <c r="J285" s="17" t="n">
        <v>145.087</v>
      </c>
      <c r="K285" s="6" t="s">
        <f>=Портфель!F20*Портфель!$Q$13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44" t="n">
        <v>43908</v>
      </c>
      <c r="B286" s="2" t="s">
        <v>1410</v>
      </c>
      <c r="C286" s="2" t="s">
        <v>70</v>
      </c>
      <c r="D286" s="2" t="s">
        <v>71</v>
      </c>
      <c r="E286" s="17" t="n">
        <v>40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1948</v>
      </c>
      <c r="J286" s="17" t="n">
        <v>143.08575</v>
      </c>
      <c r="K286" s="6" t="s">
        <f>=Портфель!F20*Портфель!$Q$13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44" t="n">
        <v>43908</v>
      </c>
      <c r="B287" s="2" t="s">
        <v>1410</v>
      </c>
      <c r="C287" s="2" t="s">
        <v>70</v>
      </c>
      <c r="D287" s="2" t="s">
        <v>71</v>
      </c>
      <c r="E287" s="17" t="n">
        <v>20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1948</v>
      </c>
      <c r="J287" s="17" t="n">
        <v>140.084</v>
      </c>
      <c r="K287" s="6" t="s">
        <f>=Портфель!F20*Портфель!$Q$13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44" t="n">
        <v>43908</v>
      </c>
      <c r="B288" s="2" t="s">
        <v>1410</v>
      </c>
      <c r="C288" s="2" t="s">
        <v>70</v>
      </c>
      <c r="D288" s="2" t="s">
        <v>71</v>
      </c>
      <c r="E288" s="17" t="n">
        <v>30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1948</v>
      </c>
      <c r="J288" s="17" t="n">
        <v>139.58366666667</v>
      </c>
      <c r="K288" s="6" t="s">
        <f>=Портфель!F20*Портфель!$Q$13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44" t="n">
        <v>43909</v>
      </c>
      <c r="B289" s="2" t="s">
        <v>1410</v>
      </c>
      <c r="C289" s="2" t="s">
        <v>70</v>
      </c>
      <c r="D289" s="2" t="s">
        <v>71</v>
      </c>
      <c r="E289" s="17" t="n">
        <v>14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1947</v>
      </c>
      <c r="J289" s="17" t="n">
        <v>147.54571428571</v>
      </c>
      <c r="K289" s="6" t="s">
        <f>=Портфель!F20*Портфель!$Q$13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44" t="n">
        <v>43920</v>
      </c>
      <c r="B290" s="2" t="s">
        <v>1410</v>
      </c>
      <c r="C290" s="2" t="s">
        <v>70</v>
      </c>
      <c r="D290" s="2" t="s">
        <v>71</v>
      </c>
      <c r="E290" s="17" t="n">
        <v>14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1936</v>
      </c>
      <c r="J290" s="17" t="n">
        <v>158.52571428571</v>
      </c>
      <c r="K290" s="6" t="s">
        <f>=Портфель!F20*Портфель!$Q$13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44" t="n">
        <v>44116</v>
      </c>
      <c r="B291" s="2" t="s">
        <v>1410</v>
      </c>
      <c r="C291" s="2" t="s">
        <v>70</v>
      </c>
      <c r="D291" s="2" t="s">
        <v>71</v>
      </c>
      <c r="E291" s="17" t="n">
        <v>6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1740</v>
      </c>
      <c r="J291" s="17" t="n">
        <v>166.08</v>
      </c>
      <c r="K291" s="6" t="s">
        <f>=Портфель!F20*Портфель!$Q$13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44" t="n">
        <v>44123</v>
      </c>
      <c r="B292" s="2" t="s">
        <v>1410</v>
      </c>
      <c r="C292" s="2" t="s">
        <v>70</v>
      </c>
      <c r="D292" s="2" t="s">
        <v>71</v>
      </c>
      <c r="E292" s="17" t="n">
        <v>4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1733</v>
      </c>
      <c r="J292" s="17" t="n">
        <v>158.8275</v>
      </c>
      <c r="K292" s="6" t="s">
        <f>=Портфель!F20*Портфель!$Q$13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44" t="n">
        <v>44124</v>
      </c>
      <c r="B293" s="2" t="s">
        <v>1410</v>
      </c>
      <c r="C293" s="2" t="s">
        <v>70</v>
      </c>
      <c r="D293" s="2" t="s">
        <v>71</v>
      </c>
      <c r="E293" s="17" t="n">
        <v>6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1732</v>
      </c>
      <c r="J293" s="17" t="n">
        <v>166.58</v>
      </c>
      <c r="K293" s="6" t="s">
        <f>=Портфель!F20*Портфель!$Q$13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44" t="n">
        <v>44133</v>
      </c>
      <c r="B294" s="2" t="s">
        <v>1410</v>
      </c>
      <c r="C294" s="2" t="s">
        <v>70</v>
      </c>
      <c r="D294" s="2" t="s">
        <v>71</v>
      </c>
      <c r="E294" s="17" t="n">
        <v>2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1723</v>
      </c>
      <c r="J294" s="17" t="n">
        <v>161.225</v>
      </c>
      <c r="K294" s="6" t="s">
        <f>=Портфель!F20*Портфель!$Q$13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44" t="n">
        <v>44140</v>
      </c>
      <c r="B295" s="2" t="s">
        <v>1410</v>
      </c>
      <c r="C295" s="2" t="s">
        <v>70</v>
      </c>
      <c r="D295" s="2" t="s">
        <v>71</v>
      </c>
      <c r="E295" s="17" t="n">
        <v>66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1716</v>
      </c>
      <c r="J295" s="17" t="n">
        <v>167.0296969697</v>
      </c>
      <c r="K295" s="6" t="s">
        <f>=Портфель!F20*Портфель!$Q$13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44" t="n">
        <v>44146</v>
      </c>
      <c r="B296" s="2" t="s">
        <v>1410</v>
      </c>
      <c r="C296" s="2" t="s">
        <v>70</v>
      </c>
      <c r="D296" s="2" t="s">
        <v>71</v>
      </c>
      <c r="E296" s="17" t="n">
        <v>10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1710</v>
      </c>
      <c r="J296" s="17" t="n">
        <v>173.482</v>
      </c>
      <c r="K296" s="6" t="s">
        <f>=Портфель!F20*Портфель!$Q$13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44" t="n">
        <v>44146</v>
      </c>
      <c r="B297" s="2" t="s">
        <v>1410</v>
      </c>
      <c r="C297" s="2" t="s">
        <v>70</v>
      </c>
      <c r="D297" s="2" t="s">
        <v>71</v>
      </c>
      <c r="E297" s="17" t="n">
        <v>10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1710</v>
      </c>
      <c r="J297" s="17" t="n">
        <v>173.332</v>
      </c>
      <c r="K297" s="6" t="s">
        <f>=Портфель!F20*Портфель!$Q$13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44" t="n">
        <v>44147</v>
      </c>
      <c r="B298" s="2" t="s">
        <v>1410</v>
      </c>
      <c r="C298" s="2" t="s">
        <v>70</v>
      </c>
      <c r="D298" s="2" t="s">
        <v>71</v>
      </c>
      <c r="E298" s="17" t="n">
        <v>12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1709</v>
      </c>
      <c r="J298" s="17" t="n">
        <v>172.0825</v>
      </c>
      <c r="K298" s="6" t="s">
        <f>=Портфель!F20*Портфель!$Q$13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44" t="n">
        <v>44147</v>
      </c>
      <c r="B299" s="2" t="s">
        <v>1410</v>
      </c>
      <c r="C299" s="2" t="s">
        <v>70</v>
      </c>
      <c r="D299" s="2" t="s">
        <v>71</v>
      </c>
      <c r="E299" s="17" t="n">
        <v>12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1709</v>
      </c>
      <c r="J299" s="17" t="n">
        <v>173.83333333333</v>
      </c>
      <c r="K299" s="6" t="s">
        <f>=Портфель!F20*Портфель!$Q$13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44" t="n">
        <v>45705</v>
      </c>
      <c r="B300" s="2" t="s">
        <v>1410</v>
      </c>
      <c r="C300" s="2" t="s">
        <v>72</v>
      </c>
      <c r="D300" s="2" t="s">
        <v>73</v>
      </c>
      <c r="E300" s="17" t="n">
        <v>238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152</v>
      </c>
      <c r="J300" s="17" t="n">
        <v>216.34</v>
      </c>
      <c r="K300" s="6" t="s">
        <f>=Портфель!F21*Портфель!$Q$13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44" t="n">
        <v>44155</v>
      </c>
      <c r="B301" s="2" t="s">
        <v>1410</v>
      </c>
      <c r="C301" s="2" t="s">
        <v>74</v>
      </c>
      <c r="D301" s="2" t="s">
        <v>75</v>
      </c>
      <c r="E301" s="17" t="n">
        <v>5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1701</v>
      </c>
      <c r="J301" s="17" t="n">
        <v>1949.43</v>
      </c>
      <c r="K301" s="6" t="s">
        <f>=Портфель!F22*Портфель!$Q$13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44" t="n">
        <v>44159</v>
      </c>
      <c r="B302" s="2" t="s">
        <v>1410</v>
      </c>
      <c r="C302" s="2" t="s">
        <v>74</v>
      </c>
      <c r="D302" s="2" t="s">
        <v>75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1697</v>
      </c>
      <c r="J302" s="17" t="n">
        <v>1912.91</v>
      </c>
      <c r="K302" s="6" t="s">
        <f>=Портфель!F22*Портфель!$Q$13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44" t="n">
        <v>44166</v>
      </c>
      <c r="B303" s="2" t="s">
        <v>1410</v>
      </c>
      <c r="C303" s="2" t="s">
        <v>74</v>
      </c>
      <c r="D303" s="2" t="s">
        <v>75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1690</v>
      </c>
      <c r="J303" s="17" t="n">
        <v>1920.91</v>
      </c>
      <c r="K303" s="6" t="s">
        <f>=Портфель!F22*Портфель!$Q$13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44" t="n">
        <v>43887</v>
      </c>
      <c r="B304" s="2" t="s">
        <v>1410</v>
      </c>
      <c r="C304" s="2" t="s">
        <v>76</v>
      </c>
      <c r="D304" s="2" t="s">
        <v>77</v>
      </c>
      <c r="E304" s="17" t="n">
        <v>4000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1969</v>
      </c>
      <c r="J304" s="17" t="n">
        <v>0.989595</v>
      </c>
      <c r="K304" s="6" t="s">
        <f>=Портфель!F23*Портфель!$Q$13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44" t="n">
        <v>43888</v>
      </c>
      <c r="B305" s="2" t="s">
        <v>1410</v>
      </c>
      <c r="C305" s="2" t="s">
        <v>76</v>
      </c>
      <c r="D305" s="2" t="s">
        <v>77</v>
      </c>
      <c r="E305" s="17" t="n">
        <v>4000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1968</v>
      </c>
      <c r="J305" s="17" t="n">
        <v>0.98059</v>
      </c>
      <c r="K305" s="6" t="s">
        <f>=Портфель!F23*Портфель!$Q$13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44" t="n">
        <v>43910</v>
      </c>
      <c r="B306" s="2" t="s">
        <v>1410</v>
      </c>
      <c r="C306" s="2" t="s">
        <v>76</v>
      </c>
      <c r="D306" s="2" t="s">
        <v>77</v>
      </c>
      <c r="E306" s="17" t="n">
        <v>1000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1946</v>
      </c>
      <c r="J306" s="17" t="n">
        <v>0.81339</v>
      </c>
      <c r="K306" s="6" t="s">
        <f>=Портфель!F23*Портфель!$Q$13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44" t="n">
        <v>43913</v>
      </c>
      <c r="B307" s="2" t="s">
        <v>1410</v>
      </c>
      <c r="C307" s="2" t="s">
        <v>76</v>
      </c>
      <c r="D307" s="2" t="s">
        <v>77</v>
      </c>
      <c r="E307" s="17" t="n">
        <v>1000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1943</v>
      </c>
      <c r="J307" s="17" t="n">
        <v>0.78538</v>
      </c>
      <c r="K307" s="6" t="s">
        <f>=Портфель!F23*Портфель!$Q$13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44" t="n">
        <v>44001</v>
      </c>
      <c r="B308" s="2" t="s">
        <v>1410</v>
      </c>
      <c r="C308" s="2" t="s">
        <v>76</v>
      </c>
      <c r="D308" s="2" t="s">
        <v>77</v>
      </c>
      <c r="E308" s="17" t="n">
        <v>3000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1855</v>
      </c>
      <c r="J308" s="17" t="n">
        <v>0.99597666666667</v>
      </c>
      <c r="K308" s="6" t="s">
        <f>=Портфель!F23*Портфель!$Q$13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44" t="n">
        <v>44001</v>
      </c>
      <c r="B309" s="2" t="s">
        <v>1410</v>
      </c>
      <c r="C309" s="2" t="s">
        <v>76</v>
      </c>
      <c r="D309" s="2" t="s">
        <v>77</v>
      </c>
      <c r="E309" s="17" t="n">
        <v>2000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1855</v>
      </c>
      <c r="J309" s="17" t="n">
        <v>0.99597</v>
      </c>
      <c r="K309" s="6" t="s">
        <f>=Портфель!F23*Портфель!$Q$13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44" t="n">
        <v>44001</v>
      </c>
      <c r="B310" s="2" t="s">
        <v>1410</v>
      </c>
      <c r="C310" s="2" t="s">
        <v>76</v>
      </c>
      <c r="D310" s="2" t="s">
        <v>77</v>
      </c>
      <c r="E310" s="17" t="n">
        <v>5000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1855</v>
      </c>
      <c r="J310" s="17" t="n">
        <v>0.994976</v>
      </c>
      <c r="K310" s="6" t="s">
        <f>=Портфель!F23*Портфель!$Q$13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44" t="n">
        <v>44034</v>
      </c>
      <c r="B311" s="2" t="s">
        <v>1410</v>
      </c>
      <c r="C311" s="2" t="s">
        <v>76</v>
      </c>
      <c r="D311" s="2" t="s">
        <v>77</v>
      </c>
      <c r="E311" s="17" t="n">
        <v>2000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1822</v>
      </c>
      <c r="J311" s="17" t="n">
        <v>0.94145</v>
      </c>
      <c r="K311" s="6" t="s">
        <f>=Портфель!F23*Портфель!$Q$13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44" t="n">
        <v>44041</v>
      </c>
      <c r="B312" s="2" t="s">
        <v>1410</v>
      </c>
      <c r="C312" s="2" t="s">
        <v>76</v>
      </c>
      <c r="D312" s="2" t="s">
        <v>77</v>
      </c>
      <c r="E312" s="17" t="n">
        <v>2000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1815</v>
      </c>
      <c r="J312" s="17" t="n">
        <v>0.94345</v>
      </c>
      <c r="K312" s="6" t="s">
        <f>=Портфель!F23*Портфель!$Q$13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44" t="n">
        <v>44054</v>
      </c>
      <c r="B313" s="2" t="s">
        <v>1410</v>
      </c>
      <c r="C313" s="2" t="s">
        <v>76</v>
      </c>
      <c r="D313" s="2" t="s">
        <v>77</v>
      </c>
      <c r="E313" s="17" t="n">
        <v>2000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1802</v>
      </c>
      <c r="J313" s="17" t="n">
        <v>0.93845</v>
      </c>
      <c r="K313" s="6" t="s">
        <f>=Портфель!F23*Портфель!$Q$13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44" t="n">
        <v>44055</v>
      </c>
      <c r="B314" s="2" t="s">
        <v>1410</v>
      </c>
      <c r="C314" s="2" t="s">
        <v>76</v>
      </c>
      <c r="D314" s="2" t="s">
        <v>77</v>
      </c>
      <c r="E314" s="17" t="n">
        <v>2000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1801</v>
      </c>
      <c r="J314" s="17" t="n">
        <v>0.94645</v>
      </c>
      <c r="K314" s="6" t="s">
        <f>=Портфель!F23*Портфель!$Q$13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44" t="n">
        <v>44055</v>
      </c>
      <c r="B315" s="2" t="s">
        <v>1410</v>
      </c>
      <c r="C315" s="2" t="s">
        <v>76</v>
      </c>
      <c r="D315" s="2" t="s">
        <v>77</v>
      </c>
      <c r="E315" s="17" t="n">
        <v>2000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1801</v>
      </c>
      <c r="J315" s="17" t="n">
        <v>0.94545</v>
      </c>
      <c r="K315" s="6" t="s">
        <f>=Портфель!F23*Портфель!$Q$13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44" t="n">
        <v>44055</v>
      </c>
      <c r="B316" s="2" t="s">
        <v>1410</v>
      </c>
      <c r="C316" s="2" t="s">
        <v>76</v>
      </c>
      <c r="D316" s="2" t="s">
        <v>77</v>
      </c>
      <c r="E316" s="17" t="n">
        <v>1000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1801</v>
      </c>
      <c r="J316" s="17" t="n">
        <v>0.94445</v>
      </c>
      <c r="K316" s="6" t="s">
        <f>=Портфель!F23*Портфель!$Q$13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44" t="n">
        <v>44060</v>
      </c>
      <c r="B317" s="2" t="s">
        <v>1410</v>
      </c>
      <c r="C317" s="2" t="s">
        <v>76</v>
      </c>
      <c r="D317" s="2" t="s">
        <v>77</v>
      </c>
      <c r="E317" s="17" t="n">
        <v>2000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1796</v>
      </c>
      <c r="J317" s="17" t="n">
        <v>0.949455</v>
      </c>
      <c r="K317" s="6" t="s">
        <f>=Портфель!F23*Портфель!$Q$13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44" t="n">
        <v>44106</v>
      </c>
      <c r="B318" s="2" t="s">
        <v>1410</v>
      </c>
      <c r="C318" s="2" t="s">
        <v>76</v>
      </c>
      <c r="D318" s="2" t="s">
        <v>77</v>
      </c>
      <c r="E318" s="17" t="n">
        <v>2000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1750</v>
      </c>
      <c r="J318" s="17" t="n">
        <v>0.926945</v>
      </c>
      <c r="K318" s="6" t="s">
        <f>=Портфель!F23*Портфель!$Q$13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44" t="n">
        <v>44126</v>
      </c>
      <c r="B319" s="2" t="s">
        <v>1410</v>
      </c>
      <c r="C319" s="2" t="s">
        <v>76</v>
      </c>
      <c r="D319" s="2" t="s">
        <v>77</v>
      </c>
      <c r="E319" s="17" t="n">
        <v>1000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1730</v>
      </c>
      <c r="J319" s="17" t="n">
        <v>0.91444</v>
      </c>
      <c r="K319" s="6" t="s">
        <f>=Портфель!F23*Портфель!$Q$13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44" t="n">
        <v>44126</v>
      </c>
      <c r="B320" s="2" t="s">
        <v>1410</v>
      </c>
      <c r="C320" s="2" t="s">
        <v>76</v>
      </c>
      <c r="D320" s="2" t="s">
        <v>77</v>
      </c>
      <c r="E320" s="17" t="n">
        <v>1000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1730</v>
      </c>
      <c r="J320" s="17" t="n">
        <v>0.91444</v>
      </c>
      <c r="K320" s="6" t="s">
        <f>=Портфель!F23*Портфель!$Q$13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44" t="n">
        <v>44126</v>
      </c>
      <c r="B321" s="2" t="s">
        <v>1410</v>
      </c>
      <c r="C321" s="2" t="s">
        <v>76</v>
      </c>
      <c r="D321" s="2" t="s">
        <v>77</v>
      </c>
      <c r="E321" s="17" t="n">
        <v>2000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1730</v>
      </c>
      <c r="J321" s="17" t="n">
        <v>0.912435</v>
      </c>
      <c r="K321" s="6" t="s">
        <f>=Портфель!F23*Портфель!$Q$13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44" t="n">
        <v>44148</v>
      </c>
      <c r="B322" s="2" t="s">
        <v>1410</v>
      </c>
      <c r="C322" s="2" t="s">
        <v>76</v>
      </c>
      <c r="D322" s="2" t="s">
        <v>77</v>
      </c>
      <c r="E322" s="17" t="n">
        <v>1000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1708</v>
      </c>
      <c r="J322" s="17" t="n">
        <v>0.90443</v>
      </c>
      <c r="K322" s="6" t="s">
        <f>=Портфель!F23*Портфель!$Q$13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44" t="n">
        <v>44148</v>
      </c>
      <c r="B323" s="2" t="s">
        <v>1410</v>
      </c>
      <c r="C323" s="2" t="s">
        <v>76</v>
      </c>
      <c r="D323" s="2" t="s">
        <v>77</v>
      </c>
      <c r="E323" s="17" t="n">
        <v>1000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1708</v>
      </c>
      <c r="J323" s="17" t="n">
        <v>0.90343</v>
      </c>
      <c r="K323" s="6" t="s">
        <f>=Портфель!F23*Портфель!$Q$13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44" t="n">
        <v>44153</v>
      </c>
      <c r="B324" s="2" t="s">
        <v>1410</v>
      </c>
      <c r="C324" s="2" t="s">
        <v>76</v>
      </c>
      <c r="D324" s="2" t="s">
        <v>77</v>
      </c>
      <c r="E324" s="17" t="n">
        <v>5000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1703</v>
      </c>
      <c r="J324" s="17" t="n">
        <v>0.904432</v>
      </c>
      <c r="K324" s="6" t="s">
        <f>=Портфель!F23*Портфель!$Q$13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44" t="n">
        <v>44162</v>
      </c>
      <c r="B325" s="2" t="s">
        <v>1410</v>
      </c>
      <c r="C325" s="2" t="s">
        <v>76</v>
      </c>
      <c r="D325" s="2" t="s">
        <v>77</v>
      </c>
      <c r="E325" s="17" t="n">
        <v>2000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1694</v>
      </c>
      <c r="J325" s="17" t="n">
        <v>0.90293</v>
      </c>
      <c r="K325" s="6" t="s">
        <f>=Портфель!F23*Портфель!$Q$13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44" t="n">
        <v>44089</v>
      </c>
      <c r="B326" s="2" t="s">
        <v>1410</v>
      </c>
      <c r="C326" s="2" t="s">
        <v>78</v>
      </c>
      <c r="D326" s="2" t="s">
        <v>79</v>
      </c>
      <c r="E326" s="17" t="n">
        <v>10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1767</v>
      </c>
      <c r="J326" s="17" t="n">
        <v>335.76</v>
      </c>
      <c r="K326" s="6" t="s">
        <f>=Портфель!F24*Портфель!$Q$13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44" t="n">
        <v>44089</v>
      </c>
      <c r="B327" s="2" t="s">
        <v>1410</v>
      </c>
      <c r="C327" s="2" t="s">
        <v>78</v>
      </c>
      <c r="D327" s="2" t="s">
        <v>79</v>
      </c>
      <c r="E327" s="17" t="n">
        <v>10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1767</v>
      </c>
      <c r="J327" s="17" t="n">
        <v>335.76</v>
      </c>
      <c r="K327" s="6" t="s">
        <f>=Портфель!F24*Портфель!$Q$13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44" t="n">
        <v>44118</v>
      </c>
      <c r="B328" s="2" t="s">
        <v>1410</v>
      </c>
      <c r="C328" s="2" t="s">
        <v>78</v>
      </c>
      <c r="D328" s="2" t="s">
        <v>79</v>
      </c>
      <c r="E328" s="17" t="n">
        <v>10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1738</v>
      </c>
      <c r="J328" s="17" t="n">
        <v>330.058</v>
      </c>
      <c r="K328" s="6" t="s">
        <f>=Портфель!F24*Портфель!$Q$13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44" t="n">
        <v>44120</v>
      </c>
      <c r="B329" s="2" t="s">
        <v>1410</v>
      </c>
      <c r="C329" s="2" t="s">
        <v>78</v>
      </c>
      <c r="D329" s="2" t="s">
        <v>79</v>
      </c>
      <c r="E329" s="17" t="n">
        <v>10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1736</v>
      </c>
      <c r="J329" s="17" t="n">
        <v>319.353</v>
      </c>
      <c r="K329" s="6" t="s">
        <f>=Портфель!F24*Портфель!$Q$13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44" t="n">
        <v>44123</v>
      </c>
      <c r="B330" s="2" t="s">
        <v>1410</v>
      </c>
      <c r="C330" s="2" t="s">
        <v>78</v>
      </c>
      <c r="D330" s="2" t="s">
        <v>79</v>
      </c>
      <c r="E330" s="17" t="n">
        <v>10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1733</v>
      </c>
      <c r="J330" s="17" t="n">
        <v>317.952</v>
      </c>
      <c r="K330" s="6" t="s">
        <f>=Портфель!F24*Портфель!$Q$13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44" t="n">
        <v>44132</v>
      </c>
      <c r="B331" s="2" t="s">
        <v>1410</v>
      </c>
      <c r="C331" s="2" t="s">
        <v>78</v>
      </c>
      <c r="D331" s="2" t="s">
        <v>79</v>
      </c>
      <c r="E331" s="17" t="n">
        <v>10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1724</v>
      </c>
      <c r="J331" s="17" t="n">
        <v>313.049</v>
      </c>
      <c r="K331" s="6" t="s">
        <f>=Портфель!F24*Портфель!$Q$13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44" t="n">
        <v>44148</v>
      </c>
      <c r="B332" s="2" t="s">
        <v>1410</v>
      </c>
      <c r="C332" s="2" t="s">
        <v>78</v>
      </c>
      <c r="D332" s="2" t="s">
        <v>79</v>
      </c>
      <c r="E332" s="17" t="n">
        <v>10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1708</v>
      </c>
      <c r="J332" s="17" t="n">
        <v>320.003</v>
      </c>
      <c r="K332" s="6" t="s">
        <f>=Портфель!F24*Портфель!$Q$13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44" t="n">
        <v>44148</v>
      </c>
      <c r="B333" s="2" t="s">
        <v>1410</v>
      </c>
      <c r="C333" s="2" t="s">
        <v>78</v>
      </c>
      <c r="D333" s="2" t="s">
        <v>79</v>
      </c>
      <c r="E333" s="17" t="n">
        <v>10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1708</v>
      </c>
      <c r="J333" s="17" t="n">
        <v>319.052</v>
      </c>
      <c r="K333" s="6" t="s">
        <f>=Портфель!F24*Портфель!$Q$13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44" t="n">
        <v>44148</v>
      </c>
      <c r="B334" s="2" t="s">
        <v>1410</v>
      </c>
      <c r="C334" s="2" t="s">
        <v>78</v>
      </c>
      <c r="D334" s="2" t="s">
        <v>79</v>
      </c>
      <c r="E334" s="17" t="n">
        <v>10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1708</v>
      </c>
      <c r="J334" s="17" t="n">
        <v>317.601</v>
      </c>
      <c r="K334" s="6" t="s">
        <f>=Портфель!F24*Портфель!$Q$13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44" t="n">
        <v>44160</v>
      </c>
      <c r="B335" s="2" t="s">
        <v>1410</v>
      </c>
      <c r="C335" s="2" t="s">
        <v>78</v>
      </c>
      <c r="D335" s="2" t="s">
        <v>79</v>
      </c>
      <c r="E335" s="17" t="n">
        <v>10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1696</v>
      </c>
      <c r="J335" s="17" t="n">
        <v>315.1</v>
      </c>
      <c r="K335" s="6" t="s">
        <f>=Портфель!F24*Портфель!$Q$13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44" t="n">
        <v>44174</v>
      </c>
      <c r="B336" s="2" t="s">
        <v>1410</v>
      </c>
      <c r="C336" s="2" t="s">
        <v>78</v>
      </c>
      <c r="D336" s="2" t="s">
        <v>79</v>
      </c>
      <c r="E336" s="17" t="n">
        <v>10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1682</v>
      </c>
      <c r="J336" s="17" t="n">
        <v>321.803</v>
      </c>
      <c r="K336" s="6" t="s">
        <f>=Портфель!F24*Портфель!$Q$13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44" t="n">
        <v>44046</v>
      </c>
      <c r="B337" s="2" t="s">
        <v>1410</v>
      </c>
      <c r="C337" s="2" t="s">
        <v>80</v>
      </c>
      <c r="D337" s="2" t="s">
        <v>81</v>
      </c>
      <c r="E337" s="17" t="n">
        <v>500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1810</v>
      </c>
      <c r="J337" s="17" t="n">
        <v>9.27444</v>
      </c>
      <c r="K337" s="6" t="s">
        <f>=Портфель!F25*Портфель!$Q$13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44" t="n">
        <v>44049</v>
      </c>
      <c r="B338" s="2" t="s">
        <v>1410</v>
      </c>
      <c r="C338" s="2" t="s">
        <v>80</v>
      </c>
      <c r="D338" s="2" t="s">
        <v>81</v>
      </c>
      <c r="E338" s="17" t="n">
        <v>200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1807</v>
      </c>
      <c r="J338" s="17" t="n">
        <v>9.1744</v>
      </c>
      <c r="K338" s="6" t="s">
        <f>=Портфель!F25*Портфель!$Q$13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44" t="n">
        <v>44053</v>
      </c>
      <c r="B339" s="2" t="s">
        <v>1410</v>
      </c>
      <c r="C339" s="2" t="s">
        <v>80</v>
      </c>
      <c r="D339" s="2" t="s">
        <v>81</v>
      </c>
      <c r="E339" s="17" t="n">
        <v>200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1803</v>
      </c>
      <c r="J339" s="17" t="n">
        <v>9.2044</v>
      </c>
      <c r="K339" s="6" t="s">
        <f>=Портфель!F25*Портфель!$Q$13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44" t="n">
        <v>44055</v>
      </c>
      <c r="B340" s="2" t="s">
        <v>1410</v>
      </c>
      <c r="C340" s="2" t="s">
        <v>80</v>
      </c>
      <c r="D340" s="2" t="s">
        <v>81</v>
      </c>
      <c r="E340" s="17" t="n">
        <v>200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1801</v>
      </c>
      <c r="J340" s="17" t="n">
        <v>9.13435</v>
      </c>
      <c r="K340" s="6" t="s">
        <f>=Портфель!F25*Портфель!$Q$13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44" t="n">
        <v>44060</v>
      </c>
      <c r="B341" s="2" t="s">
        <v>1410</v>
      </c>
      <c r="C341" s="2" t="s">
        <v>80</v>
      </c>
      <c r="D341" s="2" t="s">
        <v>81</v>
      </c>
      <c r="E341" s="17" t="n">
        <v>200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1796</v>
      </c>
      <c r="J341" s="17" t="n">
        <v>9.1394</v>
      </c>
      <c r="K341" s="6" t="s">
        <f>=Портфель!F25*Портфель!$Q$13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44" t="n">
        <v>44060</v>
      </c>
      <c r="B342" s="2" t="s">
        <v>1410</v>
      </c>
      <c r="C342" s="2" t="s">
        <v>80</v>
      </c>
      <c r="D342" s="2" t="s">
        <v>81</v>
      </c>
      <c r="E342" s="17" t="n">
        <v>200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1796</v>
      </c>
      <c r="J342" s="17" t="n">
        <v>9.1444</v>
      </c>
      <c r="K342" s="6" t="s">
        <f>=Портфель!F25*Портфель!$Q$13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44" t="n">
        <v>44084</v>
      </c>
      <c r="B343" s="2" t="s">
        <v>1410</v>
      </c>
      <c r="C343" s="2" t="s">
        <v>80</v>
      </c>
      <c r="D343" s="2" t="s">
        <v>81</v>
      </c>
      <c r="E343" s="17" t="n">
        <v>200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1772</v>
      </c>
      <c r="J343" s="17" t="n">
        <v>8.6741</v>
      </c>
      <c r="K343" s="6" t="s">
        <f>=Портфель!F25*Портфель!$Q$13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44" t="n">
        <v>44103</v>
      </c>
      <c r="B344" s="2" t="s">
        <v>1410</v>
      </c>
      <c r="C344" s="2" t="s">
        <v>80</v>
      </c>
      <c r="D344" s="2" t="s">
        <v>81</v>
      </c>
      <c r="E344" s="17" t="n">
        <v>200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1753</v>
      </c>
      <c r="J344" s="17" t="n">
        <v>8.5791</v>
      </c>
      <c r="K344" s="6" t="s">
        <f>=Портфель!F25*Портфель!$Q$13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44" t="n">
        <v>44109</v>
      </c>
      <c r="B345" s="2" t="s">
        <v>1410</v>
      </c>
      <c r="C345" s="2" t="s">
        <v>80</v>
      </c>
      <c r="D345" s="2" t="s">
        <v>81</v>
      </c>
      <c r="E345" s="17" t="n">
        <v>200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1747</v>
      </c>
      <c r="J345" s="17" t="n">
        <v>8.45905</v>
      </c>
      <c r="K345" s="6" t="s">
        <f>=Портфель!F25*Портфель!$Q$13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44" t="n">
        <v>44118</v>
      </c>
      <c r="B346" s="2" t="s">
        <v>1410</v>
      </c>
      <c r="C346" s="2" t="s">
        <v>80</v>
      </c>
      <c r="D346" s="2" t="s">
        <v>81</v>
      </c>
      <c r="E346" s="17" t="n">
        <v>100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1738</v>
      </c>
      <c r="J346" s="17" t="n">
        <v>8.1939</v>
      </c>
      <c r="K346" s="6" t="s">
        <f>=Портфель!F25*Портфель!$Q$13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44" t="n">
        <v>44138</v>
      </c>
      <c r="B347" s="2" t="s">
        <v>1410</v>
      </c>
      <c r="C347" s="2" t="s">
        <v>80</v>
      </c>
      <c r="D347" s="2" t="s">
        <v>81</v>
      </c>
      <c r="E347" s="17" t="n">
        <v>200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1718</v>
      </c>
      <c r="J347" s="17" t="n">
        <v>7.9488</v>
      </c>
      <c r="K347" s="6" t="s">
        <f>=Портфель!F25*Портфель!$Q$13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44" t="n">
        <v>44173</v>
      </c>
      <c r="B348" s="2" t="s">
        <v>1410</v>
      </c>
      <c r="C348" s="2" t="s">
        <v>80</v>
      </c>
      <c r="D348" s="2" t="s">
        <v>81</v>
      </c>
      <c r="E348" s="17" t="n">
        <v>200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1683</v>
      </c>
      <c r="J348" s="17" t="n">
        <v>8.1839</v>
      </c>
      <c r="K348" s="6" t="s">
        <f>=Портфель!F25*Портфель!$Q$13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44" t="n">
        <v>44166</v>
      </c>
      <c r="B349" s="2" t="s">
        <v>1410</v>
      </c>
      <c r="C349" s="2" t="s">
        <v>82</v>
      </c>
      <c r="D349" s="2" t="s">
        <v>83</v>
      </c>
      <c r="E349" s="17" t="n">
        <v>2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1690</v>
      </c>
      <c r="J349" s="17" t="n">
        <v>3985.6357695</v>
      </c>
      <c r="K349" s="6" t="s">
        <f>=Портфель!F26*Портфель!$Q$17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44" t="n">
        <v>44166</v>
      </c>
      <c r="B350" s="2" t="s">
        <v>1410</v>
      </c>
      <c r="C350" s="2" t="s">
        <v>82</v>
      </c>
      <c r="D350" s="2" t="s">
        <v>83</v>
      </c>
      <c r="E350" s="17" t="n">
        <v>2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1690</v>
      </c>
      <c r="J350" s="17" t="n">
        <v>3977.2537805</v>
      </c>
      <c r="K350" s="6" t="s">
        <f>=Портфель!F26*Портфель!$Q$17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44" t="n">
        <v>44160</v>
      </c>
      <c r="B351" s="2" t="s">
        <v>1410</v>
      </c>
      <c r="C351" s="2" t="s">
        <v>84</v>
      </c>
      <c r="D351" s="2" t="s">
        <v>85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1696</v>
      </c>
      <c r="J351" s="17" t="n">
        <v>8927.16915</v>
      </c>
      <c r="K351" s="6" t="s">
        <f>=Портфель!F27*Портфель!$Q$17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44" t="n">
        <v>44160</v>
      </c>
      <c r="B352" s="2" t="s">
        <v>1410</v>
      </c>
      <c r="C352" s="2" t="s">
        <v>84</v>
      </c>
      <c r="D352" s="2" t="s">
        <v>85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1696</v>
      </c>
      <c r="J352" s="17" t="n">
        <v>8927.16915</v>
      </c>
      <c r="K352" s="6" t="s">
        <f>=Портфель!F27*Портфель!$Q$17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44" t="n">
        <v>44182</v>
      </c>
      <c r="B353" s="2" t="s">
        <v>1410</v>
      </c>
      <c r="C353" s="2" t="s">
        <v>84</v>
      </c>
      <c r="D353" s="2" t="s">
        <v>85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1674</v>
      </c>
      <c r="J353" s="17" t="n">
        <v>9135.663043</v>
      </c>
      <c r="K353" s="6" t="s">
        <f>=Портфель!F27*Портфель!$Q$17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44" t="n">
        <v>44182</v>
      </c>
      <c r="B354" s="2" t="s">
        <v>1410</v>
      </c>
      <c r="C354" s="2" t="s">
        <v>84</v>
      </c>
      <c r="D354" s="2" t="s">
        <v>85</v>
      </c>
      <c r="E354" s="17" t="n">
        <v>2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1674</v>
      </c>
      <c r="J354" s="17" t="n">
        <v>9130.1565355</v>
      </c>
      <c r="K354" s="6" t="s">
        <f>=Портфель!F27*Портфель!$Q$17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44" t="n">
        <v>44047</v>
      </c>
      <c r="B355" s="2" t="s">
        <v>1410</v>
      </c>
      <c r="C355" s="2" t="s">
        <v>86</v>
      </c>
      <c r="D355" s="2" t="s">
        <v>87</v>
      </c>
      <c r="E355" s="17" t="n">
        <v>1000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1809</v>
      </c>
      <c r="J355" s="17" t="n">
        <v>5.82979</v>
      </c>
      <c r="K355" s="6" t="s">
        <f>=Портфель!F28*Портфель!$Q$13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44" t="n">
        <v>44054</v>
      </c>
      <c r="B356" s="2" t="s">
        <v>1410</v>
      </c>
      <c r="C356" s="2" t="s">
        <v>86</v>
      </c>
      <c r="D356" s="2" t="s">
        <v>87</v>
      </c>
      <c r="E356" s="17" t="n">
        <v>1000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1802</v>
      </c>
      <c r="J356" s="17" t="n">
        <v>5.56866</v>
      </c>
      <c r="K356" s="6" t="s">
        <f>=Портфель!F28*Портфель!$Q$13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44" t="n">
        <v>44055</v>
      </c>
      <c r="B357" s="2" t="s">
        <v>1410</v>
      </c>
      <c r="C357" s="2" t="s">
        <v>86</v>
      </c>
      <c r="D357" s="2" t="s">
        <v>87</v>
      </c>
      <c r="E357" s="17" t="n">
        <v>1000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1801</v>
      </c>
      <c r="J357" s="17" t="n">
        <v>5.64269</v>
      </c>
      <c r="K357" s="6" t="s">
        <f>=Портфель!F28*Портфель!$Q$13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44" t="n">
        <v>44153</v>
      </c>
      <c r="B358" s="2" t="s">
        <v>1410</v>
      </c>
      <c r="C358" s="2" t="s">
        <v>86</v>
      </c>
      <c r="D358" s="2" t="s">
        <v>87</v>
      </c>
      <c r="E358" s="17" t="n">
        <v>1000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1703</v>
      </c>
      <c r="J358" s="17" t="n">
        <v>5.21899</v>
      </c>
      <c r="K358" s="6" t="s">
        <f>=Портфель!F28*Портфель!$Q$13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44" t="n">
        <v>44162</v>
      </c>
      <c r="B359" s="2" t="s">
        <v>1410</v>
      </c>
      <c r="C359" s="2" t="s">
        <v>86</v>
      </c>
      <c r="D359" s="2" t="s">
        <v>87</v>
      </c>
      <c r="E359" s="17" t="n">
        <v>1000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1694</v>
      </c>
      <c r="J359" s="17" t="n">
        <v>5.20699</v>
      </c>
      <c r="K359" s="6" t="s">
        <f>=Портфель!F28*Портфель!$Q$13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44" t="n">
        <v>44169</v>
      </c>
      <c r="B360" s="2" t="s">
        <v>1410</v>
      </c>
      <c r="C360" s="2" t="s">
        <v>86</v>
      </c>
      <c r="D360" s="2" t="s">
        <v>87</v>
      </c>
      <c r="E360" s="17" t="n">
        <v>1000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1687</v>
      </c>
      <c r="J360" s="17" t="n">
        <v>5.16947</v>
      </c>
      <c r="K360" s="6" t="s">
        <f>=Портфель!F28*Портфель!$Q$13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44" t="n">
        <v>44098</v>
      </c>
      <c r="B361" s="2" t="s">
        <v>1410</v>
      </c>
      <c r="C361" s="2" t="s">
        <v>88</v>
      </c>
      <c r="D361" s="2" t="s">
        <v>89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1758</v>
      </c>
      <c r="J361" s="17" t="n">
        <v>2887.72719</v>
      </c>
      <c r="K361" s="6" t="s">
        <f>=Портфель!F29*Портфель!$Q$17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44" t="n">
        <v>44099</v>
      </c>
      <c r="B362" s="2" t="s">
        <v>1410</v>
      </c>
      <c r="C362" s="2" t="s">
        <v>88</v>
      </c>
      <c r="D362" s="2" t="s">
        <v>89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1757</v>
      </c>
      <c r="J362" s="17" t="n">
        <v>2983.70148</v>
      </c>
      <c r="K362" s="6" t="s">
        <f>=Портфель!F29*Портфель!$Q$17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44" t="n">
        <v>44099</v>
      </c>
      <c r="B363" s="2" t="s">
        <v>1410</v>
      </c>
      <c r="C363" s="2" t="s">
        <v>88</v>
      </c>
      <c r="D363" s="2" t="s">
        <v>89</v>
      </c>
      <c r="E363" s="17" t="n">
        <v>2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1757</v>
      </c>
      <c r="J363" s="17" t="n">
        <v>2976.75546</v>
      </c>
      <c r="K363" s="6" t="s">
        <f>=Портфель!F29*Портфель!$Q$17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44" t="n">
        <v>44159</v>
      </c>
      <c r="B364" s="2" t="s">
        <v>1410</v>
      </c>
      <c r="C364" s="2" t="s">
        <v>90</v>
      </c>
      <c r="D364" s="2" t="s">
        <v>91</v>
      </c>
      <c r="E364" s="17" t="n">
        <v>2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1697</v>
      </c>
      <c r="J364" s="17" t="n">
        <v>4369.458</v>
      </c>
      <c r="K364" s="6" t="s">
        <f>=Портфель!F30*Портфель!$Q$17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44" t="n">
        <v>44159</v>
      </c>
      <c r="B365" s="2" t="s">
        <v>1410</v>
      </c>
      <c r="C365" s="2" t="s">
        <v>90</v>
      </c>
      <c r="D365" s="2" t="s">
        <v>91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1697</v>
      </c>
      <c r="J365" s="17" t="n">
        <v>4358.4728</v>
      </c>
      <c r="K365" s="6" t="s">
        <f>=Портфель!F30*Портфель!$Q$17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44" t="n">
        <v>44159</v>
      </c>
      <c r="B366" s="2" t="s">
        <v>1410</v>
      </c>
      <c r="C366" s="2" t="s">
        <v>90</v>
      </c>
      <c r="D366" s="2" t="s">
        <v>91</v>
      </c>
      <c r="E366" s="17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1697</v>
      </c>
      <c r="J366" s="17" t="n">
        <v>4358.4728</v>
      </c>
      <c r="K366" s="6" t="s">
        <f>=Портфель!F30*Портфель!$Q$17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44" t="n">
        <v>44020</v>
      </c>
      <c r="B367" s="2" t="s">
        <v>1410</v>
      </c>
      <c r="C367" s="2" t="s">
        <v>92</v>
      </c>
      <c r="D367" s="2" t="s">
        <v>93</v>
      </c>
      <c r="E367" s="17" t="n">
        <v>10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1836</v>
      </c>
      <c r="J367" s="17" t="n">
        <v>156.975</v>
      </c>
      <c r="K367" s="6" t="s">
        <f>=Портфель!F31*Портфель!$Q$13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44" t="n">
        <v>44034</v>
      </c>
      <c r="B368" s="2" t="s">
        <v>1410</v>
      </c>
      <c r="C368" s="2" t="s">
        <v>92</v>
      </c>
      <c r="D368" s="2" t="s">
        <v>93</v>
      </c>
      <c r="E368" s="17" t="n">
        <v>10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1822</v>
      </c>
      <c r="J368" s="17" t="n">
        <v>153.674</v>
      </c>
      <c r="K368" s="6" t="s">
        <f>=Портфель!F31*Портфель!$Q$13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44" t="n">
        <v>44046</v>
      </c>
      <c r="B369" s="2" t="s">
        <v>1410</v>
      </c>
      <c r="C369" s="2" t="s">
        <v>92</v>
      </c>
      <c r="D369" s="2" t="s">
        <v>93</v>
      </c>
      <c r="E369" s="17" t="n">
        <v>10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1810</v>
      </c>
      <c r="J369" s="17" t="n">
        <v>149.071</v>
      </c>
      <c r="K369" s="6" t="s">
        <f>=Портфель!F31*Портфель!$Q$13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44" t="n">
        <v>44046</v>
      </c>
      <c r="B370" s="2" t="s">
        <v>1410</v>
      </c>
      <c r="C370" s="2" t="s">
        <v>92</v>
      </c>
      <c r="D370" s="2" t="s">
        <v>93</v>
      </c>
      <c r="E370" s="17" t="n">
        <v>40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1810</v>
      </c>
      <c r="J370" s="17" t="n">
        <v>149.071</v>
      </c>
      <c r="K370" s="6" t="s">
        <f>=Портфель!F31*Портфель!$Q$13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44" t="n">
        <v>44133</v>
      </c>
      <c r="B371" s="2" t="s">
        <v>1410</v>
      </c>
      <c r="C371" s="2" t="s">
        <v>92</v>
      </c>
      <c r="D371" s="2" t="s">
        <v>93</v>
      </c>
      <c r="E371" s="17" t="n">
        <v>10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1723</v>
      </c>
      <c r="J371" s="17" t="n">
        <v>145.469</v>
      </c>
      <c r="K371" s="6" t="s">
        <f>=Портфель!F31*Портфель!$Q$13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44" t="n">
        <v>44165</v>
      </c>
      <c r="B372" s="2" t="s">
        <v>1410</v>
      </c>
      <c r="C372" s="2" t="s">
        <v>94</v>
      </c>
      <c r="D372" s="2" t="s">
        <v>95</v>
      </c>
      <c r="E372" s="17" t="n">
        <v>30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1691</v>
      </c>
      <c r="J372" s="17" t="n">
        <v>78.937666666667</v>
      </c>
      <c r="K372" s="6" t="s">
        <f>=Портфель!F32*Портфель!$Q$13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44" t="n">
        <v>44165</v>
      </c>
      <c r="B373" s="2" t="s">
        <v>1410</v>
      </c>
      <c r="C373" s="2" t="s">
        <v>94</v>
      </c>
      <c r="D373" s="2" t="s">
        <v>95</v>
      </c>
      <c r="E373" s="17" t="n">
        <v>30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1691</v>
      </c>
      <c r="J373" s="17" t="n">
        <v>78.637666666667</v>
      </c>
      <c r="K373" s="6" t="s">
        <f>=Портфель!F32*Портфель!$Q$13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44" t="n">
        <v>44165</v>
      </c>
      <c r="B374" s="2" t="s">
        <v>1410</v>
      </c>
      <c r="C374" s="2" t="s">
        <v>94</v>
      </c>
      <c r="D374" s="2" t="s">
        <v>95</v>
      </c>
      <c r="E374" s="17" t="n">
        <v>200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1691</v>
      </c>
      <c r="J374" s="17" t="n">
        <v>78.5375</v>
      </c>
      <c r="K374" s="6" t="s">
        <f>=Портфель!F32*Портфель!$Q$13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44" t="n">
        <v>44056</v>
      </c>
      <c r="B375" s="2" t="s">
        <v>1410</v>
      </c>
      <c r="C375" s="2" t="s">
        <v>96</v>
      </c>
      <c r="D375" s="2" t="s">
        <v>97</v>
      </c>
      <c r="E375" s="17" t="n">
        <v>2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1800</v>
      </c>
      <c r="J375" s="17" t="n">
        <v>2862.865</v>
      </c>
      <c r="K375" s="6" t="s">
        <f>=Портфель!F33*Портфель!$Q$13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44" t="n">
        <v>44056</v>
      </c>
      <c r="B376" s="2" t="s">
        <v>1410</v>
      </c>
      <c r="C376" s="2" t="s">
        <v>96</v>
      </c>
      <c r="D376" s="2" t="s">
        <v>97</v>
      </c>
      <c r="E376" s="17" t="n">
        <v>2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1800</v>
      </c>
      <c r="J376" s="17" t="n">
        <v>2866.365</v>
      </c>
      <c r="K376" s="6" t="s">
        <f>=Портфель!F33*Портфель!$Q$13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44" t="n">
        <v>44147</v>
      </c>
      <c r="B377" s="2" t="s">
        <v>1410</v>
      </c>
      <c r="C377" s="2" t="s">
        <v>96</v>
      </c>
      <c r="D377" s="2" t="s">
        <v>97</v>
      </c>
      <c r="E377" s="17" t="n">
        <v>1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1709</v>
      </c>
      <c r="J377" s="17" t="n">
        <v>2745.82</v>
      </c>
      <c r="K377" s="6" t="s">
        <f>=Портфель!F33*Портфель!$Q$13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44" t="n">
        <v>44155</v>
      </c>
      <c r="B378" s="2" t="s">
        <v>1410</v>
      </c>
      <c r="C378" s="2" t="s">
        <v>96</v>
      </c>
      <c r="D378" s="2" t="s">
        <v>97</v>
      </c>
      <c r="E378" s="17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1701</v>
      </c>
      <c r="J378" s="17" t="n">
        <v>2680.27</v>
      </c>
      <c r="K378" s="6" t="s">
        <f>=Портфель!F33*Портфель!$Q$13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44" t="n">
        <v>44665</v>
      </c>
      <c r="B379" s="2" t="s">
        <v>1410</v>
      </c>
      <c r="C379" s="2" t="s">
        <v>98</v>
      </c>
      <c r="D379" s="2" t="s">
        <v>99</v>
      </c>
      <c r="E379" s="17" t="n">
        <v>15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1192</v>
      </c>
      <c r="J379" s="17" t="n">
        <v>2076.0246</v>
      </c>
      <c r="K379" s="6" t="s">
        <f>=Портфель!F34*Портфель!$Q$17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44" t="n">
        <v>44152</v>
      </c>
      <c r="B380" s="2" t="s">
        <v>1410</v>
      </c>
      <c r="C380" s="2" t="s">
        <v>100</v>
      </c>
      <c r="D380" s="2" t="s">
        <v>101</v>
      </c>
      <c r="E380" s="17" t="n">
        <v>100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1704</v>
      </c>
      <c r="J380" s="17" t="n">
        <v>205.438</v>
      </c>
      <c r="K380" s="6" t="s">
        <f>=Портфель!F35*Портфель!$Q$13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44" t="n">
        <v>43844</v>
      </c>
      <c r="B381" s="2" t="s">
        <v>1410</v>
      </c>
      <c r="C381" s="2" t="s">
        <v>102</v>
      </c>
      <c r="D381" s="2" t="s">
        <v>103</v>
      </c>
      <c r="E381" s="17" t="n">
        <v>1000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2012</v>
      </c>
      <c r="J381" s="17" t="n">
        <v>2.94777</v>
      </c>
      <c r="K381" s="6" t="s">
        <f>=Портфель!F36*Портфель!$Q$13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44" t="n">
        <v>43844</v>
      </c>
      <c r="B382" s="2" t="s">
        <v>1410</v>
      </c>
      <c r="C382" s="2" t="s">
        <v>102</v>
      </c>
      <c r="D382" s="2" t="s">
        <v>103</v>
      </c>
      <c r="E382" s="17" t="n">
        <v>1000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2012</v>
      </c>
      <c r="J382" s="17" t="n">
        <v>2.94677</v>
      </c>
      <c r="K382" s="6" t="s">
        <f>=Портфель!F36*Портфель!$Q$13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44" t="n">
        <v>43875</v>
      </c>
      <c r="B383" s="2" t="s">
        <v>1410</v>
      </c>
      <c r="C383" s="2" t="s">
        <v>102</v>
      </c>
      <c r="D383" s="2" t="s">
        <v>103</v>
      </c>
      <c r="E383" s="17" t="n">
        <v>1000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1981</v>
      </c>
      <c r="J383" s="17" t="n">
        <v>3.12887</v>
      </c>
      <c r="K383" s="6" t="s">
        <f>=Портфель!F36*Портфель!$Q$13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44" t="n">
        <v>43929</v>
      </c>
      <c r="B384" s="2" t="s">
        <v>1410</v>
      </c>
      <c r="C384" s="2" t="s">
        <v>102</v>
      </c>
      <c r="D384" s="2" t="s">
        <v>103</v>
      </c>
      <c r="E384" s="17" t="n">
        <v>1000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1927</v>
      </c>
      <c r="J384" s="17" t="n">
        <v>2.62925</v>
      </c>
      <c r="K384" s="6" t="s">
        <f>=Портфель!F36*Портфель!$Q$13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44" t="n">
        <v>43929</v>
      </c>
      <c r="B385" s="2" t="s">
        <v>1410</v>
      </c>
      <c r="C385" s="2" t="s">
        <v>102</v>
      </c>
      <c r="D385" s="2" t="s">
        <v>103</v>
      </c>
      <c r="E385" s="17" t="n">
        <v>2000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1927</v>
      </c>
      <c r="J385" s="17" t="n">
        <v>2.64326</v>
      </c>
      <c r="K385" s="6" t="s">
        <f>=Портфель!F36*Портфель!$Q$13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44" t="n">
        <v>43976</v>
      </c>
      <c r="B386" s="2" t="s">
        <v>1410</v>
      </c>
      <c r="C386" s="2" t="s">
        <v>102</v>
      </c>
      <c r="D386" s="2" t="s">
        <v>103</v>
      </c>
      <c r="E386" s="17" t="n">
        <v>1000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1880</v>
      </c>
      <c r="J386" s="17" t="n">
        <v>2.64326</v>
      </c>
      <c r="K386" s="6" t="s">
        <f>=Портфель!F36*Портфель!$Q$13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44" t="n">
        <v>44144</v>
      </c>
      <c r="B387" s="2" t="s">
        <v>1410</v>
      </c>
      <c r="C387" s="2" t="s">
        <v>104</v>
      </c>
      <c r="D387" s="2" t="s">
        <v>105</v>
      </c>
      <c r="E387" s="17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1712</v>
      </c>
      <c r="J387" s="17" t="n">
        <v>18116.678125</v>
      </c>
      <c r="K387" s="6" t="s">
        <f>=Портфель!F37*Портфель!$Q$17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44" t="n">
        <v>44085</v>
      </c>
      <c r="B388" s="2" t="s">
        <v>1410</v>
      </c>
      <c r="C388" s="2" t="s">
        <v>106</v>
      </c>
      <c r="D388" s="2" t="s">
        <v>107</v>
      </c>
      <c r="E388" s="17" t="n">
        <v>2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1771</v>
      </c>
      <c r="J388" s="17" t="n">
        <v>1911.11</v>
      </c>
      <c r="K388" s="6" t="s">
        <f>=Портфель!F38*Портфель!$Q$13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44" t="n">
        <v>44088</v>
      </c>
      <c r="B389" s="2" t="s">
        <v>1410</v>
      </c>
      <c r="C389" s="2" t="s">
        <v>106</v>
      </c>
      <c r="D389" s="2" t="s">
        <v>107</v>
      </c>
      <c r="E389" s="17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1768</v>
      </c>
      <c r="J389" s="17" t="n">
        <v>1877.9</v>
      </c>
      <c r="K389" s="6" t="s">
        <f>=Портфель!F38*Портфель!$Q$13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44" t="n">
        <v>44091</v>
      </c>
      <c r="B390" s="2" t="s">
        <v>1410</v>
      </c>
      <c r="C390" s="2" t="s">
        <v>106</v>
      </c>
      <c r="D390" s="2" t="s">
        <v>107</v>
      </c>
      <c r="E390" s="17" t="n">
        <v>2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1765</v>
      </c>
      <c r="J390" s="17" t="n">
        <v>1820.865</v>
      </c>
      <c r="K390" s="6" t="s">
        <f>=Портфель!F38*Портфель!$Q$13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44" t="n">
        <v>44091</v>
      </c>
      <c r="B391" s="2" t="s">
        <v>1410</v>
      </c>
      <c r="C391" s="2" t="s">
        <v>106</v>
      </c>
      <c r="D391" s="2" t="s">
        <v>107</v>
      </c>
      <c r="E391" s="17" t="n">
        <v>1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1765</v>
      </c>
      <c r="J391" s="17" t="n">
        <v>1817.87</v>
      </c>
      <c r="K391" s="6" t="s">
        <f>=Портфель!F38*Портфель!$Q$13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44" t="n">
        <v>44091</v>
      </c>
      <c r="B392" s="2" t="s">
        <v>1410</v>
      </c>
      <c r="C392" s="2" t="s">
        <v>106</v>
      </c>
      <c r="D392" s="2" t="s">
        <v>107</v>
      </c>
      <c r="E392" s="17" t="n">
        <v>1</v>
      </c>
      <c r="F392" s="7" t="s">
        <f>=DATEDIF(A392,$N$2,"y")</f>
      </c>
      <c r="G392" s="7" t="s">
        <f>=DATEDIF(A392,$N$2,"ym")</f>
      </c>
      <c r="H392" s="7" t="s">
        <f>=DATEDIF(A392,$N$2,"md")</f>
      </c>
      <c r="I392" s="7" t="n">
        <v>1765</v>
      </c>
      <c r="J392" s="17" t="n">
        <v>1816.37</v>
      </c>
      <c r="K392" s="6" t="s">
        <f>=Портфель!F38*Портфель!$Q$13</f>
      </c>
      <c r="L392" s="6" t="s">
        <f>=(K392-J392)*E392</f>
      </c>
      <c r="M392" s="6" t="s">
        <f>=MAX(0,L392*0.13)</f>
      </c>
    </row>
    <row collapsed="false" customFormat="false" customHeight="false" hidden="false" ht="12.1" outlineLevel="0" r="393">
      <c r="A393" s="44" t="n">
        <v>44092</v>
      </c>
      <c r="B393" s="2" t="s">
        <v>1410</v>
      </c>
      <c r="C393" s="2" t="s">
        <v>106</v>
      </c>
      <c r="D393" s="2" t="s">
        <v>107</v>
      </c>
      <c r="E393" s="17" t="n">
        <v>1</v>
      </c>
      <c r="F393" s="7" t="s">
        <f>=DATEDIF(A393,$N$2,"y")</f>
      </c>
      <c r="G393" s="7" t="s">
        <f>=DATEDIF(A393,$N$2,"ym")</f>
      </c>
      <c r="H393" s="7" t="s">
        <f>=DATEDIF(A393,$N$2,"md")</f>
      </c>
      <c r="I393" s="7" t="n">
        <v>1764</v>
      </c>
      <c r="J393" s="17" t="n">
        <v>1752.83</v>
      </c>
      <c r="K393" s="6" t="s">
        <f>=Портфель!F38*Портфель!$Q$13</f>
      </c>
      <c r="L393" s="6" t="s">
        <f>=(K393-J393)*E393</f>
      </c>
      <c r="M393" s="6" t="s">
        <f>=MAX(0,L393*0.13)</f>
      </c>
    </row>
    <row collapsed="false" customFormat="false" customHeight="false" hidden="false" ht="12.1" outlineLevel="0" r="394">
      <c r="A394" s="44" t="n">
        <v>44096</v>
      </c>
      <c r="B394" s="2" t="s">
        <v>1410</v>
      </c>
      <c r="C394" s="2" t="s">
        <v>106</v>
      </c>
      <c r="D394" s="2" t="s">
        <v>107</v>
      </c>
      <c r="E394" s="17" t="n">
        <v>1</v>
      </c>
      <c r="F394" s="7" t="s">
        <f>=DATEDIF(A394,$N$2,"y")</f>
      </c>
      <c r="G394" s="7" t="s">
        <f>=DATEDIF(A394,$N$2,"ym")</f>
      </c>
      <c r="H394" s="7" t="s">
        <f>=DATEDIF(A394,$N$2,"md")</f>
      </c>
      <c r="I394" s="7" t="n">
        <v>1760</v>
      </c>
      <c r="J394" s="17" t="n">
        <v>1639.78</v>
      </c>
      <c r="K394" s="6" t="s">
        <f>=Портфель!F38*Портфель!$Q$13</f>
      </c>
      <c r="L394" s="6" t="s">
        <f>=(K394-J394)*E394</f>
      </c>
      <c r="M394" s="6" t="s">
        <f>=MAX(0,L394*0.13)</f>
      </c>
    </row>
    <row collapsed="false" customFormat="false" customHeight="false" hidden="false" ht="12.1" outlineLevel="0" r="395">
      <c r="A395" s="44" t="n">
        <v>44106</v>
      </c>
      <c r="B395" s="2" t="s">
        <v>1410</v>
      </c>
      <c r="C395" s="2" t="s">
        <v>106</v>
      </c>
      <c r="D395" s="2" t="s">
        <v>107</v>
      </c>
      <c r="E395" s="17" t="n">
        <v>1</v>
      </c>
      <c r="F395" s="7" t="s">
        <f>=DATEDIF(A395,$N$2,"y")</f>
      </c>
      <c r="G395" s="7" t="s">
        <f>=DATEDIF(A395,$N$2,"ym")</f>
      </c>
      <c r="H395" s="7" t="s">
        <f>=DATEDIF(A395,$N$2,"md")</f>
      </c>
      <c r="I395" s="7" t="n">
        <v>1750</v>
      </c>
      <c r="J395" s="17" t="n">
        <v>1702.51</v>
      </c>
      <c r="K395" s="6" t="s">
        <f>=Портфель!F38*Портфель!$Q$13</f>
      </c>
      <c r="L395" s="6" t="s">
        <f>=(K395-J395)*E395</f>
      </c>
      <c r="M395" s="6" t="s">
        <f>=MAX(0,L395*0.13)</f>
      </c>
    </row>
    <row collapsed="false" customFormat="false" customHeight="false" hidden="false" ht="12.1" outlineLevel="0" r="396">
      <c r="A396" s="44" t="n">
        <v>44109</v>
      </c>
      <c r="B396" s="2" t="s">
        <v>1410</v>
      </c>
      <c r="C396" s="2" t="s">
        <v>106</v>
      </c>
      <c r="D396" s="2" t="s">
        <v>107</v>
      </c>
      <c r="E396" s="17" t="n">
        <v>2</v>
      </c>
      <c r="F396" s="7" t="s">
        <f>=DATEDIF(A396,$N$2,"y")</f>
      </c>
      <c r="G396" s="7" t="s">
        <f>=DATEDIF(A396,$N$2,"ym")</f>
      </c>
      <c r="H396" s="7" t="s">
        <f>=DATEDIF(A396,$N$2,"md")</f>
      </c>
      <c r="I396" s="7" t="n">
        <v>1747</v>
      </c>
      <c r="J396" s="17" t="n">
        <v>1718.025</v>
      </c>
      <c r="K396" s="6" t="s">
        <f>=Портфель!F38*Портфель!$Q$13</f>
      </c>
      <c r="L396" s="6" t="s">
        <f>=(K396-J396)*E396</f>
      </c>
      <c r="M396" s="6" t="s">
        <f>=MAX(0,L396*0.13)</f>
      </c>
    </row>
    <row collapsed="false" customFormat="false" customHeight="false" hidden="false" ht="12.1" outlineLevel="0" r="397">
      <c r="A397" s="44" t="n">
        <v>44109</v>
      </c>
      <c r="B397" s="2" t="s">
        <v>1410</v>
      </c>
      <c r="C397" s="2" t="s">
        <v>106</v>
      </c>
      <c r="D397" s="2" t="s">
        <v>107</v>
      </c>
      <c r="E397" s="17" t="n">
        <v>2</v>
      </c>
      <c r="F397" s="7" t="s">
        <f>=DATEDIF(A397,$N$2,"y")</f>
      </c>
      <c r="G397" s="7" t="s">
        <f>=DATEDIF(A397,$N$2,"ym")</f>
      </c>
      <c r="H397" s="7" t="s">
        <f>=DATEDIF(A397,$N$2,"md")</f>
      </c>
      <c r="I397" s="7" t="n">
        <v>1747</v>
      </c>
      <c r="J397" s="17" t="n">
        <v>1717.825</v>
      </c>
      <c r="K397" s="6" t="s">
        <f>=Портфель!F38*Портфель!$Q$13</f>
      </c>
      <c r="L397" s="6" t="s">
        <f>=(K397-J397)*E397</f>
      </c>
      <c r="M397" s="6" t="s">
        <f>=MAX(0,L397*0.13)</f>
      </c>
    </row>
    <row collapsed="false" customFormat="false" customHeight="false" hidden="false" ht="12.1" outlineLevel="0" r="398">
      <c r="A398" s="44" t="n">
        <v>44109</v>
      </c>
      <c r="B398" s="2" t="s">
        <v>1410</v>
      </c>
      <c r="C398" s="2" t="s">
        <v>106</v>
      </c>
      <c r="D398" s="2" t="s">
        <v>107</v>
      </c>
      <c r="E398" s="17" t="n">
        <v>2</v>
      </c>
      <c r="F398" s="7" t="s">
        <f>=DATEDIF(A398,$N$2,"y")</f>
      </c>
      <c r="G398" s="7" t="s">
        <f>=DATEDIF(A398,$N$2,"ym")</f>
      </c>
      <c r="H398" s="7" t="s">
        <f>=DATEDIF(A398,$N$2,"md")</f>
      </c>
      <c r="I398" s="7" t="n">
        <v>1747</v>
      </c>
      <c r="J398" s="17" t="n">
        <v>1717.225</v>
      </c>
      <c r="K398" s="6" t="s">
        <f>=Портфель!F38*Портфель!$Q$13</f>
      </c>
      <c r="L398" s="6" t="s">
        <f>=(K398-J398)*E398</f>
      </c>
      <c r="M398" s="6" t="s">
        <f>=MAX(0,L398*0.13)</f>
      </c>
    </row>
    <row collapsed="false" customFormat="false" customHeight="false" hidden="false" ht="12.1" outlineLevel="0" r="399">
      <c r="A399" s="44" t="n">
        <v>44110</v>
      </c>
      <c r="B399" s="2" t="s">
        <v>1410</v>
      </c>
      <c r="C399" s="2" t="s">
        <v>106</v>
      </c>
      <c r="D399" s="2" t="s">
        <v>107</v>
      </c>
      <c r="E399" s="17" t="n">
        <v>1</v>
      </c>
      <c r="F399" s="7" t="s">
        <f>=DATEDIF(A399,$N$2,"y")</f>
      </c>
      <c r="G399" s="7" t="s">
        <f>=DATEDIF(A399,$N$2,"ym")</f>
      </c>
      <c r="H399" s="7" t="s">
        <f>=DATEDIF(A399,$N$2,"md")</f>
      </c>
      <c r="I399" s="7" t="n">
        <v>1746</v>
      </c>
      <c r="J399" s="17" t="n">
        <v>1690.81</v>
      </c>
      <c r="K399" s="6" t="s">
        <f>=Портфель!F38*Портфель!$Q$13</f>
      </c>
      <c r="L399" s="6" t="s">
        <f>=(K399-J399)*E399</f>
      </c>
      <c r="M399" s="6" t="s">
        <f>=MAX(0,L399*0.13)</f>
      </c>
    </row>
    <row collapsed="false" customFormat="false" customHeight="false" hidden="false" ht="12.1" outlineLevel="0" r="400">
      <c r="A400" s="44" t="n">
        <v>44110</v>
      </c>
      <c r="B400" s="2" t="s">
        <v>1410</v>
      </c>
      <c r="C400" s="2" t="s">
        <v>106</v>
      </c>
      <c r="D400" s="2" t="s">
        <v>107</v>
      </c>
      <c r="E400" s="17" t="n">
        <v>2</v>
      </c>
      <c r="F400" s="7" t="s">
        <f>=DATEDIF(A400,$N$2,"y")</f>
      </c>
      <c r="G400" s="7" t="s">
        <f>=DATEDIF(A400,$N$2,"ym")</f>
      </c>
      <c r="H400" s="7" t="s">
        <f>=DATEDIF(A400,$N$2,"md")</f>
      </c>
      <c r="I400" s="7" t="n">
        <v>1746</v>
      </c>
      <c r="J400" s="17" t="n">
        <v>1683.9</v>
      </c>
      <c r="K400" s="6" t="s">
        <f>=Портфель!F38*Портфель!$Q$13</f>
      </c>
      <c r="L400" s="6" t="s">
        <f>=(K400-J400)*E400</f>
      </c>
      <c r="M400" s="6" t="s">
        <f>=MAX(0,L400*0.13)</f>
      </c>
    </row>
    <row collapsed="false" customFormat="false" customHeight="false" hidden="false" ht="12.1" outlineLevel="0" r="401">
      <c r="A401" s="44" t="n">
        <v>44146</v>
      </c>
      <c r="B401" s="2" t="s">
        <v>1410</v>
      </c>
      <c r="C401" s="2" t="s">
        <v>106</v>
      </c>
      <c r="D401" s="2" t="s">
        <v>107</v>
      </c>
      <c r="E401" s="17" t="n">
        <v>1</v>
      </c>
      <c r="F401" s="7" t="s">
        <f>=DATEDIF(A401,$N$2,"y")</f>
      </c>
      <c r="G401" s="7" t="s">
        <f>=DATEDIF(A401,$N$2,"ym")</f>
      </c>
      <c r="H401" s="7" t="s">
        <f>=DATEDIF(A401,$N$2,"md")</f>
      </c>
      <c r="I401" s="7" t="n">
        <v>1710</v>
      </c>
      <c r="J401" s="17" t="n">
        <v>1666.8</v>
      </c>
      <c r="K401" s="6" t="s">
        <f>=Портфель!F38*Портфель!$Q$13</f>
      </c>
      <c r="L401" s="6" t="s">
        <f>=(K401-J401)*E401</f>
      </c>
      <c r="M401" s="6" t="s">
        <f>=MAX(0,L401*0.13)</f>
      </c>
    </row>
    <row collapsed="false" customFormat="false" customHeight="false" hidden="false" ht="12.1" outlineLevel="0" r="402">
      <c r="A402" s="44" t="n">
        <v>44159</v>
      </c>
      <c r="B402" s="2" t="s">
        <v>1410</v>
      </c>
      <c r="C402" s="2" t="s">
        <v>106</v>
      </c>
      <c r="D402" s="2" t="s">
        <v>107</v>
      </c>
      <c r="E402" s="17" t="n">
        <v>3</v>
      </c>
      <c r="F402" s="7" t="s">
        <f>=DATEDIF(A402,$N$2,"y")</f>
      </c>
      <c r="G402" s="7" t="s">
        <f>=DATEDIF(A402,$N$2,"ym")</f>
      </c>
      <c r="H402" s="7" t="s">
        <f>=DATEDIF(A402,$N$2,"md")</f>
      </c>
      <c r="I402" s="7" t="n">
        <v>1697</v>
      </c>
      <c r="J402" s="17" t="n">
        <v>1597.9633333333</v>
      </c>
      <c r="K402" s="6" t="s">
        <f>=Портфель!F38*Портфель!$Q$13</f>
      </c>
      <c r="L402" s="6" t="s">
        <f>=(K402-J402)*E402</f>
      </c>
      <c r="M402" s="6" t="s">
        <f>=MAX(0,L402*0.13)</f>
      </c>
    </row>
    <row collapsed="false" customFormat="false" customHeight="false" hidden="false" ht="12.1" outlineLevel="0" r="403">
      <c r="A403" s="44" t="n">
        <v>44159</v>
      </c>
      <c r="B403" s="2" t="s">
        <v>1410</v>
      </c>
      <c r="C403" s="2" t="s">
        <v>106</v>
      </c>
      <c r="D403" s="2" t="s">
        <v>107</v>
      </c>
      <c r="E403" s="17" t="n">
        <v>2</v>
      </c>
      <c r="F403" s="7" t="s">
        <f>=DATEDIF(A403,$N$2,"y")</f>
      </c>
      <c r="G403" s="7" t="s">
        <f>=DATEDIF(A403,$N$2,"ym")</f>
      </c>
      <c r="H403" s="7" t="s">
        <f>=DATEDIF(A403,$N$2,"md")</f>
      </c>
      <c r="I403" s="7" t="n">
        <v>1697</v>
      </c>
      <c r="J403" s="17" t="n">
        <v>1595.76</v>
      </c>
      <c r="K403" s="6" t="s">
        <f>=Портфель!F38*Портфель!$Q$13</f>
      </c>
      <c r="L403" s="6" t="s">
        <f>=(K403-J403)*E403</f>
      </c>
      <c r="M403" s="6" t="s">
        <f>=MAX(0,L403*0.13)</f>
      </c>
    </row>
    <row collapsed="false" customFormat="false" customHeight="false" hidden="false" ht="12.1" outlineLevel="0" r="404">
      <c r="A404" s="44" t="n">
        <v>44159</v>
      </c>
      <c r="B404" s="2" t="s">
        <v>1410</v>
      </c>
      <c r="C404" s="2" t="s">
        <v>106</v>
      </c>
      <c r="D404" s="2" t="s">
        <v>107</v>
      </c>
      <c r="E404" s="17" t="n">
        <v>2</v>
      </c>
      <c r="F404" s="7" t="s">
        <f>=DATEDIF(A404,$N$2,"y")</f>
      </c>
      <c r="G404" s="7" t="s">
        <f>=DATEDIF(A404,$N$2,"ym")</f>
      </c>
      <c r="H404" s="7" t="s">
        <f>=DATEDIF(A404,$N$2,"md")</f>
      </c>
      <c r="I404" s="7" t="n">
        <v>1697</v>
      </c>
      <c r="J404" s="17" t="n">
        <v>1594.76</v>
      </c>
      <c r="K404" s="6" t="s">
        <f>=Портфель!F38*Портфель!$Q$13</f>
      </c>
      <c r="L404" s="6" t="s">
        <f>=(K404-J404)*E404</f>
      </c>
      <c r="M404" s="6" t="s">
        <f>=MAX(0,L404*0.13)</f>
      </c>
    </row>
    <row collapsed="false" customFormat="false" customHeight="false" hidden="false" ht="12.1" outlineLevel="0" r="405">
      <c r="A405" s="44" t="n">
        <v>44159</v>
      </c>
      <c r="B405" s="2" t="s">
        <v>1410</v>
      </c>
      <c r="C405" s="2" t="s">
        <v>106</v>
      </c>
      <c r="D405" s="2" t="s">
        <v>107</v>
      </c>
      <c r="E405" s="17" t="n">
        <v>2</v>
      </c>
      <c r="F405" s="7" t="s">
        <f>=DATEDIF(A405,$N$2,"y")</f>
      </c>
      <c r="G405" s="7" t="s">
        <f>=DATEDIF(A405,$N$2,"ym")</f>
      </c>
      <c r="H405" s="7" t="s">
        <f>=DATEDIF(A405,$N$2,"md")</f>
      </c>
      <c r="I405" s="7" t="n">
        <v>1697</v>
      </c>
      <c r="J405" s="17" t="n">
        <v>1590.76</v>
      </c>
      <c r="K405" s="6" t="s">
        <f>=Портфель!F38*Портфель!$Q$13</f>
      </c>
      <c r="L405" s="6" t="s">
        <f>=(K405-J405)*E405</f>
      </c>
      <c r="M405" s="6" t="s">
        <f>=MAX(0,L405*0.13)</f>
      </c>
    </row>
    <row collapsed="false" customFormat="false" customHeight="false" hidden="false" ht="12.1" outlineLevel="0" r="406">
      <c r="A406" s="44" t="n">
        <v>44159</v>
      </c>
      <c r="B406" s="2" t="s">
        <v>1410</v>
      </c>
      <c r="C406" s="2" t="s">
        <v>106</v>
      </c>
      <c r="D406" s="2" t="s">
        <v>107</v>
      </c>
      <c r="E406" s="17" t="n">
        <v>1</v>
      </c>
      <c r="F406" s="7" t="s">
        <f>=DATEDIF(A406,$N$2,"y")</f>
      </c>
      <c r="G406" s="7" t="s">
        <f>=DATEDIF(A406,$N$2,"ym")</f>
      </c>
      <c r="H406" s="7" t="s">
        <f>=DATEDIF(A406,$N$2,"md")</f>
      </c>
      <c r="I406" s="7" t="n">
        <v>1697</v>
      </c>
      <c r="J406" s="17" t="n">
        <v>1583.76</v>
      </c>
      <c r="K406" s="6" t="s">
        <f>=Портфель!F38*Портфель!$Q$13</f>
      </c>
      <c r="L406" s="6" t="s">
        <f>=(K406-J406)*E406</f>
      </c>
      <c r="M406" s="6" t="s">
        <f>=MAX(0,L406*0.13)</f>
      </c>
    </row>
    <row collapsed="false" customFormat="false" customHeight="false" hidden="false" ht="12.1" outlineLevel="0" r="407">
      <c r="A407" s="44" t="n">
        <v>44182</v>
      </c>
      <c r="B407" s="2" t="s">
        <v>1410</v>
      </c>
      <c r="C407" s="2" t="s">
        <v>106</v>
      </c>
      <c r="D407" s="2" t="s">
        <v>107</v>
      </c>
      <c r="E407" s="17" t="n">
        <v>2</v>
      </c>
      <c r="F407" s="7" t="s">
        <f>=DATEDIF(A407,$N$2,"y")</f>
      </c>
      <c r="G407" s="7" t="s">
        <f>=DATEDIF(A407,$N$2,"ym")</f>
      </c>
      <c r="H407" s="7" t="s">
        <f>=DATEDIF(A407,$N$2,"md")</f>
      </c>
      <c r="I407" s="7" t="n">
        <v>1674</v>
      </c>
      <c r="J407" s="17" t="n">
        <v>1707.82</v>
      </c>
      <c r="K407" s="6" t="s">
        <f>=Портфель!F38*Портфель!$Q$13</f>
      </c>
      <c r="L407" s="6" t="s">
        <f>=(K407-J407)*E407</f>
      </c>
      <c r="M407" s="6" t="s">
        <f>=MAX(0,L407*0.13)</f>
      </c>
    </row>
    <row collapsed="false" customFormat="false" customHeight="false" hidden="false" ht="12.1" outlineLevel="0" r="408">
      <c r="A408" s="44" t="n">
        <v>44159</v>
      </c>
      <c r="B408" s="2" t="s">
        <v>1410</v>
      </c>
      <c r="C408" s="2" t="s">
        <v>108</v>
      </c>
      <c r="D408" s="2" t="s">
        <v>109</v>
      </c>
      <c r="E408" s="17" t="n">
        <v>2</v>
      </c>
      <c r="F408" s="7" t="s">
        <f>=DATEDIF(A408,$N$2,"y")</f>
      </c>
      <c r="G408" s="7" t="s">
        <f>=DATEDIF(A408,$N$2,"ym")</f>
      </c>
      <c r="H408" s="7" t="s">
        <f>=DATEDIF(A408,$N$2,"md")</f>
      </c>
      <c r="I408" s="7" t="n">
        <v>1697</v>
      </c>
      <c r="J408" s="17" t="n">
        <v>4858.32</v>
      </c>
      <c r="K408" s="6" t="s">
        <f>=Портфель!F39*Портфель!$Q$13</f>
      </c>
      <c r="L408" s="6" t="s">
        <f>=(K408-J408)*E408</f>
      </c>
      <c r="M408" s="6" t="s">
        <f>=MAX(0,L408*0.13)</f>
      </c>
    </row>
    <row collapsed="false" customFormat="false" customHeight="false" hidden="false" ht="12.1" outlineLevel="0" r="409">
      <c r="A409" s="44" t="n">
        <v>44182</v>
      </c>
      <c r="B409" s="2" t="s">
        <v>1410</v>
      </c>
      <c r="C409" s="2" t="s">
        <v>110</v>
      </c>
      <c r="D409" s="2" t="s">
        <v>111</v>
      </c>
      <c r="E409" s="17" t="n">
        <v>1</v>
      </c>
      <c r="F409" s="7" t="s">
        <f>=DATEDIF(A409,$N$2,"y")</f>
      </c>
      <c r="G409" s="7" t="s">
        <f>=DATEDIF(A409,$N$2,"ym")</f>
      </c>
      <c r="H409" s="7" t="s">
        <f>=DATEDIF(A409,$N$2,"md")</f>
      </c>
      <c r="I409" s="7" t="n">
        <v>1674</v>
      </c>
      <c r="J409" s="17" t="n">
        <v>999.981762</v>
      </c>
      <c r="K409" s="6" t="s">
        <f>=Портфель!F40*Портфель!$Q$17</f>
      </c>
      <c r="L409" s="6" t="s">
        <f>=(K409-J409)*E409</f>
      </c>
      <c r="M409" s="6" t="s">
        <f>=MAX(0,L409*0.13)</f>
      </c>
    </row>
    <row collapsed="false" customFormat="false" customHeight="false" hidden="false" ht="12.1" outlineLevel="0" r="410">
      <c r="A410" s="44" t="n">
        <v>44182</v>
      </c>
      <c r="B410" s="2" t="s">
        <v>1410</v>
      </c>
      <c r="C410" s="2" t="s">
        <v>110</v>
      </c>
      <c r="D410" s="2" t="s">
        <v>111</v>
      </c>
      <c r="E410" s="17" t="n">
        <v>1</v>
      </c>
      <c r="F410" s="7" t="s">
        <f>=DATEDIF(A410,$N$2,"y")</f>
      </c>
      <c r="G410" s="7" t="s">
        <f>=DATEDIF(A410,$N$2,"ym")</f>
      </c>
      <c r="H410" s="7" t="s">
        <f>=DATEDIF(A410,$N$2,"md")</f>
      </c>
      <c r="I410" s="7" t="n">
        <v>1674</v>
      </c>
      <c r="J410" s="17" t="n">
        <v>999.981762</v>
      </c>
      <c r="K410" s="6" t="s">
        <f>=Портфель!F40*Портфель!$Q$17</f>
      </c>
      <c r="L410" s="6" t="s">
        <f>=(K410-J410)*E410</f>
      </c>
      <c r="M410" s="6" t="s">
        <f>=MAX(0,L410*0.13)</f>
      </c>
    </row>
    <row collapsed="false" customFormat="false" customHeight="false" hidden="false" ht="12.1" outlineLevel="0" r="411">
      <c r="A411" s="44" t="n">
        <v>44182</v>
      </c>
      <c r="B411" s="2" t="s">
        <v>1410</v>
      </c>
      <c r="C411" s="2" t="s">
        <v>110</v>
      </c>
      <c r="D411" s="2" t="s">
        <v>111</v>
      </c>
      <c r="E411" s="17" t="n">
        <v>1</v>
      </c>
      <c r="F411" s="7" t="s">
        <f>=DATEDIF(A411,$N$2,"y")</f>
      </c>
      <c r="G411" s="7" t="s">
        <f>=DATEDIF(A411,$N$2,"ym")</f>
      </c>
      <c r="H411" s="7" t="s">
        <f>=DATEDIF(A411,$N$2,"md")</f>
      </c>
      <c r="I411" s="7" t="n">
        <v>1674</v>
      </c>
      <c r="J411" s="17" t="n">
        <v>999.981762</v>
      </c>
      <c r="K411" s="6" t="s">
        <f>=Портфель!F40*Портфель!$Q$17</f>
      </c>
      <c r="L411" s="6" t="s">
        <f>=(K411-J411)*E411</f>
      </c>
      <c r="M411" s="6" t="s">
        <f>=MAX(0,L411*0.13)</f>
      </c>
    </row>
    <row collapsed="false" customFormat="false" customHeight="false" hidden="false" ht="12.1" outlineLevel="0" r="412">
      <c r="A412" s="44" t="n">
        <v>44182</v>
      </c>
      <c r="B412" s="2" t="s">
        <v>1410</v>
      </c>
      <c r="C412" s="2" t="s">
        <v>110</v>
      </c>
      <c r="D412" s="2" t="s">
        <v>111</v>
      </c>
      <c r="E412" s="17" t="n">
        <v>1</v>
      </c>
      <c r="F412" s="7" t="s">
        <f>=DATEDIF(A412,$N$2,"y")</f>
      </c>
      <c r="G412" s="7" t="s">
        <f>=DATEDIF(A412,$N$2,"ym")</f>
      </c>
      <c r="H412" s="7" t="s">
        <f>=DATEDIF(A412,$N$2,"md")</f>
      </c>
      <c r="I412" s="7" t="n">
        <v>1674</v>
      </c>
      <c r="J412" s="17" t="n">
        <v>999.981762</v>
      </c>
      <c r="K412" s="6" t="s">
        <f>=Портфель!F40*Портфель!$Q$17</f>
      </c>
      <c r="L412" s="6" t="s">
        <f>=(K412-J412)*E412</f>
      </c>
      <c r="M412" s="6" t="s">
        <f>=MAX(0,L412*0.13)</f>
      </c>
    </row>
    <row collapsed="false" customFormat="false" customHeight="false" hidden="false" ht="12.1" outlineLevel="0" r="413">
      <c r="A413" s="44" t="n">
        <v>44182</v>
      </c>
      <c r="B413" s="2" t="s">
        <v>1410</v>
      </c>
      <c r="C413" s="2" t="s">
        <v>110</v>
      </c>
      <c r="D413" s="2" t="s">
        <v>111</v>
      </c>
      <c r="E413" s="17" t="n">
        <v>1</v>
      </c>
      <c r="F413" s="7" t="s">
        <f>=DATEDIF(A413,$N$2,"y")</f>
      </c>
      <c r="G413" s="7" t="s">
        <f>=DATEDIF(A413,$N$2,"ym")</f>
      </c>
      <c r="H413" s="7" t="s">
        <f>=DATEDIF(A413,$N$2,"md")</f>
      </c>
      <c r="I413" s="7" t="n">
        <v>1674</v>
      </c>
      <c r="J413" s="17" t="n">
        <v>999.981762</v>
      </c>
      <c r="K413" s="6" t="s">
        <f>=Портфель!F40*Портфель!$Q$17</f>
      </c>
      <c r="L413" s="6" t="s">
        <f>=(K413-J413)*E413</f>
      </c>
      <c r="M413" s="6" t="s">
        <f>=MAX(0,L413*0.13)</f>
      </c>
    </row>
    <row collapsed="false" customFormat="false" customHeight="false" hidden="false" ht="12.1" outlineLevel="0" r="414">
      <c r="A414" s="44" t="n">
        <v>44182</v>
      </c>
      <c r="B414" s="2" t="s">
        <v>1410</v>
      </c>
      <c r="C414" s="2" t="s">
        <v>110</v>
      </c>
      <c r="D414" s="2" t="s">
        <v>111</v>
      </c>
      <c r="E414" s="17" t="n">
        <v>1</v>
      </c>
      <c r="F414" s="7" t="s">
        <f>=DATEDIF(A414,$N$2,"y")</f>
      </c>
      <c r="G414" s="7" t="s">
        <f>=DATEDIF(A414,$N$2,"ym")</f>
      </c>
      <c r="H414" s="7" t="s">
        <f>=DATEDIF(A414,$N$2,"md")</f>
      </c>
      <c r="I414" s="7" t="n">
        <v>1674</v>
      </c>
      <c r="J414" s="17" t="n">
        <v>999.981762</v>
      </c>
      <c r="K414" s="6" t="s">
        <f>=Портфель!F40*Портфель!$Q$17</f>
      </c>
      <c r="L414" s="6" t="s">
        <f>=(K414-J414)*E414</f>
      </c>
      <c r="M414" s="6" t="s">
        <f>=MAX(0,L414*0.13)</f>
      </c>
    </row>
    <row collapsed="false" customFormat="false" customHeight="false" hidden="false" ht="12.1" outlineLevel="0" r="415">
      <c r="A415" s="44" t="n">
        <v>44182</v>
      </c>
      <c r="B415" s="2" t="s">
        <v>1410</v>
      </c>
      <c r="C415" s="2" t="s">
        <v>110</v>
      </c>
      <c r="D415" s="2" t="s">
        <v>111</v>
      </c>
      <c r="E415" s="17" t="n">
        <v>1</v>
      </c>
      <c r="F415" s="7" t="s">
        <f>=DATEDIF(A415,$N$2,"y")</f>
      </c>
      <c r="G415" s="7" t="s">
        <f>=DATEDIF(A415,$N$2,"ym")</f>
      </c>
      <c r="H415" s="7" t="s">
        <f>=DATEDIF(A415,$N$2,"md")</f>
      </c>
      <c r="I415" s="7" t="n">
        <v>1674</v>
      </c>
      <c r="J415" s="17" t="n">
        <v>999.981762</v>
      </c>
      <c r="K415" s="6" t="s">
        <f>=Портфель!F40*Портфель!$Q$17</f>
      </c>
      <c r="L415" s="6" t="s">
        <f>=(K415-J415)*E415</f>
      </c>
      <c r="M415" s="6" t="s">
        <f>=MAX(0,L415*0.13)</f>
      </c>
    </row>
    <row collapsed="false" customFormat="false" customHeight="false" hidden="false" ht="12.1" outlineLevel="0" r="416">
      <c r="A416" s="44" t="n">
        <v>44182</v>
      </c>
      <c r="B416" s="2" t="s">
        <v>1410</v>
      </c>
      <c r="C416" s="2" t="s">
        <v>110</v>
      </c>
      <c r="D416" s="2" t="s">
        <v>111</v>
      </c>
      <c r="E416" s="17" t="n">
        <v>1</v>
      </c>
      <c r="F416" s="7" t="s">
        <f>=DATEDIF(A416,$N$2,"y")</f>
      </c>
      <c r="G416" s="7" t="s">
        <f>=DATEDIF(A416,$N$2,"ym")</f>
      </c>
      <c r="H416" s="7" t="s">
        <f>=DATEDIF(A416,$N$2,"md")</f>
      </c>
      <c r="I416" s="7" t="n">
        <v>1674</v>
      </c>
      <c r="J416" s="17" t="n">
        <v>999.981762</v>
      </c>
      <c r="K416" s="6" t="s">
        <f>=Портфель!F40*Портфель!$Q$17</f>
      </c>
      <c r="L416" s="6" t="s">
        <f>=(K416-J416)*E416</f>
      </c>
      <c r="M416" s="6" t="s">
        <f>=MAX(0,L416*0.13)</f>
      </c>
    </row>
    <row collapsed="false" customFormat="false" customHeight="false" hidden="false" ht="12.1" outlineLevel="0" r="417">
      <c r="A417" s="44" t="n">
        <v>44182</v>
      </c>
      <c r="B417" s="2" t="s">
        <v>1410</v>
      </c>
      <c r="C417" s="2" t="s">
        <v>110</v>
      </c>
      <c r="D417" s="2" t="s">
        <v>111</v>
      </c>
      <c r="E417" s="17" t="n">
        <v>1</v>
      </c>
      <c r="F417" s="7" t="s">
        <f>=DATEDIF(A417,$N$2,"y")</f>
      </c>
      <c r="G417" s="7" t="s">
        <f>=DATEDIF(A417,$N$2,"ym")</f>
      </c>
      <c r="H417" s="7" t="s">
        <f>=DATEDIF(A417,$N$2,"md")</f>
      </c>
      <c r="I417" s="7" t="n">
        <v>1674</v>
      </c>
      <c r="J417" s="17" t="n">
        <v>999.981762</v>
      </c>
      <c r="K417" s="6" t="s">
        <f>=Портфель!F40*Портфель!$Q$17</f>
      </c>
      <c r="L417" s="6" t="s">
        <f>=(K417-J417)*E417</f>
      </c>
      <c r="M417" s="6" t="s">
        <f>=MAX(0,L417*0.13)</f>
      </c>
    </row>
    <row collapsed="false" customFormat="false" customHeight="false" hidden="false" ht="12.1" outlineLevel="0" r="418">
      <c r="A418" s="44" t="n">
        <v>44182</v>
      </c>
      <c r="B418" s="2" t="s">
        <v>1410</v>
      </c>
      <c r="C418" s="2" t="s">
        <v>110</v>
      </c>
      <c r="D418" s="2" t="s">
        <v>111</v>
      </c>
      <c r="E418" s="17" t="n">
        <v>1</v>
      </c>
      <c r="F418" s="7" t="s">
        <f>=DATEDIF(A418,$N$2,"y")</f>
      </c>
      <c r="G418" s="7" t="s">
        <f>=DATEDIF(A418,$N$2,"ym")</f>
      </c>
      <c r="H418" s="7" t="s">
        <f>=DATEDIF(A418,$N$2,"md")</f>
      </c>
      <c r="I418" s="7" t="n">
        <v>1674</v>
      </c>
      <c r="J418" s="17" t="n">
        <v>999.981762</v>
      </c>
      <c r="K418" s="6" t="s">
        <f>=Портфель!F40*Портфель!$Q$17</f>
      </c>
      <c r="L418" s="6" t="s">
        <f>=(K418-J418)*E418</f>
      </c>
      <c r="M418" s="6" t="s">
        <f>=MAX(0,L418*0.13)</f>
      </c>
    </row>
    <row collapsed="false" customFormat="false" customHeight="false" hidden="false" ht="12.1" outlineLevel="0" r="419">
      <c r="A419" s="44" t="n">
        <v>44168</v>
      </c>
      <c r="B419" s="2" t="s">
        <v>1410</v>
      </c>
      <c r="C419" s="2" t="s">
        <v>112</v>
      </c>
      <c r="D419" s="2" t="s">
        <v>113</v>
      </c>
      <c r="E419" s="17" t="n">
        <v>100</v>
      </c>
      <c r="F419" s="7" t="s">
        <f>=DATEDIF(A419,$N$2,"y")</f>
      </c>
      <c r="G419" s="7" t="s">
        <f>=DATEDIF(A419,$N$2,"ym")</f>
      </c>
      <c r="H419" s="7" t="s">
        <f>=DATEDIF(A419,$N$2,"md")</f>
      </c>
      <c r="I419" s="7" t="n">
        <v>1688</v>
      </c>
      <c r="J419" s="17" t="n">
        <v>30.4846</v>
      </c>
      <c r="K419" s="6" t="s">
        <f>=Портфель!F41*Портфель!$Q$13</f>
      </c>
      <c r="L419" s="6" t="s">
        <f>=(K419-J419)*E419</f>
      </c>
      <c r="M419" s="6" t="s">
        <f>=MAX(0,L419*0.13)</f>
      </c>
    </row>
    <row collapsed="false" customFormat="false" customHeight="false" hidden="false" ht="12.1" outlineLevel="0" r="420">
      <c r="A420" s="44" t="n">
        <v>44168</v>
      </c>
      <c r="B420" s="2" t="s">
        <v>1410</v>
      </c>
      <c r="C420" s="2" t="s">
        <v>112</v>
      </c>
      <c r="D420" s="2" t="s">
        <v>113</v>
      </c>
      <c r="E420" s="17" t="n">
        <v>100</v>
      </c>
      <c r="F420" s="7" t="s">
        <f>=DATEDIF(A420,$N$2,"y")</f>
      </c>
      <c r="G420" s="7" t="s">
        <f>=DATEDIF(A420,$N$2,"ym")</f>
      </c>
      <c r="H420" s="7" t="s">
        <f>=DATEDIF(A420,$N$2,"md")</f>
      </c>
      <c r="I420" s="7" t="n">
        <v>1688</v>
      </c>
      <c r="J420" s="17" t="n">
        <v>29.7442</v>
      </c>
      <c r="K420" s="6" t="s">
        <f>=Портфель!F41*Портфель!$Q$13</f>
      </c>
      <c r="L420" s="6" t="s">
        <f>=(K420-J420)*E420</f>
      </c>
      <c r="M420" s="6" t="s">
        <f>=MAX(0,L420*0.13)</f>
      </c>
    </row>
    <row collapsed="false" customFormat="false" customHeight="false" hidden="false" ht="12.1" outlineLevel="0" r="421">
      <c r="A421" s="44" t="n">
        <v>44173</v>
      </c>
      <c r="B421" s="2" t="s">
        <v>1410</v>
      </c>
      <c r="C421" s="2" t="s">
        <v>112</v>
      </c>
      <c r="D421" s="2" t="s">
        <v>113</v>
      </c>
      <c r="E421" s="17" t="n">
        <v>100</v>
      </c>
      <c r="F421" s="7" t="s">
        <f>=DATEDIF(A421,$N$2,"y")</f>
      </c>
      <c r="G421" s="7" t="s">
        <f>=DATEDIF(A421,$N$2,"ym")</f>
      </c>
      <c r="H421" s="7" t="s">
        <f>=DATEDIF(A421,$N$2,"md")</f>
      </c>
      <c r="I421" s="7" t="n">
        <v>1683</v>
      </c>
      <c r="J421" s="17" t="n">
        <v>29.2139</v>
      </c>
      <c r="K421" s="6" t="s">
        <f>=Портфель!F41*Портфель!$Q$13</f>
      </c>
      <c r="L421" s="6" t="s">
        <f>=(K421-J421)*E421</f>
      </c>
      <c r="M421" s="6" t="s">
        <f>=MAX(0,L421*0.13)</f>
      </c>
    </row>
    <row collapsed="false" customFormat="false" customHeight="false" hidden="false" ht="12.1" outlineLevel="0" r="422">
      <c r="A422" s="44" t="n">
        <v>44181</v>
      </c>
      <c r="B422" s="2" t="s">
        <v>1410</v>
      </c>
      <c r="C422" s="2" t="s">
        <v>112</v>
      </c>
      <c r="D422" s="2" t="s">
        <v>113</v>
      </c>
      <c r="E422" s="17" t="n">
        <v>100</v>
      </c>
      <c r="F422" s="7" t="s">
        <f>=DATEDIF(A422,$N$2,"y")</f>
      </c>
      <c r="G422" s="7" t="s">
        <f>=DATEDIF(A422,$N$2,"ym")</f>
      </c>
      <c r="H422" s="7" t="s">
        <f>=DATEDIF(A422,$N$2,"md")</f>
      </c>
      <c r="I422" s="7" t="n">
        <v>1675</v>
      </c>
      <c r="J422" s="17" t="n">
        <v>28.8738</v>
      </c>
      <c r="K422" s="6" t="s">
        <f>=Портфель!F41*Портфель!$Q$13</f>
      </c>
      <c r="L422" s="6" t="s">
        <f>=(K422-J422)*E422</f>
      </c>
      <c r="M422" s="6" t="s">
        <f>=MAX(0,L422*0.13)</f>
      </c>
    </row>
    <row collapsed="false" customFormat="false" customHeight="false" hidden="false" ht="12.1" outlineLevel="0" r="423">
      <c r="A423" s="44" t="n">
        <v>44041</v>
      </c>
      <c r="B423" s="2" t="s">
        <v>1410</v>
      </c>
      <c r="C423" s="2" t="s">
        <v>114</v>
      </c>
      <c r="D423" s="2" t="s">
        <v>115</v>
      </c>
      <c r="E423" s="17" t="n">
        <v>1000</v>
      </c>
      <c r="F423" s="7" t="s">
        <f>=DATEDIF(A423,$N$2,"y")</f>
      </c>
      <c r="G423" s="7" t="s">
        <f>=DATEDIF(A423,$N$2,"ym")</f>
      </c>
      <c r="H423" s="7" t="s">
        <f>=DATEDIF(A423,$N$2,"md")</f>
      </c>
      <c r="I423" s="7" t="n">
        <v>1815</v>
      </c>
      <c r="J423" s="17" t="n">
        <v>0.76166</v>
      </c>
      <c r="K423" s="6" t="s">
        <f>=Портфель!F42*Портфель!$Q$13</f>
      </c>
      <c r="L423" s="6" t="s">
        <f>=(K423-J423)*E423</f>
      </c>
      <c r="M423" s="6" t="s">
        <f>=MAX(0,L423*0.13)</f>
      </c>
    </row>
    <row collapsed="false" customFormat="false" customHeight="false" hidden="false" ht="12.1" outlineLevel="0" r="424">
      <c r="A424" s="44" t="n">
        <v>44070</v>
      </c>
      <c r="B424" s="2" t="s">
        <v>1410</v>
      </c>
      <c r="C424" s="2" t="s">
        <v>114</v>
      </c>
      <c r="D424" s="2" t="s">
        <v>115</v>
      </c>
      <c r="E424" s="17" t="n">
        <v>1000</v>
      </c>
      <c r="F424" s="7" t="s">
        <f>=DATEDIF(A424,$N$2,"y")</f>
      </c>
      <c r="G424" s="7" t="s">
        <f>=DATEDIF(A424,$N$2,"ym")</f>
      </c>
      <c r="H424" s="7" t="s">
        <f>=DATEDIF(A424,$N$2,"md")</f>
      </c>
      <c r="I424" s="7" t="n">
        <v>1786</v>
      </c>
      <c r="J424" s="17" t="n">
        <v>0.74395</v>
      </c>
      <c r="K424" s="6" t="s">
        <f>=Портфель!F42*Портфель!$Q$13</f>
      </c>
      <c r="L424" s="6" t="s">
        <f>=(K424-J424)*E424</f>
      </c>
      <c r="M424" s="6" t="s">
        <f>=MAX(0,L424*0.13)</f>
      </c>
    </row>
    <row collapsed="false" customFormat="false" customHeight="false" hidden="false" ht="12.1" outlineLevel="0" r="425">
      <c r="A425" s="44" t="n">
        <v>44083</v>
      </c>
      <c r="B425" s="2" t="s">
        <v>1410</v>
      </c>
      <c r="C425" s="2" t="s">
        <v>114</v>
      </c>
      <c r="D425" s="2" t="s">
        <v>115</v>
      </c>
      <c r="E425" s="17" t="n">
        <v>1000</v>
      </c>
      <c r="F425" s="7" t="s">
        <f>=DATEDIF(A425,$N$2,"y")</f>
      </c>
      <c r="G425" s="7" t="s">
        <f>=DATEDIF(A425,$N$2,"ym")</f>
      </c>
      <c r="H425" s="7" t="s">
        <f>=DATEDIF(A425,$N$2,"md")</f>
      </c>
      <c r="I425" s="7" t="n">
        <v>1773</v>
      </c>
      <c r="J425" s="17" t="n">
        <v>0.73335</v>
      </c>
      <c r="K425" s="6" t="s">
        <f>=Портфель!F42*Портфель!$Q$13</f>
      </c>
      <c r="L425" s="6" t="s">
        <f>=(K425-J425)*E425</f>
      </c>
      <c r="M425" s="6" t="s">
        <f>=MAX(0,L425*0.13)</f>
      </c>
    </row>
    <row collapsed="false" customFormat="false" customHeight="false" hidden="false" ht="12.1" outlineLevel="0" r="426">
      <c r="A426" s="44" t="n">
        <v>44083</v>
      </c>
      <c r="B426" s="2" t="s">
        <v>1410</v>
      </c>
      <c r="C426" s="2" t="s">
        <v>114</v>
      </c>
      <c r="D426" s="2" t="s">
        <v>115</v>
      </c>
      <c r="E426" s="17" t="n">
        <v>1000</v>
      </c>
      <c r="F426" s="7" t="s">
        <f>=DATEDIF(A426,$N$2,"y")</f>
      </c>
      <c r="G426" s="7" t="s">
        <f>=DATEDIF(A426,$N$2,"ym")</f>
      </c>
      <c r="H426" s="7" t="s">
        <f>=DATEDIF(A426,$N$2,"md")</f>
      </c>
      <c r="I426" s="7" t="n">
        <v>1773</v>
      </c>
      <c r="J426" s="17" t="n">
        <v>0.73335</v>
      </c>
      <c r="K426" s="6" t="s">
        <f>=Портфель!F42*Портфель!$Q$13</f>
      </c>
      <c r="L426" s="6" t="s">
        <f>=(K426-J426)*E426</f>
      </c>
      <c r="M426" s="6" t="s">
        <f>=MAX(0,L426*0.13)</f>
      </c>
    </row>
    <row collapsed="false" customFormat="false" customHeight="false" hidden="false" ht="12.1" outlineLevel="0" r="427">
      <c r="A427" s="44" t="n">
        <v>44132</v>
      </c>
      <c r="B427" s="2" t="s">
        <v>1410</v>
      </c>
      <c r="C427" s="2" t="s">
        <v>114</v>
      </c>
      <c r="D427" s="2" t="s">
        <v>115</v>
      </c>
      <c r="E427" s="17" t="n">
        <v>1000</v>
      </c>
      <c r="F427" s="7" t="s">
        <f>=DATEDIF(A427,$N$2,"y")</f>
      </c>
      <c r="G427" s="7" t="s">
        <f>=DATEDIF(A427,$N$2,"ym")</f>
      </c>
      <c r="H427" s="7" t="s">
        <f>=DATEDIF(A427,$N$2,"md")</f>
      </c>
      <c r="I427" s="7" t="n">
        <v>1724</v>
      </c>
      <c r="J427" s="17" t="n">
        <v>0.71924</v>
      </c>
      <c r="K427" s="6" t="s">
        <f>=Портфель!F42*Портфель!$Q$13</f>
      </c>
      <c r="L427" s="6" t="s">
        <f>=(K427-J427)*E427</f>
      </c>
      <c r="M427" s="6" t="s">
        <f>=MAX(0,L427*0.13)</f>
      </c>
    </row>
    <row collapsed="false" customFormat="false" customHeight="false" hidden="false" ht="12.1" outlineLevel="0" r="428">
      <c r="A428" s="44" t="n">
        <v>44162</v>
      </c>
      <c r="B428" s="2" t="s">
        <v>1410</v>
      </c>
      <c r="C428" s="2" t="s">
        <v>114</v>
      </c>
      <c r="D428" s="2" t="s">
        <v>115</v>
      </c>
      <c r="E428" s="17" t="n">
        <v>4000</v>
      </c>
      <c r="F428" s="7" t="s">
        <f>=DATEDIF(A428,$N$2,"y")</f>
      </c>
      <c r="G428" s="7" t="s">
        <f>=DATEDIF(A428,$N$2,"ym")</f>
      </c>
      <c r="H428" s="7" t="s">
        <f>=DATEDIF(A428,$N$2,"md")</f>
      </c>
      <c r="I428" s="7" t="n">
        <v>1694</v>
      </c>
      <c r="J428" s="17" t="n">
        <v>0.7818725</v>
      </c>
      <c r="K428" s="6" t="s">
        <f>=Портфель!F42*Портфель!$Q$13</f>
      </c>
      <c r="L428" s="6" t="s">
        <f>=(K428-J428)*E428</f>
      </c>
      <c r="M428" s="6" t="s">
        <f>=MAX(0,L428*0.13)</f>
      </c>
    </row>
    <row collapsed="false" customFormat="false" customHeight="false" hidden="false" ht="12.1" outlineLevel="0" r="429">
      <c r="A429" s="44" t="n">
        <v>44162</v>
      </c>
      <c r="B429" s="2" t="s">
        <v>1410</v>
      </c>
      <c r="C429" s="2" t="s">
        <v>114</v>
      </c>
      <c r="D429" s="2" t="s">
        <v>115</v>
      </c>
      <c r="E429" s="17" t="n">
        <v>5000</v>
      </c>
      <c r="F429" s="7" t="s">
        <f>=DATEDIF(A429,$N$2,"y")</f>
      </c>
      <c r="G429" s="7" t="s">
        <f>=DATEDIF(A429,$N$2,"ym")</f>
      </c>
      <c r="H429" s="7" t="s">
        <f>=DATEDIF(A429,$N$2,"md")</f>
      </c>
      <c r="I429" s="7" t="n">
        <v>1694</v>
      </c>
      <c r="J429" s="17" t="n">
        <v>0.782874</v>
      </c>
      <c r="K429" s="6" t="s">
        <f>=Портфель!F42*Портфель!$Q$13</f>
      </c>
      <c r="L429" s="6" t="s">
        <f>=(K429-J429)*E429</f>
      </c>
      <c r="M429" s="6" t="s">
        <f>=MAX(0,L429*0.13)</f>
      </c>
    </row>
    <row collapsed="false" customFormat="false" customHeight="false" hidden="false" ht="12.1" outlineLevel="0" r="430">
      <c r="A430" s="44" t="n">
        <v>44161</v>
      </c>
      <c r="B430" s="2" t="s">
        <v>1410</v>
      </c>
      <c r="C430" s="2" t="s">
        <v>116</v>
      </c>
      <c r="D430" s="2" t="s">
        <v>117</v>
      </c>
      <c r="E430" s="17" t="n">
        <v>10</v>
      </c>
      <c r="F430" s="7" t="s">
        <f>=DATEDIF(A430,$N$2,"y")</f>
      </c>
      <c r="G430" s="7" t="s">
        <f>=DATEDIF(A430,$N$2,"ym")</f>
      </c>
      <c r="H430" s="7" t="s">
        <f>=DATEDIF(A430,$N$2,"md")</f>
      </c>
      <c r="I430" s="7" t="n">
        <v>1695</v>
      </c>
      <c r="J430" s="17" t="n">
        <v>237.113</v>
      </c>
      <c r="K430" s="6" t="s">
        <f>=Портфель!F43*Портфель!$Q$13</f>
      </c>
      <c r="L430" s="6" t="s">
        <f>=(K430-J430)*E430</f>
      </c>
      <c r="M430" s="6" t="s">
        <f>=MAX(0,L430*0.13)</f>
      </c>
    </row>
    <row collapsed="false" customFormat="false" customHeight="false" hidden="false" ht="12.1" outlineLevel="0" r="431">
      <c r="A431" s="44" t="n">
        <v>44182</v>
      </c>
      <c r="B431" s="2" t="s">
        <v>1410</v>
      </c>
      <c r="C431" s="2" t="s">
        <v>118</v>
      </c>
      <c r="D431" s="2" t="s">
        <v>119</v>
      </c>
      <c r="E431" s="17" t="n">
        <v>3</v>
      </c>
      <c r="F431" s="7" t="s">
        <f>=DATEDIF(A431,$N$2,"y")</f>
      </c>
      <c r="G431" s="7" t="s">
        <f>=DATEDIF(A431,$N$2,"ym")</f>
      </c>
      <c r="H431" s="7" t="s">
        <f>=DATEDIF(A431,$N$2,"md")</f>
      </c>
      <c r="I431" s="7" t="n">
        <v>1674</v>
      </c>
      <c r="J431" s="17" t="n">
        <v>2775.0350463333</v>
      </c>
      <c r="K431" s="6" t="s">
        <f>=Портфель!F44*Портфель!$Q$17</f>
      </c>
      <c r="L431" s="6" t="s">
        <f>=(K431-J431)*E431</f>
      </c>
      <c r="M431" s="6" t="s">
        <f>=MAX(0,L431*0.13)</f>
      </c>
    </row>
    <row collapsed="false" customFormat="false" customHeight="false" hidden="false" ht="12.1" outlineLevel="0" r="432">
      <c r="A432" s="44" t="n">
        <v>44111</v>
      </c>
      <c r="B432" s="2" t="s">
        <v>1410</v>
      </c>
      <c r="C432" s="2" t="s">
        <v>120</v>
      </c>
      <c r="D432" s="2" t="s">
        <v>121</v>
      </c>
      <c r="E432" s="17" t="n">
        <v>50</v>
      </c>
      <c r="F432" s="7" t="s">
        <f>=DATEDIF(A432,$N$2,"y")</f>
      </c>
      <c r="G432" s="7" t="s">
        <f>=DATEDIF(A432,$N$2,"ym")</f>
      </c>
      <c r="H432" s="7" t="s">
        <f>=DATEDIF(A432,$N$2,"md")</f>
      </c>
      <c r="I432" s="7" t="n">
        <v>1745</v>
      </c>
      <c r="J432" s="17" t="n">
        <v>105</v>
      </c>
      <c r="K432" s="6" t="s">
        <f>=Портфель!F45*Портфель!$Q$13</f>
      </c>
      <c r="L432" s="6" t="s">
        <f>=(K432-J432)*E432</f>
      </c>
      <c r="M432" s="6" t="s">
        <f>=MAX(0,L432*0.13)</f>
      </c>
    </row>
    <row collapsed="false" customFormat="false" customHeight="false" hidden="false" ht="12.1" outlineLevel="0" r="433">
      <c r="A433" s="44" t="n">
        <v>44148</v>
      </c>
      <c r="B433" s="2" t="s">
        <v>1410</v>
      </c>
      <c r="C433" s="2" t="s">
        <v>120</v>
      </c>
      <c r="D433" s="2" t="s">
        <v>121</v>
      </c>
      <c r="E433" s="17" t="n">
        <v>20</v>
      </c>
      <c r="F433" s="7" t="s">
        <f>=DATEDIF(A433,$N$2,"y")</f>
      </c>
      <c r="G433" s="7" t="s">
        <f>=DATEDIF(A433,$N$2,"ym")</f>
      </c>
      <c r="H433" s="7" t="s">
        <f>=DATEDIF(A433,$N$2,"md")</f>
      </c>
      <c r="I433" s="7" t="n">
        <v>1708</v>
      </c>
      <c r="J433" s="17" t="n">
        <v>96.646</v>
      </c>
      <c r="K433" s="6" t="s">
        <f>=Портфель!F45*Портфель!$Q$13</f>
      </c>
      <c r="L433" s="6" t="s">
        <f>=(K433-J433)*E433</f>
      </c>
      <c r="M433" s="6" t="s">
        <f>=MAX(0,L433*0.13)</f>
      </c>
    </row>
    <row collapsed="false" customFormat="false" customHeight="false" hidden="false" ht="12.1" outlineLevel="0" r="434">
      <c r="A434" s="44" t="n">
        <v>43999</v>
      </c>
      <c r="B434" s="2" t="s">
        <v>1410</v>
      </c>
      <c r="C434" s="2" t="s">
        <v>122</v>
      </c>
      <c r="D434" s="2" t="s">
        <v>123</v>
      </c>
      <c r="E434" s="17" t="n">
        <v>10</v>
      </c>
      <c r="F434" s="7" t="s">
        <f>=DATEDIF(A434,$N$2,"y")</f>
      </c>
      <c r="G434" s="7" t="s">
        <f>=DATEDIF(A434,$N$2,"ym")</f>
      </c>
      <c r="H434" s="7" t="s">
        <f>=DATEDIF(A434,$N$2,"md")</f>
      </c>
      <c r="I434" s="7" t="n">
        <v>1857</v>
      </c>
      <c r="J434" s="17" t="n">
        <v>113.054</v>
      </c>
      <c r="K434" s="6" t="s">
        <f>=Портфель!F46*Портфель!$Q$13</f>
      </c>
      <c r="L434" s="6" t="s">
        <f>=(K434-J434)*E434</f>
      </c>
      <c r="M434" s="6" t="s">
        <f>=MAX(0,L434*0.13)</f>
      </c>
    </row>
    <row collapsed="false" customFormat="false" customHeight="false" hidden="false" ht="12.1" outlineLevel="0" r="435">
      <c r="A435" s="44" t="n">
        <v>44148</v>
      </c>
      <c r="B435" s="2" t="s">
        <v>1410</v>
      </c>
      <c r="C435" s="2" t="s">
        <v>122</v>
      </c>
      <c r="D435" s="2" t="s">
        <v>123</v>
      </c>
      <c r="E435" s="17" t="n">
        <v>20</v>
      </c>
      <c r="F435" s="7" t="s">
        <f>=DATEDIF(A435,$N$2,"y")</f>
      </c>
      <c r="G435" s="7" t="s">
        <f>=DATEDIF(A435,$N$2,"ym")</f>
      </c>
      <c r="H435" s="7" t="s">
        <f>=DATEDIF(A435,$N$2,"md")</f>
      </c>
      <c r="I435" s="7" t="n">
        <v>1708</v>
      </c>
      <c r="J435" s="17" t="n">
        <v>134.0335</v>
      </c>
      <c r="K435" s="6" t="s">
        <f>=Портфель!F46*Портфель!$Q$13</f>
      </c>
      <c r="L435" s="6" t="s">
        <f>=(K435-J435)*E435</f>
      </c>
      <c r="M435" s="6" t="s">
        <f>=MAX(0,L435*0.13)</f>
      </c>
    </row>
    <row collapsed="false" customFormat="false" customHeight="false" hidden="false" ht="12.1" outlineLevel="0" r="436">
      <c r="A436" s="44" t="n">
        <v>44047</v>
      </c>
      <c r="B436" s="2" t="s">
        <v>1410</v>
      </c>
      <c r="C436" s="2" t="s">
        <v>124</v>
      </c>
      <c r="D436" s="2" t="s">
        <v>125</v>
      </c>
      <c r="E436" s="17" t="n">
        <v>2000</v>
      </c>
      <c r="F436" s="7" t="s">
        <f>=DATEDIF(A436,$N$2,"y")</f>
      </c>
      <c r="G436" s="7" t="s">
        <f>=DATEDIF(A436,$N$2,"ym")</f>
      </c>
      <c r="H436" s="7" t="s">
        <f>=DATEDIF(A436,$N$2,"md")</f>
      </c>
      <c r="I436" s="7" t="n">
        <v>1809</v>
      </c>
      <c r="J436" s="17" t="n">
        <v>0.75936</v>
      </c>
      <c r="K436" s="6" t="s">
        <f>=Портфель!F47*Портфель!$Q$13</f>
      </c>
      <c r="L436" s="6" t="s">
        <f>=(K436-J436)*E436</f>
      </c>
      <c r="M436" s="6" t="s">
        <f>=MAX(0,L436*0.13)</f>
      </c>
    </row>
    <row collapsed="false" customFormat="false" customHeight="false" hidden="false" ht="12.1" outlineLevel="0" r="437">
      <c r="A437" s="44" t="n">
        <v>44047</v>
      </c>
      <c r="B437" s="2" t="s">
        <v>1410</v>
      </c>
      <c r="C437" s="2" t="s">
        <v>124</v>
      </c>
      <c r="D437" s="2" t="s">
        <v>125</v>
      </c>
      <c r="E437" s="17" t="n">
        <v>2000</v>
      </c>
      <c r="F437" s="7" t="s">
        <f>=DATEDIF(A437,$N$2,"y")</f>
      </c>
      <c r="G437" s="7" t="s">
        <f>=DATEDIF(A437,$N$2,"ym")</f>
      </c>
      <c r="H437" s="7" t="s">
        <f>=DATEDIF(A437,$N$2,"md")</f>
      </c>
      <c r="I437" s="7" t="n">
        <v>1809</v>
      </c>
      <c r="J437" s="17" t="n">
        <v>0.75936</v>
      </c>
      <c r="K437" s="6" t="s">
        <f>=Портфель!F47*Портфель!$Q$13</f>
      </c>
      <c r="L437" s="6" t="s">
        <f>=(K437-J437)*E437</f>
      </c>
      <c r="M437" s="6" t="s">
        <f>=MAX(0,L437*0.13)</f>
      </c>
    </row>
    <row collapsed="false" customFormat="false" customHeight="false" hidden="false" ht="12.1" outlineLevel="0" r="438">
      <c r="A438" s="44" t="n">
        <v>44053</v>
      </c>
      <c r="B438" s="2" t="s">
        <v>1410</v>
      </c>
      <c r="C438" s="2" t="s">
        <v>124</v>
      </c>
      <c r="D438" s="2" t="s">
        <v>125</v>
      </c>
      <c r="E438" s="17" t="n">
        <v>1000</v>
      </c>
      <c r="F438" s="7" t="s">
        <f>=DATEDIF(A438,$N$2,"y")</f>
      </c>
      <c r="G438" s="7" t="s">
        <f>=DATEDIF(A438,$N$2,"ym")</f>
      </c>
      <c r="H438" s="7" t="s">
        <f>=DATEDIF(A438,$N$2,"md")</f>
      </c>
      <c r="I438" s="7" t="n">
        <v>1803</v>
      </c>
      <c r="J438" s="17" t="n">
        <v>0.75516</v>
      </c>
      <c r="K438" s="6" t="s">
        <f>=Портфель!F47*Портфель!$Q$13</f>
      </c>
      <c r="L438" s="6" t="s">
        <f>=(K438-J438)*E438</f>
      </c>
      <c r="M438" s="6" t="s">
        <f>=MAX(0,L438*0.13)</f>
      </c>
    </row>
    <row collapsed="false" customFormat="false" customHeight="false" hidden="false" ht="12.1" outlineLevel="0" r="439">
      <c r="A439" s="44" t="n">
        <v>44075</v>
      </c>
      <c r="B439" s="2" t="s">
        <v>1410</v>
      </c>
      <c r="C439" s="2" t="s">
        <v>124</v>
      </c>
      <c r="D439" s="2" t="s">
        <v>125</v>
      </c>
      <c r="E439" s="17" t="n">
        <v>2000</v>
      </c>
      <c r="F439" s="7" t="s">
        <f>=DATEDIF(A439,$N$2,"y")</f>
      </c>
      <c r="G439" s="7" t="s">
        <f>=DATEDIF(A439,$N$2,"ym")</f>
      </c>
      <c r="H439" s="7" t="s">
        <f>=DATEDIF(A439,$N$2,"md")</f>
      </c>
      <c r="I439" s="7" t="n">
        <v>1781</v>
      </c>
      <c r="J439" s="17" t="n">
        <v>0.729345</v>
      </c>
      <c r="K439" s="6" t="s">
        <f>=Портфель!F47*Портфель!$Q$13</f>
      </c>
      <c r="L439" s="6" t="s">
        <f>=(K439-J439)*E439</f>
      </c>
      <c r="M439" s="6" t="s">
        <f>=MAX(0,L439*0.13)</f>
      </c>
    </row>
    <row collapsed="false" customFormat="false" customHeight="false" hidden="false" ht="12.1" outlineLevel="0" r="440">
      <c r="A440" s="44" t="n">
        <v>44126</v>
      </c>
      <c r="B440" s="2" t="s">
        <v>1410</v>
      </c>
      <c r="C440" s="2" t="s">
        <v>124</v>
      </c>
      <c r="D440" s="2" t="s">
        <v>125</v>
      </c>
      <c r="E440" s="17" t="n">
        <v>2000</v>
      </c>
      <c r="F440" s="7" t="s">
        <f>=DATEDIF(A440,$N$2,"y")</f>
      </c>
      <c r="G440" s="7" t="s">
        <f>=DATEDIF(A440,$N$2,"ym")</f>
      </c>
      <c r="H440" s="7" t="s">
        <f>=DATEDIF(A440,$N$2,"md")</f>
      </c>
      <c r="I440" s="7" t="n">
        <v>1730</v>
      </c>
      <c r="J440" s="17" t="n">
        <v>0.73565</v>
      </c>
      <c r="K440" s="6" t="s">
        <f>=Портфель!F47*Портфель!$Q$13</f>
      </c>
      <c r="L440" s="6" t="s">
        <f>=(K440-J440)*E440</f>
      </c>
      <c r="M440" s="6" t="s">
        <f>=MAX(0,L440*0.13)</f>
      </c>
    </row>
    <row collapsed="false" customFormat="false" customHeight="false" hidden="false" ht="12.1" outlineLevel="0" r="441">
      <c r="A441" s="44" t="n">
        <v>44126</v>
      </c>
      <c r="B441" s="2" t="s">
        <v>1410</v>
      </c>
      <c r="C441" s="2" t="s">
        <v>124</v>
      </c>
      <c r="D441" s="2" t="s">
        <v>125</v>
      </c>
      <c r="E441" s="17" t="n">
        <v>2000</v>
      </c>
      <c r="F441" s="7" t="s">
        <f>=DATEDIF(A441,$N$2,"y")</f>
      </c>
      <c r="G441" s="7" t="s">
        <f>=DATEDIF(A441,$N$2,"ym")</f>
      </c>
      <c r="H441" s="7" t="s">
        <f>=DATEDIF(A441,$N$2,"md")</f>
      </c>
      <c r="I441" s="7" t="n">
        <v>1730</v>
      </c>
      <c r="J441" s="17" t="n">
        <v>0.73535</v>
      </c>
      <c r="K441" s="6" t="s">
        <f>=Портфель!F47*Портфель!$Q$13</f>
      </c>
      <c r="L441" s="6" t="s">
        <f>=(K441-J441)*E441</f>
      </c>
      <c r="M441" s="6" t="s">
        <f>=MAX(0,L441*0.13)</f>
      </c>
    </row>
    <row collapsed="false" customFormat="false" customHeight="false" hidden="false" ht="12.1" outlineLevel="0" r="442">
      <c r="A442" s="44" t="n">
        <v>44133</v>
      </c>
      <c r="B442" s="2" t="s">
        <v>1410</v>
      </c>
      <c r="C442" s="2" t="s">
        <v>124</v>
      </c>
      <c r="D442" s="2" t="s">
        <v>125</v>
      </c>
      <c r="E442" s="17" t="n">
        <v>1000</v>
      </c>
      <c r="F442" s="7" t="s">
        <f>=DATEDIF(A442,$N$2,"y")</f>
      </c>
      <c r="G442" s="7" t="s">
        <f>=DATEDIF(A442,$N$2,"ym")</f>
      </c>
      <c r="H442" s="7" t="s">
        <f>=DATEDIF(A442,$N$2,"md")</f>
      </c>
      <c r="I442" s="7" t="n">
        <v>1723</v>
      </c>
      <c r="J442" s="17" t="n">
        <v>0.67933</v>
      </c>
      <c r="K442" s="6" t="s">
        <f>=Портфель!F47*Портфель!$Q$13</f>
      </c>
      <c r="L442" s="6" t="s">
        <f>=(K442-J442)*E442</f>
      </c>
      <c r="M442" s="6" t="s">
        <f>=MAX(0,L442*0.13)</f>
      </c>
    </row>
    <row collapsed="false" customFormat="false" customHeight="false" hidden="false" ht="12.1" outlineLevel="0" r="443">
      <c r="A443" s="44" t="n">
        <v>44133</v>
      </c>
      <c r="B443" s="2" t="s">
        <v>1410</v>
      </c>
      <c r="C443" s="2" t="s">
        <v>124</v>
      </c>
      <c r="D443" s="2" t="s">
        <v>125</v>
      </c>
      <c r="E443" s="17" t="n">
        <v>1000</v>
      </c>
      <c r="F443" s="7" t="s">
        <f>=DATEDIF(A443,$N$2,"y")</f>
      </c>
      <c r="G443" s="7" t="s">
        <f>=DATEDIF(A443,$N$2,"ym")</f>
      </c>
      <c r="H443" s="7" t="s">
        <f>=DATEDIF(A443,$N$2,"md")</f>
      </c>
      <c r="I443" s="7" t="n">
        <v>1723</v>
      </c>
      <c r="J443" s="17" t="n">
        <v>0.67913</v>
      </c>
      <c r="K443" s="6" t="s">
        <f>=Портфель!F47*Портфель!$Q$13</f>
      </c>
      <c r="L443" s="6" t="s">
        <f>=(K443-J443)*E443</f>
      </c>
      <c r="M443" s="6" t="s">
        <f>=MAX(0,L443*0.13)</f>
      </c>
    </row>
    <row collapsed="false" customFormat="false" customHeight="false" hidden="false" ht="12.1" outlineLevel="0" r="444">
      <c r="A444" s="44" t="n">
        <v>44147</v>
      </c>
      <c r="B444" s="2" t="s">
        <v>1410</v>
      </c>
      <c r="C444" s="2" t="s">
        <v>124</v>
      </c>
      <c r="D444" s="2" t="s">
        <v>125</v>
      </c>
      <c r="E444" s="17" t="n">
        <v>2000</v>
      </c>
      <c r="F444" s="7" t="s">
        <f>=DATEDIF(A444,$N$2,"y")</f>
      </c>
      <c r="G444" s="7" t="s">
        <f>=DATEDIF(A444,$N$2,"ym")</f>
      </c>
      <c r="H444" s="7" t="s">
        <f>=DATEDIF(A444,$N$2,"md")</f>
      </c>
      <c r="I444" s="7" t="n">
        <v>1709</v>
      </c>
      <c r="J444" s="17" t="n">
        <v>0.71334</v>
      </c>
      <c r="K444" s="6" t="s">
        <f>=Портфель!F47*Портфель!$Q$13</f>
      </c>
      <c r="L444" s="6" t="s">
        <f>=(K444-J444)*E444</f>
      </c>
      <c r="M444" s="6" t="s">
        <f>=MAX(0,L444*0.13)</f>
      </c>
    </row>
    <row collapsed="false" customFormat="false" customHeight="false" hidden="false" ht="12.1" outlineLevel="0" r="445">
      <c r="A445" s="44" t="n">
        <v>44033</v>
      </c>
      <c r="B445" s="2" t="s">
        <v>1410</v>
      </c>
      <c r="C445" s="2" t="s">
        <v>126</v>
      </c>
      <c r="D445" s="2" t="s">
        <v>127</v>
      </c>
      <c r="E445" s="17" t="n">
        <v>1</v>
      </c>
      <c r="F445" s="7" t="s">
        <f>=DATEDIF(A445,$N$2,"y")</f>
      </c>
      <c r="G445" s="7" t="s">
        <f>=DATEDIF(A445,$N$2,"ym")</f>
      </c>
      <c r="H445" s="7" t="s">
        <f>=DATEDIF(A445,$N$2,"md")</f>
      </c>
      <c r="I445" s="7" t="n">
        <v>1823</v>
      </c>
      <c r="J445" s="17" t="n">
        <v>1870.5</v>
      </c>
      <c r="K445" s="6" t="s">
        <f>=Портфель!F48*Портфель!$Q$13</f>
      </c>
      <c r="L445" s="6" t="s">
        <f>=(K445-J445)*E445</f>
      </c>
      <c r="M445" s="6" t="s">
        <f>=MAX(0,L445*0.13)</f>
      </c>
    </row>
    <row collapsed="false" customFormat="false" customHeight="false" hidden="false" ht="12.1" outlineLevel="0" r="446">
      <c r="A446" s="44" t="n">
        <v>44033</v>
      </c>
      <c r="B446" s="2" t="s">
        <v>1410</v>
      </c>
      <c r="C446" s="2" t="s">
        <v>126</v>
      </c>
      <c r="D446" s="2" t="s">
        <v>127</v>
      </c>
      <c r="E446" s="17" t="n">
        <v>1</v>
      </c>
      <c r="F446" s="7" t="s">
        <f>=DATEDIF(A446,$N$2,"y")</f>
      </c>
      <c r="G446" s="7" t="s">
        <f>=DATEDIF(A446,$N$2,"ym")</f>
      </c>
      <c r="H446" s="7" t="s">
        <f>=DATEDIF(A446,$N$2,"md")</f>
      </c>
      <c r="I446" s="7" t="n">
        <v>1823</v>
      </c>
      <c r="J446" s="17" t="n">
        <v>1870.5</v>
      </c>
      <c r="K446" s="6" t="s">
        <f>=Портфель!F48*Портфель!$Q$13</f>
      </c>
      <c r="L446" s="6" t="s">
        <f>=(K446-J446)*E446</f>
      </c>
      <c r="M446" s="6" t="s">
        <f>=MAX(0,L446*0.13)</f>
      </c>
    </row>
    <row collapsed="false" customFormat="false" customHeight="false" hidden="false" ht="12.1" outlineLevel="0" r="447">
      <c r="A447" s="44" t="n">
        <v>44056</v>
      </c>
      <c r="B447" s="2" t="s">
        <v>1410</v>
      </c>
      <c r="C447" s="2" t="s">
        <v>126</v>
      </c>
      <c r="D447" s="2" t="s">
        <v>127</v>
      </c>
      <c r="E447" s="17" t="n">
        <v>2</v>
      </c>
      <c r="F447" s="7" t="s">
        <f>=DATEDIF(A447,$N$2,"y")</f>
      </c>
      <c r="G447" s="7" t="s">
        <f>=DATEDIF(A447,$N$2,"ym")</f>
      </c>
      <c r="H447" s="7" t="s">
        <f>=DATEDIF(A447,$N$2,"md")</f>
      </c>
      <c r="I447" s="7" t="n">
        <v>1800</v>
      </c>
      <c r="J447" s="17" t="n">
        <v>2038.97</v>
      </c>
      <c r="K447" s="6" t="s">
        <f>=Портфель!F48*Портфель!$Q$13</f>
      </c>
      <c r="L447" s="6" t="s">
        <f>=(K447-J447)*E447</f>
      </c>
      <c r="M447" s="6" t="s">
        <f>=MAX(0,L447*0.13)</f>
      </c>
    </row>
    <row collapsed="false" customFormat="false" customHeight="false" hidden="false" ht="12.1" outlineLevel="0" r="448">
      <c r="A448" s="44" t="n">
        <v>44070</v>
      </c>
      <c r="B448" s="2" t="s">
        <v>1410</v>
      </c>
      <c r="C448" s="2" t="s">
        <v>126</v>
      </c>
      <c r="D448" s="2" t="s">
        <v>127</v>
      </c>
      <c r="E448" s="17" t="n">
        <v>4</v>
      </c>
      <c r="F448" s="7" t="s">
        <f>=DATEDIF(A448,$N$2,"y")</f>
      </c>
      <c r="G448" s="7" t="s">
        <f>=DATEDIF(A448,$N$2,"ym")</f>
      </c>
      <c r="H448" s="7" t="s">
        <f>=DATEDIF(A448,$N$2,"md")</f>
      </c>
      <c r="I448" s="7" t="n">
        <v>1786</v>
      </c>
      <c r="J448" s="17" t="n">
        <v>2323.9075</v>
      </c>
      <c r="K448" s="6" t="s">
        <f>=Портфель!F48*Портфель!$Q$13</f>
      </c>
      <c r="L448" s="6" t="s">
        <f>=(K448-J448)*E448</f>
      </c>
      <c r="M448" s="6" t="s">
        <f>=MAX(0,L448*0.13)</f>
      </c>
    </row>
    <row collapsed="false" customFormat="false" customHeight="false" hidden="false" ht="12.1" outlineLevel="0" r="449">
      <c r="A449" s="44" t="n">
        <v>44078</v>
      </c>
      <c r="B449" s="2" t="s">
        <v>1410</v>
      </c>
      <c r="C449" s="2" t="s">
        <v>126</v>
      </c>
      <c r="D449" s="2" t="s">
        <v>127</v>
      </c>
      <c r="E449" s="17" t="n">
        <v>2</v>
      </c>
      <c r="F449" s="7" t="s">
        <f>=DATEDIF(A449,$N$2,"y")</f>
      </c>
      <c r="G449" s="7" t="s">
        <f>=DATEDIF(A449,$N$2,"ym")</f>
      </c>
      <c r="H449" s="7" t="s">
        <f>=DATEDIF(A449,$N$2,"md")</f>
      </c>
      <c r="I449" s="7" t="n">
        <v>1778</v>
      </c>
      <c r="J449" s="17" t="n">
        <v>2189.045</v>
      </c>
      <c r="K449" s="6" t="s">
        <f>=Портфель!F48*Портфель!$Q$13</f>
      </c>
      <c r="L449" s="6" t="s">
        <f>=(K449-J449)*E449</f>
      </c>
      <c r="M449" s="6" t="s">
        <f>=MAX(0,L449*0.13)</f>
      </c>
    </row>
    <row collapsed="false" customFormat="false" customHeight="false" hidden="false" ht="12.1" outlineLevel="0" r="450">
      <c r="A450" s="44" t="n">
        <v>44173</v>
      </c>
      <c r="B450" s="2" t="s">
        <v>1410</v>
      </c>
      <c r="C450" s="2" t="s">
        <v>126</v>
      </c>
      <c r="D450" s="2" t="s">
        <v>127</v>
      </c>
      <c r="E450" s="17" t="n">
        <v>2</v>
      </c>
      <c r="F450" s="7" t="s">
        <f>=DATEDIF(A450,$N$2,"y")</f>
      </c>
      <c r="G450" s="7" t="s">
        <f>=DATEDIF(A450,$N$2,"ym")</f>
      </c>
      <c r="H450" s="7" t="s">
        <f>=DATEDIF(A450,$N$2,"md")</f>
      </c>
      <c r="I450" s="7" t="n">
        <v>1683</v>
      </c>
      <c r="J450" s="17" t="n">
        <v>2124.01</v>
      </c>
      <c r="K450" s="6" t="s">
        <f>=Портфель!F48*Портфель!$Q$13</f>
      </c>
      <c r="L450" s="6" t="s">
        <f>=(K450-J450)*E450</f>
      </c>
      <c r="M450" s="6" t="s">
        <f>=MAX(0,L450*0.13)</f>
      </c>
    </row>
    <row collapsed="false" customFormat="false" customHeight="false" hidden="false" ht="12.1" outlineLevel="0" r="451">
      <c r="A451" s="44" t="n">
        <v>44182</v>
      </c>
      <c r="B451" s="2" t="s">
        <v>1410</v>
      </c>
      <c r="C451" s="2" t="s">
        <v>126</v>
      </c>
      <c r="D451" s="2" t="s">
        <v>127</v>
      </c>
      <c r="E451" s="17" t="n">
        <v>1</v>
      </c>
      <c r="F451" s="7" t="s">
        <f>=DATEDIF(A451,$N$2,"y")</f>
      </c>
      <c r="G451" s="7" t="s">
        <f>=DATEDIF(A451,$N$2,"ym")</f>
      </c>
      <c r="H451" s="7" t="s">
        <f>=DATEDIF(A451,$N$2,"md")</f>
      </c>
      <c r="I451" s="7" t="n">
        <v>1674</v>
      </c>
      <c r="J451" s="17" t="n">
        <v>2045.58</v>
      </c>
      <c r="K451" s="6" t="s">
        <f>=Портфель!F48*Портфель!$Q$13</f>
      </c>
      <c r="L451" s="6" t="s">
        <f>=(K451-J451)*E451</f>
      </c>
      <c r="M451" s="6" t="s">
        <f>=MAX(0,L451*0.13)</f>
      </c>
    </row>
    <row collapsed="false" customFormat="false" customHeight="false" hidden="false" ht="12.1" outlineLevel="0" r="452">
      <c r="A452" s="44" t="n">
        <v>44182</v>
      </c>
      <c r="B452" s="2" t="s">
        <v>1410</v>
      </c>
      <c r="C452" s="2" t="s">
        <v>126</v>
      </c>
      <c r="D452" s="2" t="s">
        <v>127</v>
      </c>
      <c r="E452" s="17" t="n">
        <v>1</v>
      </c>
      <c r="F452" s="7" t="s">
        <f>=DATEDIF(A452,$N$2,"y")</f>
      </c>
      <c r="G452" s="7" t="s">
        <f>=DATEDIF(A452,$N$2,"ym")</f>
      </c>
      <c r="H452" s="7" t="s">
        <f>=DATEDIF(A452,$N$2,"md")</f>
      </c>
      <c r="I452" s="7" t="n">
        <v>1674</v>
      </c>
      <c r="J452" s="17" t="n">
        <v>2045.18</v>
      </c>
      <c r="K452" s="6" t="s">
        <f>=Портфель!F48*Портфель!$Q$13</f>
      </c>
      <c r="L452" s="6" t="s">
        <f>=(K452-J452)*E452</f>
      </c>
      <c r="M452" s="6" t="s">
        <f>=MAX(0,L452*0.13)</f>
      </c>
    </row>
    <row collapsed="false" customFormat="false" customHeight="false" hidden="false" ht="12.1" outlineLevel="0" r="453">
      <c r="A453" s="44" t="n">
        <v>44106</v>
      </c>
      <c r="B453" s="2" t="s">
        <v>1410</v>
      </c>
      <c r="C453" s="2" t="s">
        <v>128</v>
      </c>
      <c r="D453" s="2" t="s">
        <v>129</v>
      </c>
      <c r="E453" s="17" t="n">
        <v>10000</v>
      </c>
      <c r="F453" s="7" t="s">
        <f>=DATEDIF(A453,$N$2,"y")</f>
      </c>
      <c r="G453" s="7" t="s">
        <f>=DATEDIF(A453,$N$2,"ym")</f>
      </c>
      <c r="H453" s="7" t="s">
        <f>=DATEDIF(A453,$N$2,"md")</f>
      </c>
      <c r="I453" s="7" t="n">
        <v>1750</v>
      </c>
      <c r="J453" s="17" t="n">
        <v>0.216003</v>
      </c>
      <c r="K453" s="6" t="s">
        <f>=Портфель!F49*Портфель!$Q$13</f>
      </c>
      <c r="L453" s="6" t="s">
        <f>=(K453-J453)*E453</f>
      </c>
      <c r="M453" s="6" t="s">
        <f>=MAX(0,L453*0.13)</f>
      </c>
    </row>
    <row collapsed="false" customFormat="false" customHeight="false" hidden="false" ht="12.1" outlineLevel="0" r="454">
      <c r="A454" s="44" t="n">
        <v>44160</v>
      </c>
      <c r="B454" s="2" t="s">
        <v>1410</v>
      </c>
      <c r="C454" s="2" t="s">
        <v>130</v>
      </c>
      <c r="D454" s="2" t="s">
        <v>131</v>
      </c>
      <c r="E454" s="17" t="n">
        <v>2</v>
      </c>
      <c r="F454" s="7" t="s">
        <f>=DATEDIF(A454,$N$2,"y")</f>
      </c>
      <c r="G454" s="7" t="s">
        <f>=DATEDIF(A454,$N$2,"ym")</f>
      </c>
      <c r="H454" s="7" t="s">
        <f>=DATEDIF(A454,$N$2,"md")</f>
      </c>
      <c r="I454" s="7" t="n">
        <v>1696</v>
      </c>
      <c r="J454" s="17" t="n">
        <v>340.028481</v>
      </c>
      <c r="K454" s="6" t="s">
        <f>=Портфель!F50*Портфель!$Q$17</f>
      </c>
      <c r="L454" s="6" t="s">
        <f>=(K454-J454)*E454</f>
      </c>
      <c r="M454" s="6" t="s">
        <f>=MAX(0,L454*0.13)</f>
      </c>
    </row>
    <row collapsed="false" customFormat="false" customHeight="false" hidden="false" ht="12.1" outlineLevel="0" r="455">
      <c r="A455" s="44" t="n">
        <v>44160</v>
      </c>
      <c r="B455" s="2" t="s">
        <v>1410</v>
      </c>
      <c r="C455" s="2" t="s">
        <v>130</v>
      </c>
      <c r="D455" s="2" t="s">
        <v>131</v>
      </c>
      <c r="E455" s="17" t="n">
        <v>1</v>
      </c>
      <c r="F455" s="7" t="s">
        <f>=DATEDIF(A455,$N$2,"y")</f>
      </c>
      <c r="G455" s="7" t="s">
        <f>=DATEDIF(A455,$N$2,"ym")</f>
      </c>
      <c r="H455" s="7" t="s">
        <f>=DATEDIF(A455,$N$2,"md")</f>
      </c>
      <c r="I455" s="7" t="n">
        <v>1696</v>
      </c>
      <c r="J455" s="17" t="n">
        <v>338.891262</v>
      </c>
      <c r="K455" s="6" t="s">
        <f>=Портфель!F50*Портфель!$Q$17</f>
      </c>
      <c r="L455" s="6" t="s">
        <f>=(K455-J455)*E455</f>
      </c>
      <c r="M455" s="6" t="s">
        <f>=MAX(0,L455*0.13)</f>
      </c>
    </row>
    <row collapsed="false" customFormat="false" customHeight="false" hidden="false" ht="12.1" outlineLevel="0" r="456">
      <c r="A456" s="44" t="n">
        <v>44160</v>
      </c>
      <c r="B456" s="2" t="s">
        <v>1410</v>
      </c>
      <c r="C456" s="2" t="s">
        <v>130</v>
      </c>
      <c r="D456" s="2" t="s">
        <v>131</v>
      </c>
      <c r="E456" s="17" t="n">
        <v>1</v>
      </c>
      <c r="F456" s="7" t="s">
        <f>=DATEDIF(A456,$N$2,"y")</f>
      </c>
      <c r="G456" s="7" t="s">
        <f>=DATEDIF(A456,$N$2,"ym")</f>
      </c>
      <c r="H456" s="7" t="s">
        <f>=DATEDIF(A456,$N$2,"md")</f>
      </c>
      <c r="I456" s="7" t="n">
        <v>1696</v>
      </c>
      <c r="J456" s="17" t="n">
        <v>338.891262</v>
      </c>
      <c r="K456" s="6" t="s">
        <f>=Портфель!F50*Портфель!$Q$17</f>
      </c>
      <c r="L456" s="6" t="s">
        <f>=(K456-J456)*E456</f>
      </c>
      <c r="M456" s="6" t="s">
        <f>=MAX(0,L456*0.13)</f>
      </c>
    </row>
    <row collapsed="false" customFormat="false" customHeight="false" hidden="false" ht="12.1" outlineLevel="0" r="457">
      <c r="A457" s="44" t="n">
        <v>44160</v>
      </c>
      <c r="B457" s="2" t="s">
        <v>1410</v>
      </c>
      <c r="C457" s="2" t="s">
        <v>130</v>
      </c>
      <c r="D457" s="2" t="s">
        <v>131</v>
      </c>
      <c r="E457" s="17" t="n">
        <v>2</v>
      </c>
      <c r="F457" s="7" t="s">
        <f>=DATEDIF(A457,$N$2,"y")</f>
      </c>
      <c r="G457" s="7" t="s">
        <f>=DATEDIF(A457,$N$2,"ym")</f>
      </c>
      <c r="H457" s="7" t="s">
        <f>=DATEDIF(A457,$N$2,"md")</f>
      </c>
      <c r="I457" s="7" t="n">
        <v>1696</v>
      </c>
      <c r="J457" s="17" t="n">
        <v>337.754043</v>
      </c>
      <c r="K457" s="6" t="s">
        <f>=Портфель!F50*Портфель!$Q$17</f>
      </c>
      <c r="L457" s="6" t="s">
        <f>=(K457-J457)*E457</f>
      </c>
      <c r="M457" s="6" t="s">
        <f>=MAX(0,L457*0.13)</f>
      </c>
    </row>
    <row collapsed="false" customFormat="false" customHeight="false" hidden="false" ht="12.1" outlineLevel="0" r="458">
      <c r="A458" s="44" t="n">
        <v>44176</v>
      </c>
      <c r="B458" s="2" t="s">
        <v>1410</v>
      </c>
      <c r="C458" s="2" t="s">
        <v>130</v>
      </c>
      <c r="D458" s="2" t="s">
        <v>131</v>
      </c>
      <c r="E458" s="17" t="n">
        <v>3</v>
      </c>
      <c r="F458" s="7" t="s">
        <f>=DATEDIF(A458,$N$2,"y")</f>
      </c>
      <c r="G458" s="7" t="s">
        <f>=DATEDIF(A458,$N$2,"ym")</f>
      </c>
      <c r="H458" s="7" t="s">
        <f>=DATEDIF(A458,$N$2,"md")</f>
      </c>
      <c r="I458" s="7" t="n">
        <v>1680</v>
      </c>
      <c r="J458" s="17" t="n">
        <v>298.780928</v>
      </c>
      <c r="K458" s="6" t="s">
        <f>=Портфель!F50*Портфель!$Q$17</f>
      </c>
      <c r="L458" s="6" t="s">
        <f>=(K458-J458)*E458</f>
      </c>
      <c r="M458" s="6" t="s">
        <f>=MAX(0,L458*0.13)</f>
      </c>
    </row>
    <row collapsed="false" customFormat="false" customHeight="false" hidden="false" ht="12.1" outlineLevel="0" r="459">
      <c r="A459" s="44" t="n">
        <v>44176</v>
      </c>
      <c r="B459" s="2" t="s">
        <v>1410</v>
      </c>
      <c r="C459" s="2" t="s">
        <v>130</v>
      </c>
      <c r="D459" s="2" t="s">
        <v>131</v>
      </c>
      <c r="E459" s="17" t="n">
        <v>2</v>
      </c>
      <c r="F459" s="7" t="s">
        <f>=DATEDIF(A459,$N$2,"y")</f>
      </c>
      <c r="G459" s="7" t="s">
        <f>=DATEDIF(A459,$N$2,"ym")</f>
      </c>
      <c r="H459" s="7" t="s">
        <f>=DATEDIF(A459,$N$2,"md")</f>
      </c>
      <c r="I459" s="7" t="n">
        <v>1680</v>
      </c>
      <c r="J459" s="17" t="n">
        <v>295.218162</v>
      </c>
      <c r="K459" s="6" t="s">
        <f>=Портфель!F50*Портфель!$Q$17</f>
      </c>
      <c r="L459" s="6" t="s">
        <f>=(K459-J459)*E459</f>
      </c>
      <c r="M459" s="6" t="s">
        <f>=MAX(0,L459*0.13)</f>
      </c>
    </row>
    <row collapsed="false" customFormat="false" customHeight="false" hidden="false" ht="12.1" outlineLevel="0" r="460">
      <c r="A460" s="44" t="n">
        <v>44182</v>
      </c>
      <c r="B460" s="2" t="s">
        <v>1410</v>
      </c>
      <c r="C460" s="2" t="s">
        <v>130</v>
      </c>
      <c r="D460" s="2" t="s">
        <v>131</v>
      </c>
      <c r="E460" s="17" t="n">
        <v>3</v>
      </c>
      <c r="F460" s="7" t="s">
        <f>=DATEDIF(A460,$N$2,"y")</f>
      </c>
      <c r="G460" s="7" t="s">
        <f>=DATEDIF(A460,$N$2,"ym")</f>
      </c>
      <c r="H460" s="7" t="s">
        <f>=DATEDIF(A460,$N$2,"md")</f>
      </c>
      <c r="I460" s="7" t="n">
        <v>1674</v>
      </c>
      <c r="J460" s="17" t="n">
        <v>288.05152566667</v>
      </c>
      <c r="K460" s="6" t="s">
        <f>=Портфель!F50*Портфель!$Q$17</f>
      </c>
      <c r="L460" s="6" t="s">
        <f>=(K460-J460)*E460</f>
      </c>
      <c r="M460" s="6" t="s">
        <f>=MAX(0,L460*0.13)</f>
      </c>
    </row>
    <row collapsed="false" customFormat="false" customHeight="false" hidden="false" ht="12.1" outlineLevel="0" r="461">
      <c r="A461" s="44" t="n">
        <v>44182</v>
      </c>
      <c r="B461" s="2" t="s">
        <v>1410</v>
      </c>
      <c r="C461" s="2" t="s">
        <v>130</v>
      </c>
      <c r="D461" s="2" t="s">
        <v>131</v>
      </c>
      <c r="E461" s="17" t="n">
        <v>3</v>
      </c>
      <c r="F461" s="7" t="s">
        <f>=DATEDIF(A461,$N$2,"y")</f>
      </c>
      <c r="G461" s="7" t="s">
        <f>=DATEDIF(A461,$N$2,"ym")</f>
      </c>
      <c r="H461" s="7" t="s">
        <f>=DATEDIF(A461,$N$2,"md")</f>
      </c>
      <c r="I461" s="7" t="n">
        <v>1674</v>
      </c>
      <c r="J461" s="17" t="n">
        <v>286.58312366667</v>
      </c>
      <c r="K461" s="6" t="s">
        <f>=Портфель!F50*Портфель!$Q$17</f>
      </c>
      <c r="L461" s="6" t="s">
        <f>=(K461-J461)*E461</f>
      </c>
      <c r="M461" s="6" t="s">
        <f>=MAX(0,L461*0.13)</f>
      </c>
    </row>
    <row collapsed="false" customFormat="false" customHeight="false" hidden="false" ht="12.1" outlineLevel="0" r="462">
      <c r="A462" s="44" t="n">
        <v>44182</v>
      </c>
      <c r="B462" s="2" t="s">
        <v>1410</v>
      </c>
      <c r="C462" s="2" t="s">
        <v>130</v>
      </c>
      <c r="D462" s="2" t="s">
        <v>131</v>
      </c>
      <c r="E462" s="17" t="n">
        <v>3</v>
      </c>
      <c r="F462" s="7" t="s">
        <f>=DATEDIF(A462,$N$2,"y")</f>
      </c>
      <c r="G462" s="7" t="s">
        <f>=DATEDIF(A462,$N$2,"ym")</f>
      </c>
      <c r="H462" s="7" t="s">
        <f>=DATEDIF(A462,$N$2,"md")</f>
      </c>
      <c r="I462" s="7" t="n">
        <v>1674</v>
      </c>
      <c r="J462" s="17" t="n">
        <v>285.11472166667</v>
      </c>
      <c r="K462" s="6" t="s">
        <f>=Портфель!F50*Портфель!$Q$17</f>
      </c>
      <c r="L462" s="6" t="s">
        <f>=(K462-J462)*E462</f>
      </c>
      <c r="M462" s="6" t="s">
        <f>=MAX(0,L462*0.13)</f>
      </c>
    </row>
    <row collapsed="false" customFormat="false" customHeight="false" hidden="false" ht="12.1" outlineLevel="0" r="463">
      <c r="A463" s="44" t="n">
        <v>44182</v>
      </c>
      <c r="B463" s="2" t="s">
        <v>1410</v>
      </c>
      <c r="C463" s="2" t="s">
        <v>130</v>
      </c>
      <c r="D463" s="2" t="s">
        <v>131</v>
      </c>
      <c r="E463" s="17" t="n">
        <v>3</v>
      </c>
      <c r="F463" s="7" t="s">
        <f>=DATEDIF(A463,$N$2,"y")</f>
      </c>
      <c r="G463" s="7" t="s">
        <f>=DATEDIF(A463,$N$2,"ym")</f>
      </c>
      <c r="H463" s="7" t="s">
        <f>=DATEDIF(A463,$N$2,"md")</f>
      </c>
      <c r="I463" s="7" t="n">
        <v>1674</v>
      </c>
      <c r="J463" s="17" t="n">
        <v>284.38052066667</v>
      </c>
      <c r="K463" s="6" t="s">
        <f>=Портфель!F50*Портфель!$Q$17</f>
      </c>
      <c r="L463" s="6" t="s">
        <f>=(K463-J463)*E463</f>
      </c>
      <c r="M463" s="6" t="s">
        <f>=MAX(0,L463*0.13)</f>
      </c>
    </row>
    <row collapsed="false" customFormat="false" customHeight="false" hidden="false" ht="12.1" outlineLevel="0" r="464">
      <c r="A464" s="44" t="n">
        <v>44182</v>
      </c>
      <c r="B464" s="2" t="s">
        <v>1410</v>
      </c>
      <c r="C464" s="2" t="s">
        <v>130</v>
      </c>
      <c r="D464" s="2" t="s">
        <v>131</v>
      </c>
      <c r="E464" s="17" t="n">
        <v>3</v>
      </c>
      <c r="F464" s="7" t="s">
        <f>=DATEDIF(A464,$N$2,"y")</f>
      </c>
      <c r="G464" s="7" t="s">
        <f>=DATEDIF(A464,$N$2,"ym")</f>
      </c>
      <c r="H464" s="7" t="s">
        <f>=DATEDIF(A464,$N$2,"md")</f>
      </c>
      <c r="I464" s="7" t="n">
        <v>1674</v>
      </c>
      <c r="J464" s="17" t="n">
        <v>282.91211866667</v>
      </c>
      <c r="K464" s="6" t="s">
        <f>=Портфель!F50*Портфель!$Q$17</f>
      </c>
      <c r="L464" s="6" t="s">
        <f>=(K464-J464)*E464</f>
      </c>
      <c r="M464" s="6" t="s">
        <f>=MAX(0,L464*0.13)</f>
      </c>
    </row>
    <row collapsed="false" customFormat="false" customHeight="false" hidden="false" ht="12.1" outlineLevel="0" r="465">
      <c r="A465" s="44" t="n">
        <v>44182</v>
      </c>
      <c r="B465" s="2" t="s">
        <v>1410</v>
      </c>
      <c r="C465" s="2" t="s">
        <v>130</v>
      </c>
      <c r="D465" s="2" t="s">
        <v>131</v>
      </c>
      <c r="E465" s="17" t="n">
        <v>2</v>
      </c>
      <c r="F465" s="7" t="s">
        <f>=DATEDIF(A465,$N$2,"y")</f>
      </c>
      <c r="G465" s="7" t="s">
        <f>=DATEDIF(A465,$N$2,"ym")</f>
      </c>
      <c r="H465" s="7" t="s">
        <f>=DATEDIF(A465,$N$2,"md")</f>
      </c>
      <c r="I465" s="7" t="n">
        <v>1674</v>
      </c>
      <c r="J465" s="17" t="n">
        <v>281.5660835</v>
      </c>
      <c r="K465" s="6" t="s">
        <f>=Портфель!F50*Портфель!$Q$17</f>
      </c>
      <c r="L465" s="6" t="s">
        <f>=(K465-J465)*E465</f>
      </c>
      <c r="M465" s="6" t="s">
        <f>=MAX(0,L465*0.13)</f>
      </c>
    </row>
    <row collapsed="false" customFormat="false" customHeight="false" hidden="false" ht="12.1" outlineLevel="0" r="466">
      <c r="A466" s="44" t="n">
        <v>44182</v>
      </c>
      <c r="B466" s="2" t="s">
        <v>1410</v>
      </c>
      <c r="C466" s="2" t="s">
        <v>130</v>
      </c>
      <c r="D466" s="2" t="s">
        <v>131</v>
      </c>
      <c r="E466" s="17" t="n">
        <v>1</v>
      </c>
      <c r="F466" s="7" t="s">
        <f>=DATEDIF(A466,$N$2,"y")</f>
      </c>
      <c r="G466" s="7" t="s">
        <f>=DATEDIF(A466,$N$2,"ym")</f>
      </c>
      <c r="H466" s="7" t="s">
        <f>=DATEDIF(A466,$N$2,"md")</f>
      </c>
      <c r="I466" s="7" t="n">
        <v>1674</v>
      </c>
      <c r="J466" s="17" t="n">
        <v>281.933184</v>
      </c>
      <c r="K466" s="6" t="s">
        <f>=Портфель!F50*Портфель!$Q$17</f>
      </c>
      <c r="L466" s="6" t="s">
        <f>=(K466-J466)*E466</f>
      </c>
      <c r="M466" s="6" t="s">
        <f>=MAX(0,L466*0.13)</f>
      </c>
    </row>
    <row collapsed="false" customFormat="false" customHeight="false" hidden="false" ht="12.1" outlineLevel="0" r="467">
      <c r="A467" s="44" t="n">
        <v>44182</v>
      </c>
      <c r="B467" s="2" t="s">
        <v>1410</v>
      </c>
      <c r="C467" s="2" t="s">
        <v>130</v>
      </c>
      <c r="D467" s="2" t="s">
        <v>131</v>
      </c>
      <c r="E467" s="17" t="n">
        <v>2</v>
      </c>
      <c r="F467" s="7" t="s">
        <f>=DATEDIF(A467,$N$2,"y")</f>
      </c>
      <c r="G467" s="7" t="s">
        <f>=DATEDIF(A467,$N$2,"ym")</f>
      </c>
      <c r="H467" s="7" t="s">
        <f>=DATEDIF(A467,$N$2,"md")</f>
      </c>
      <c r="I467" s="7" t="n">
        <v>1674</v>
      </c>
      <c r="J467" s="17" t="n">
        <v>279.3634805</v>
      </c>
      <c r="K467" s="6" t="s">
        <f>=Портфель!F50*Портфель!$Q$17</f>
      </c>
      <c r="L467" s="6" t="s">
        <f>=(K467-J467)*E467</f>
      </c>
      <c r="M467" s="6" t="s">
        <f>=MAX(0,L467*0.13)</f>
      </c>
    </row>
    <row collapsed="false" customFormat="false" customHeight="false" hidden="false" ht="12.1" outlineLevel="0" r="468">
      <c r="A468" s="44" t="n">
        <v>44182</v>
      </c>
      <c r="B468" s="2" t="s">
        <v>1410</v>
      </c>
      <c r="C468" s="2" t="s">
        <v>130</v>
      </c>
      <c r="D468" s="2" t="s">
        <v>131</v>
      </c>
      <c r="E468" s="17" t="n">
        <v>1</v>
      </c>
      <c r="F468" s="7" t="s">
        <f>=DATEDIF(A468,$N$2,"y")</f>
      </c>
      <c r="G468" s="7" t="s">
        <f>=DATEDIF(A468,$N$2,"ym")</f>
      </c>
      <c r="H468" s="7" t="s">
        <f>=DATEDIF(A468,$N$2,"md")</f>
      </c>
      <c r="I468" s="7" t="n">
        <v>1674</v>
      </c>
      <c r="J468" s="17" t="n">
        <v>279.730581</v>
      </c>
      <c r="K468" s="6" t="s">
        <f>=Портфель!F50*Портфель!$Q$17</f>
      </c>
      <c r="L468" s="6" t="s">
        <f>=(K468-J468)*E468</f>
      </c>
      <c r="M468" s="6" t="s">
        <f>=MAX(0,L468*0.13)</f>
      </c>
    </row>
    <row collapsed="false" customFormat="false" customHeight="false" hidden="false" ht="12.1" outlineLevel="0" r="469">
      <c r="A469" s="44" t="n">
        <v>44182</v>
      </c>
      <c r="B469" s="2" t="s">
        <v>1410</v>
      </c>
      <c r="C469" s="2" t="s">
        <v>130</v>
      </c>
      <c r="D469" s="2" t="s">
        <v>131</v>
      </c>
      <c r="E469" s="17" t="n">
        <v>3</v>
      </c>
      <c r="F469" s="7" t="s">
        <f>=DATEDIF(A469,$N$2,"y")</f>
      </c>
      <c r="G469" s="7" t="s">
        <f>=DATEDIF(A469,$N$2,"ym")</f>
      </c>
      <c r="H469" s="7" t="s">
        <f>=DATEDIF(A469,$N$2,"md")</f>
      </c>
      <c r="I469" s="7" t="n">
        <v>1674</v>
      </c>
      <c r="J469" s="17" t="n">
        <v>275.57010866667</v>
      </c>
      <c r="K469" s="6" t="s">
        <f>=Портфель!F50*Портфель!$Q$17</f>
      </c>
      <c r="L469" s="6" t="s">
        <f>=(K469-J469)*E469</f>
      </c>
      <c r="M469" s="6" t="s">
        <f>=MAX(0,L469*0.13)</f>
      </c>
    </row>
    <row collapsed="false" customFormat="false" customHeight="false" hidden="false" ht="12.1" outlineLevel="0" r="470">
      <c r="A470" s="44" t="n">
        <v>44175</v>
      </c>
      <c r="B470" s="2" t="s">
        <v>1410</v>
      </c>
      <c r="C470" s="2" t="s">
        <v>132</v>
      </c>
      <c r="D470" s="2" t="s">
        <v>133</v>
      </c>
      <c r="E470" s="17" t="n">
        <v>1</v>
      </c>
      <c r="F470" s="7" t="s">
        <f>=DATEDIF(A470,$N$2,"y")</f>
      </c>
      <c r="G470" s="7" t="s">
        <f>=DATEDIF(A470,$N$2,"ym")</f>
      </c>
      <c r="H470" s="7" t="s">
        <f>=DATEDIF(A470,$N$2,"md")</f>
      </c>
      <c r="I470" s="7" t="n">
        <v>1681</v>
      </c>
      <c r="J470" s="17" t="n">
        <v>922.44</v>
      </c>
      <c r="K470" s="6" t="s">
        <f>=Портфель!F51*Портфель!$Q$13</f>
      </c>
      <c r="L470" s="6" t="s">
        <f>=(K470-J470)*E470</f>
      </c>
      <c r="M470" s="6" t="s">
        <f>=MAX(0,L470*0.13)</f>
      </c>
    </row>
    <row collapsed="false" customFormat="false" customHeight="false" hidden="false" ht="12.1" outlineLevel="0" r="471">
      <c r="A471" s="44" t="n">
        <v>44175</v>
      </c>
      <c r="B471" s="2" t="s">
        <v>1410</v>
      </c>
      <c r="C471" s="2" t="s">
        <v>132</v>
      </c>
      <c r="D471" s="2" t="s">
        <v>133</v>
      </c>
      <c r="E471" s="17" t="n">
        <v>2</v>
      </c>
      <c r="F471" s="7" t="s">
        <f>=DATEDIF(A471,$N$2,"y")</f>
      </c>
      <c r="G471" s="7" t="s">
        <f>=DATEDIF(A471,$N$2,"ym")</f>
      </c>
      <c r="H471" s="7" t="s">
        <f>=DATEDIF(A471,$N$2,"md")</f>
      </c>
      <c r="I471" s="7" t="n">
        <v>1681</v>
      </c>
      <c r="J471" s="17" t="n">
        <v>920.44</v>
      </c>
      <c r="K471" s="6" t="s">
        <f>=Портфель!F51*Портфель!$Q$13</f>
      </c>
      <c r="L471" s="6" t="s">
        <f>=(K471-J471)*E471</f>
      </c>
      <c r="M471" s="6" t="s">
        <f>=MAX(0,L471*0.13)</f>
      </c>
    </row>
    <row collapsed="false" customFormat="false" customHeight="false" hidden="false" ht="12.1" outlineLevel="0" r="472">
      <c r="A472" s="44" t="n">
        <v>44175</v>
      </c>
      <c r="B472" s="2" t="s">
        <v>1410</v>
      </c>
      <c r="C472" s="2" t="s">
        <v>132</v>
      </c>
      <c r="D472" s="2" t="s">
        <v>133</v>
      </c>
      <c r="E472" s="17" t="n">
        <v>1</v>
      </c>
      <c r="F472" s="7" t="s">
        <f>=DATEDIF(A472,$N$2,"y")</f>
      </c>
      <c r="G472" s="7" t="s">
        <f>=DATEDIF(A472,$N$2,"ym")</f>
      </c>
      <c r="H472" s="7" t="s">
        <f>=DATEDIF(A472,$N$2,"md")</f>
      </c>
      <c r="I472" s="7" t="n">
        <v>1681</v>
      </c>
      <c r="J472" s="17" t="n">
        <v>920.44</v>
      </c>
      <c r="K472" s="6" t="s">
        <f>=Портфель!F51*Портфель!$Q$13</f>
      </c>
      <c r="L472" s="6" t="s">
        <f>=(K472-J472)*E472</f>
      </c>
      <c r="M472" s="6" t="s">
        <f>=MAX(0,L472*0.13)</f>
      </c>
    </row>
    <row collapsed="false" customFormat="false" customHeight="false" hidden="false" ht="12.1" outlineLevel="0" r="473">
      <c r="A473" s="44" t="n">
        <v>44175</v>
      </c>
      <c r="B473" s="2" t="s">
        <v>1410</v>
      </c>
      <c r="C473" s="2" t="s">
        <v>132</v>
      </c>
      <c r="D473" s="2" t="s">
        <v>133</v>
      </c>
      <c r="E473" s="17" t="n">
        <v>1</v>
      </c>
      <c r="F473" s="7" t="s">
        <f>=DATEDIF(A473,$N$2,"y")</f>
      </c>
      <c r="G473" s="7" t="s">
        <f>=DATEDIF(A473,$N$2,"ym")</f>
      </c>
      <c r="H473" s="7" t="s">
        <f>=DATEDIF(A473,$N$2,"md")</f>
      </c>
      <c r="I473" s="7" t="n">
        <v>1681</v>
      </c>
      <c r="J473" s="17" t="n">
        <v>900.43</v>
      </c>
      <c r="K473" s="6" t="s">
        <f>=Портфель!F51*Портфель!$Q$13</f>
      </c>
      <c r="L473" s="6" t="s">
        <f>=(K473-J473)*E473</f>
      </c>
      <c r="M473" s="6" t="s">
        <f>=MAX(0,L473*0.13)</f>
      </c>
    </row>
    <row collapsed="false" customFormat="false" customHeight="false" hidden="false" ht="12.1" outlineLevel="0" r="474">
      <c r="A474" s="44" t="n">
        <v>44175</v>
      </c>
      <c r="B474" s="2" t="s">
        <v>1410</v>
      </c>
      <c r="C474" s="2" t="s">
        <v>132</v>
      </c>
      <c r="D474" s="2" t="s">
        <v>133</v>
      </c>
      <c r="E474" s="17" t="n">
        <v>1</v>
      </c>
      <c r="F474" s="7" t="s">
        <f>=DATEDIF(A474,$N$2,"y")</f>
      </c>
      <c r="G474" s="7" t="s">
        <f>=DATEDIF(A474,$N$2,"ym")</f>
      </c>
      <c r="H474" s="7" t="s">
        <f>=DATEDIF(A474,$N$2,"md")</f>
      </c>
      <c r="I474" s="7" t="n">
        <v>1681</v>
      </c>
      <c r="J474" s="17" t="n">
        <v>899.43</v>
      </c>
      <c r="K474" s="6" t="s">
        <f>=Портфель!F51*Портфель!$Q$13</f>
      </c>
      <c r="L474" s="6" t="s">
        <f>=(K474-J474)*E474</f>
      </c>
      <c r="M474" s="6" t="s">
        <f>=MAX(0,L474*0.13)</f>
      </c>
    </row>
    <row collapsed="false" customFormat="false" customHeight="false" hidden="false" ht="12.1" outlineLevel="0" r="475">
      <c r="A475" s="44" t="n">
        <v>44175</v>
      </c>
      <c r="B475" s="2" t="s">
        <v>1410</v>
      </c>
      <c r="C475" s="2" t="s">
        <v>132</v>
      </c>
      <c r="D475" s="2" t="s">
        <v>133</v>
      </c>
      <c r="E475" s="17" t="n">
        <v>1</v>
      </c>
      <c r="F475" s="7" t="s">
        <f>=DATEDIF(A475,$N$2,"y")</f>
      </c>
      <c r="G475" s="7" t="s">
        <f>=DATEDIF(A475,$N$2,"ym")</f>
      </c>
      <c r="H475" s="7" t="s">
        <f>=DATEDIF(A475,$N$2,"md")</f>
      </c>
      <c r="I475" s="7" t="n">
        <v>1681</v>
      </c>
      <c r="J475" s="17" t="n">
        <v>890.43</v>
      </c>
      <c r="K475" s="6" t="s">
        <f>=Портфель!F51*Портфель!$Q$13</f>
      </c>
      <c r="L475" s="6" t="s">
        <f>=(K475-J475)*E475</f>
      </c>
      <c r="M475" s="6" t="s">
        <f>=MAX(0,L475*0.13)</f>
      </c>
    </row>
    <row collapsed="false" customFormat="false" customHeight="false" hidden="false" ht="12.1" outlineLevel="0" r="476">
      <c r="A476" s="44" t="n">
        <v>44175</v>
      </c>
      <c r="B476" s="2" t="s">
        <v>1410</v>
      </c>
      <c r="C476" s="2" t="s">
        <v>132</v>
      </c>
      <c r="D476" s="2" t="s">
        <v>133</v>
      </c>
      <c r="E476" s="17" t="n">
        <v>1</v>
      </c>
      <c r="F476" s="7" t="s">
        <f>=DATEDIF(A476,$N$2,"y")</f>
      </c>
      <c r="G476" s="7" t="s">
        <f>=DATEDIF(A476,$N$2,"ym")</f>
      </c>
      <c r="H476" s="7" t="s">
        <f>=DATEDIF(A476,$N$2,"md")</f>
      </c>
      <c r="I476" s="7" t="n">
        <v>1681</v>
      </c>
      <c r="J476" s="17" t="n">
        <v>786.88</v>
      </c>
      <c r="K476" s="6" t="s">
        <f>=Портфель!F51*Портфель!$Q$13</f>
      </c>
      <c r="L476" s="6" t="s">
        <f>=(K476-J476)*E476</f>
      </c>
      <c r="M476" s="6" t="s">
        <f>=MAX(0,L476*0.13)</f>
      </c>
    </row>
    <row collapsed="false" customFormat="false" customHeight="false" hidden="false" ht="12.1" outlineLevel="0" r="477">
      <c r="A477" s="44" t="n">
        <v>44175</v>
      </c>
      <c r="B477" s="2" t="s">
        <v>1410</v>
      </c>
      <c r="C477" s="2" t="s">
        <v>132</v>
      </c>
      <c r="D477" s="2" t="s">
        <v>133</v>
      </c>
      <c r="E477" s="17" t="n">
        <v>2</v>
      </c>
      <c r="F477" s="7" t="s">
        <f>=DATEDIF(A477,$N$2,"y")</f>
      </c>
      <c r="G477" s="7" t="s">
        <f>=DATEDIF(A477,$N$2,"ym")</f>
      </c>
      <c r="H477" s="7" t="s">
        <f>=DATEDIF(A477,$N$2,"md")</f>
      </c>
      <c r="I477" s="7" t="n">
        <v>1681</v>
      </c>
      <c r="J477" s="17" t="n">
        <v>807.885</v>
      </c>
      <c r="K477" s="6" t="s">
        <f>=Портфель!F51*Портфель!$Q$13</f>
      </c>
      <c r="L477" s="6" t="s">
        <f>=(K477-J477)*E477</f>
      </c>
      <c r="M477" s="6" t="s">
        <f>=MAX(0,L477*0.13)</f>
      </c>
    </row>
    <row collapsed="false" customFormat="false" customHeight="false" hidden="false" ht="12.1" outlineLevel="0" r="478">
      <c r="A478" s="44" t="n">
        <v>44175</v>
      </c>
      <c r="B478" s="2" t="s">
        <v>1410</v>
      </c>
      <c r="C478" s="2" t="s">
        <v>132</v>
      </c>
      <c r="D478" s="2" t="s">
        <v>133</v>
      </c>
      <c r="E478" s="17" t="n">
        <v>2</v>
      </c>
      <c r="F478" s="7" t="s">
        <f>=DATEDIF(A478,$N$2,"y")</f>
      </c>
      <c r="G478" s="7" t="s">
        <f>=DATEDIF(A478,$N$2,"ym")</f>
      </c>
      <c r="H478" s="7" t="s">
        <f>=DATEDIF(A478,$N$2,"md")</f>
      </c>
      <c r="I478" s="7" t="n">
        <v>1681</v>
      </c>
      <c r="J478" s="17" t="n">
        <v>814.89</v>
      </c>
      <c r="K478" s="6" t="s">
        <f>=Портфель!F51*Портфель!$Q$13</f>
      </c>
      <c r="L478" s="6" t="s">
        <f>=(K478-J478)*E478</f>
      </c>
      <c r="M478" s="6" t="s">
        <f>=MAX(0,L478*0.13)</f>
      </c>
    </row>
    <row collapsed="false" customFormat="false" customHeight="false" hidden="false" ht="12.1" outlineLevel="0" r="479">
      <c r="A479" s="44" t="n">
        <v>44175</v>
      </c>
      <c r="B479" s="2" t="s">
        <v>1410</v>
      </c>
      <c r="C479" s="2" t="s">
        <v>132</v>
      </c>
      <c r="D479" s="2" t="s">
        <v>133</v>
      </c>
      <c r="E479" s="17" t="n">
        <v>2</v>
      </c>
      <c r="F479" s="7" t="s">
        <f>=DATEDIF(A479,$N$2,"y")</f>
      </c>
      <c r="G479" s="7" t="s">
        <f>=DATEDIF(A479,$N$2,"ym")</f>
      </c>
      <c r="H479" s="7" t="s">
        <f>=DATEDIF(A479,$N$2,"md")</f>
      </c>
      <c r="I479" s="7" t="n">
        <v>1681</v>
      </c>
      <c r="J479" s="17" t="n">
        <v>811.385</v>
      </c>
      <c r="K479" s="6" t="s">
        <f>=Портфель!F51*Портфель!$Q$13</f>
      </c>
      <c r="L479" s="6" t="s">
        <f>=(K479-J479)*E479</f>
      </c>
      <c r="M479" s="6" t="s">
        <f>=MAX(0,L479*0.13)</f>
      </c>
    </row>
    <row collapsed="false" customFormat="false" customHeight="false" hidden="false" ht="12.1" outlineLevel="0" r="480">
      <c r="A480" s="44" t="n">
        <v>44175</v>
      </c>
      <c r="B480" s="2" t="s">
        <v>1410</v>
      </c>
      <c r="C480" s="2" t="s">
        <v>132</v>
      </c>
      <c r="D480" s="2" t="s">
        <v>133</v>
      </c>
      <c r="E480" s="17" t="n">
        <v>2</v>
      </c>
      <c r="F480" s="7" t="s">
        <f>=DATEDIF(A480,$N$2,"y")</f>
      </c>
      <c r="G480" s="7" t="s">
        <f>=DATEDIF(A480,$N$2,"ym")</f>
      </c>
      <c r="H480" s="7" t="s">
        <f>=DATEDIF(A480,$N$2,"md")</f>
      </c>
      <c r="I480" s="7" t="n">
        <v>1681</v>
      </c>
      <c r="J480" s="17" t="n">
        <v>800.38</v>
      </c>
      <c r="K480" s="6" t="s">
        <f>=Портфель!F51*Портфель!$Q$13</f>
      </c>
      <c r="L480" s="6" t="s">
        <f>=(K480-J480)*E480</f>
      </c>
      <c r="M480" s="6" t="s">
        <f>=MAX(0,L480*0.13)</f>
      </c>
    </row>
    <row collapsed="false" customFormat="false" customHeight="false" hidden="false" ht="12.1" outlineLevel="0" r="481">
      <c r="A481" s="44" t="n">
        <v>44182</v>
      </c>
      <c r="B481" s="2" t="s">
        <v>1410</v>
      </c>
      <c r="C481" s="2" t="s">
        <v>134</v>
      </c>
      <c r="D481" s="2" t="s">
        <v>135</v>
      </c>
      <c r="E481" s="17" t="n">
        <v>10</v>
      </c>
      <c r="F481" s="7" t="s">
        <f>=DATEDIF(A481,$N$2,"y")</f>
      </c>
      <c r="G481" s="7" t="s">
        <f>=DATEDIF(A481,$N$2,"ym")</f>
      </c>
      <c r="H481" s="7" t="s">
        <f>=DATEDIF(A481,$N$2,"md")</f>
      </c>
      <c r="I481" s="7" t="n">
        <v>1674</v>
      </c>
      <c r="J481" s="17" t="n">
        <v>37.965</v>
      </c>
      <c r="K481" s="6" t="s">
        <f>=Портфель!F52*Портфель!$Q$13</f>
      </c>
      <c r="L481" s="6" t="s">
        <f>=(K481-J481)*E481</f>
      </c>
      <c r="M481" s="6" t="s">
        <f>=MAX(0,L481*0.13)</f>
      </c>
    </row>
    <row collapsed="false" customFormat="false" customHeight="false" hidden="false" ht="12.1" outlineLevel="0" r="482">
      <c r="A482" s="44" t="n">
        <v>44182</v>
      </c>
      <c r="B482" s="2" t="s">
        <v>1410</v>
      </c>
      <c r="C482" s="2" t="s">
        <v>134</v>
      </c>
      <c r="D482" s="2" t="s">
        <v>135</v>
      </c>
      <c r="E482" s="17" t="n">
        <v>10</v>
      </c>
      <c r="F482" s="7" t="s">
        <f>=DATEDIF(A482,$N$2,"y")</f>
      </c>
      <c r="G482" s="7" t="s">
        <f>=DATEDIF(A482,$N$2,"ym")</f>
      </c>
      <c r="H482" s="7" t="s">
        <f>=DATEDIF(A482,$N$2,"md")</f>
      </c>
      <c r="I482" s="7" t="n">
        <v>1674</v>
      </c>
      <c r="J482" s="17" t="n">
        <v>37.965</v>
      </c>
      <c r="K482" s="6" t="s">
        <f>=Портфель!F52*Портфель!$Q$13</f>
      </c>
      <c r="L482" s="6" t="s">
        <f>=(K482-J482)*E482</f>
      </c>
      <c r="M482" s="6" t="s">
        <f>=MAX(0,L482*0.13)</f>
      </c>
    </row>
    <row collapsed="false" customFormat="false" customHeight="false" hidden="false" ht="12.1" outlineLevel="0" r="483">
      <c r="A483" s="44" t="n">
        <v>44182</v>
      </c>
      <c r="B483" s="2" t="s">
        <v>1410</v>
      </c>
      <c r="C483" s="2" t="s">
        <v>134</v>
      </c>
      <c r="D483" s="2" t="s">
        <v>135</v>
      </c>
      <c r="E483" s="17" t="n">
        <v>80</v>
      </c>
      <c r="F483" s="7" t="s">
        <f>=DATEDIF(A483,$N$2,"y")</f>
      </c>
      <c r="G483" s="7" t="s">
        <f>=DATEDIF(A483,$N$2,"ym")</f>
      </c>
      <c r="H483" s="7" t="s">
        <f>=DATEDIF(A483,$N$2,"md")</f>
      </c>
      <c r="I483" s="7" t="n">
        <v>1674</v>
      </c>
      <c r="J483" s="17" t="n">
        <v>37.965</v>
      </c>
      <c r="K483" s="6" t="s">
        <f>=Портфель!F52*Портфель!$Q$13</f>
      </c>
      <c r="L483" s="6" t="s">
        <f>=(K483-J483)*E483</f>
      </c>
      <c r="M483" s="6" t="s">
        <f>=MAX(0,L483*0.13)</f>
      </c>
    </row>
    <row collapsed="false" customFormat="false" customHeight="false" hidden="false" ht="12.1" outlineLevel="0" r="484">
      <c r="A484" s="44" t="n">
        <v>44089</v>
      </c>
      <c r="B484" s="2" t="s">
        <v>1410</v>
      </c>
      <c r="C484" s="2" t="s">
        <v>136</v>
      </c>
      <c r="D484" s="2" t="s">
        <v>137</v>
      </c>
      <c r="E484" s="17" t="n">
        <v>2</v>
      </c>
      <c r="F484" s="7" t="s">
        <f>=DATEDIF(A484,$N$2,"y")</f>
      </c>
      <c r="G484" s="7" t="s">
        <f>=DATEDIF(A484,$N$2,"ym")</f>
      </c>
      <c r="H484" s="7" t="s">
        <f>=DATEDIF(A484,$N$2,"md")</f>
      </c>
      <c r="I484" s="7" t="n">
        <v>1767</v>
      </c>
      <c r="J484" s="17" t="n">
        <v>994.87</v>
      </c>
      <c r="K484" s="6" t="s">
        <f>=Портфель!F53*Портфель!$Q$13</f>
      </c>
      <c r="L484" s="6" t="s">
        <f>=(K484-J484)*E484</f>
      </c>
      <c r="M484" s="6" t="s">
        <f>=MAX(0,L484*0.13)</f>
      </c>
    </row>
    <row collapsed="false" customFormat="false" customHeight="false" hidden="false" ht="12.1" outlineLevel="0" r="485">
      <c r="A485" s="44" t="n">
        <v>44096</v>
      </c>
      <c r="B485" s="2" t="s">
        <v>1410</v>
      </c>
      <c r="C485" s="2" t="s">
        <v>136</v>
      </c>
      <c r="D485" s="2" t="s">
        <v>137</v>
      </c>
      <c r="E485" s="17" t="n">
        <v>1</v>
      </c>
      <c r="F485" s="7" t="s">
        <f>=DATEDIF(A485,$N$2,"y")</f>
      </c>
      <c r="G485" s="7" t="s">
        <f>=DATEDIF(A485,$N$2,"ym")</f>
      </c>
      <c r="H485" s="7" t="s">
        <f>=DATEDIF(A485,$N$2,"md")</f>
      </c>
      <c r="I485" s="7" t="n">
        <v>1760</v>
      </c>
      <c r="J485" s="17" t="n">
        <v>978.87</v>
      </c>
      <c r="K485" s="6" t="s">
        <f>=Портфель!F53*Портфель!$Q$13</f>
      </c>
      <c r="L485" s="6" t="s">
        <f>=(K485-J485)*E485</f>
      </c>
      <c r="M485" s="6" t="s">
        <f>=MAX(0,L485*0.13)</f>
      </c>
    </row>
    <row collapsed="false" customFormat="false" customHeight="false" hidden="false" ht="12.1" outlineLevel="0" r="486">
      <c r="A486" s="44" t="n">
        <v>44158</v>
      </c>
      <c r="B486" s="2" t="s">
        <v>1410</v>
      </c>
      <c r="C486" s="2" t="s">
        <v>138</v>
      </c>
      <c r="D486" s="2" t="s">
        <v>139</v>
      </c>
      <c r="E486" s="17" t="n">
        <v>200</v>
      </c>
      <c r="F486" s="7" t="s">
        <f>=DATEDIF(A486,$N$2,"y")</f>
      </c>
      <c r="G486" s="7" t="s">
        <f>=DATEDIF(A486,$N$2,"ym")</f>
      </c>
      <c r="H486" s="7" t="s">
        <f>=DATEDIF(A486,$N$2,"md")</f>
      </c>
      <c r="I486" s="7" t="n">
        <v>1698</v>
      </c>
      <c r="J486" s="17" t="n">
        <v>7.6737</v>
      </c>
      <c r="K486" s="6" t="s">
        <f>=Портфель!F54*Портфель!$Q$13</f>
      </c>
      <c r="L486" s="6" t="s">
        <f>=(K486-J486)*E486</f>
      </c>
      <c r="M486" s="6" t="s">
        <f>=MAX(0,L486*0.13)</f>
      </c>
    </row>
    <row collapsed="false" customFormat="false" customHeight="false" hidden="false" ht="12.1" outlineLevel="0" r="487">
      <c r="A487" s="44" t="n">
        <v>44158</v>
      </c>
      <c r="B487" s="2" t="s">
        <v>1410</v>
      </c>
      <c r="C487" s="2" t="s">
        <v>138</v>
      </c>
      <c r="D487" s="2" t="s">
        <v>139</v>
      </c>
      <c r="E487" s="17" t="n">
        <v>200</v>
      </c>
      <c r="F487" s="7" t="s">
        <f>=DATEDIF(A487,$N$2,"y")</f>
      </c>
      <c r="G487" s="7" t="s">
        <f>=DATEDIF(A487,$N$2,"ym")</f>
      </c>
      <c r="H487" s="7" t="s">
        <f>=DATEDIF(A487,$N$2,"md")</f>
      </c>
      <c r="I487" s="7" t="n">
        <v>1698</v>
      </c>
      <c r="J487" s="17" t="n">
        <v>7.6587</v>
      </c>
      <c r="K487" s="6" t="s">
        <f>=Портфель!F54*Портфель!$Q$13</f>
      </c>
      <c r="L487" s="6" t="s">
        <f>=(K487-J487)*E487</f>
      </c>
      <c r="M487" s="6" t="s">
        <f>=MAX(0,L487*0.13)</f>
      </c>
    </row>
    <row collapsed="false" customFormat="false" customHeight="false" hidden="false" ht="12.1" outlineLevel="0" r="488">
      <c r="A488" s="44" t="n">
        <v>44176</v>
      </c>
      <c r="B488" s="2" t="s">
        <v>1410</v>
      </c>
      <c r="C488" s="2" t="s">
        <v>138</v>
      </c>
      <c r="D488" s="2" t="s">
        <v>139</v>
      </c>
      <c r="E488" s="17" t="n">
        <v>100</v>
      </c>
      <c r="F488" s="7" t="s">
        <f>=DATEDIF(A488,$N$2,"y")</f>
      </c>
      <c r="G488" s="7" t="s">
        <f>=DATEDIF(A488,$N$2,"ym")</f>
      </c>
      <c r="H488" s="7" t="s">
        <f>=DATEDIF(A488,$N$2,"md")</f>
      </c>
      <c r="I488" s="7" t="n">
        <v>1680</v>
      </c>
      <c r="J488" s="17" t="n">
        <v>7.3035</v>
      </c>
      <c r="K488" s="6" t="s">
        <f>=Портфель!F54*Портфель!$Q$13</f>
      </c>
      <c r="L488" s="6" t="s">
        <f>=(K488-J488)*E488</f>
      </c>
      <c r="M488" s="6" t="s">
        <f>=MAX(0,L488*0.13)</f>
      </c>
    </row>
    <row collapsed="false" customFormat="false" customHeight="false" hidden="false" ht="12.1" outlineLevel="0" r="489">
      <c r="A489" s="44" t="n">
        <v>44124</v>
      </c>
      <c r="B489" s="2" t="s">
        <v>1410</v>
      </c>
      <c r="C489" s="2" t="s">
        <v>140</v>
      </c>
      <c r="D489" s="2" t="s">
        <v>141</v>
      </c>
      <c r="E489" s="17" t="n">
        <v>1</v>
      </c>
      <c r="F489" s="7" t="s">
        <f>=DATEDIF(A489,$N$2,"y")</f>
      </c>
      <c r="G489" s="7" t="s">
        <f>=DATEDIF(A489,$N$2,"ym")</f>
      </c>
      <c r="H489" s="7" t="s">
        <f>=DATEDIF(A489,$N$2,"md")</f>
      </c>
      <c r="I489" s="7" t="n">
        <v>1732</v>
      </c>
      <c r="J489" s="17" t="n">
        <v>332.735907</v>
      </c>
      <c r="K489" s="6" t="s">
        <f>=Портфель!F55*Портфель!$Q$17</f>
      </c>
      <c r="L489" s="6" t="s">
        <f>=(K489-J489)*E489</f>
      </c>
      <c r="M489" s="6" t="s">
        <f>=MAX(0,L489*0.13)</f>
      </c>
    </row>
    <row collapsed="false" customFormat="false" customHeight="false" hidden="false" ht="12.1" outlineLevel="0" r="490">
      <c r="A490" s="44" t="n">
        <v>44133</v>
      </c>
      <c r="B490" s="2" t="s">
        <v>1410</v>
      </c>
      <c r="C490" s="2" t="s">
        <v>140</v>
      </c>
      <c r="D490" s="2" t="s">
        <v>141</v>
      </c>
      <c r="E490" s="17" t="n">
        <v>1</v>
      </c>
      <c r="F490" s="7" t="s">
        <f>=DATEDIF(A490,$N$2,"y")</f>
      </c>
      <c r="G490" s="7" t="s">
        <f>=DATEDIF(A490,$N$2,"ym")</f>
      </c>
      <c r="H490" s="7" t="s">
        <f>=DATEDIF(A490,$N$2,"md")</f>
      </c>
      <c r="I490" s="7" t="n">
        <v>1723</v>
      </c>
      <c r="J490" s="17" t="n">
        <v>260.57472</v>
      </c>
      <c r="K490" s="6" t="s">
        <f>=Портфель!F55*Портфель!$Q$17</f>
      </c>
      <c r="L490" s="6" t="s">
        <f>=(K490-J490)*E490</f>
      </c>
      <c r="M490" s="6" t="s">
        <f>=MAX(0,L490*0.13)</f>
      </c>
    </row>
    <row collapsed="false" customFormat="false" customHeight="false" hidden="false" ht="12.1" outlineLevel="0" r="491">
      <c r="A491" s="44" t="n">
        <v>44174</v>
      </c>
      <c r="B491" s="2" t="s">
        <v>1410</v>
      </c>
      <c r="C491" s="2" t="s">
        <v>142</v>
      </c>
      <c r="D491" s="2" t="s">
        <v>143</v>
      </c>
      <c r="E491" s="17" t="n">
        <v>-40</v>
      </c>
      <c r="F491" s="7" t="s">
        <f>=DATEDIF(A491,$N$2,"y")</f>
      </c>
      <c r="G491" s="7" t="s">
        <f>=DATEDIF(A491,$N$2,"ym")</f>
      </c>
      <c r="H491" s="7" t="s">
        <f>=DATEDIF(A491,$N$2,"md")</f>
      </c>
      <c r="I491" s="7" t="n">
        <v>1682</v>
      </c>
      <c r="J491" s="17" t="n">
        <v>-250.8</v>
      </c>
      <c r="K491" s="6" t="s">
        <f>=Портфель!F56*Портфель!$Q$13</f>
      </c>
      <c r="L491" s="6" t="s">
        <f>=(K491-J491)*E491</f>
      </c>
      <c r="M491" s="6" t="s">
        <f>=MAX(0,L491*0.13)</f>
      </c>
    </row>
    <row collapsed="false" customFormat="false" customHeight="false" hidden="false" ht="12.1" outlineLevel="0" r="492">
      <c r="A492" s="44" t="n">
        <v>44174</v>
      </c>
      <c r="B492" s="2" t="s">
        <v>1410</v>
      </c>
      <c r="C492" s="2" t="s">
        <v>145</v>
      </c>
      <c r="D492" s="2" t="s">
        <v>147</v>
      </c>
      <c r="E492" s="17" t="n">
        <v>1</v>
      </c>
      <c r="F492" s="7" t="s">
        <f>=DATEDIF(A492,$N$2,"y")</f>
      </c>
      <c r="G492" s="7" t="s">
        <f>=DATEDIF(A492,$N$2,"ym")</f>
      </c>
      <c r="H492" s="7" t="s">
        <f>=DATEDIF(A492,$N$2,"md")</f>
      </c>
      <c r="I492" s="7" t="n">
        <v>1682</v>
      </c>
      <c r="J492" s="17" t="n">
        <v>79.554744</v>
      </c>
      <c r="K492" s="6" t="s">
        <f>=Портфель!F58*Портфель!$Q$17</f>
      </c>
      <c r="L492" s="6" t="s">
        <f>=(K492-J492)*E492</f>
      </c>
      <c r="M492" s="6" t="s">
        <f>=MAX(0,L492*0.13)</f>
      </c>
    </row>
    <row collapsed="false" customFormat="false" customHeight="false" hidden="false" ht="12.1" outlineLevel="0" r="493">
      <c r="A493" s="44" t="n">
        <v>44174</v>
      </c>
      <c r="B493" s="2" t="s">
        <v>1410</v>
      </c>
      <c r="C493" s="2" t="s">
        <v>145</v>
      </c>
      <c r="D493" s="2" t="s">
        <v>147</v>
      </c>
      <c r="E493" s="17" t="n">
        <v>99</v>
      </c>
      <c r="F493" s="7" t="s">
        <f>=DATEDIF(A493,$N$2,"y")</f>
      </c>
      <c r="G493" s="7" t="s">
        <f>=DATEDIF(A493,$N$2,"ym")</f>
      </c>
      <c r="H493" s="7" t="s">
        <f>=DATEDIF(A493,$N$2,"md")</f>
      </c>
      <c r="I493" s="7" t="n">
        <v>1682</v>
      </c>
      <c r="J493" s="17" t="n">
        <v>78.118710929293</v>
      </c>
      <c r="K493" s="6" t="s">
        <f>=Портфель!F58*Портфель!$Q$17</f>
      </c>
      <c r="L493" s="6" t="s">
        <f>=(K493-J493)*E493</f>
      </c>
      <c r="M493" s="6" t="s">
        <f>=MAX(0,L493*0.13)</f>
      </c>
    </row>
    <row collapsed="false" customFormat="false" customHeight="false" hidden="false" ht="12.1" outlineLevel="0" r="494">
      <c r="A494" s="44" t="n">
        <v>44174</v>
      </c>
      <c r="B494" s="2" t="s">
        <v>1410</v>
      </c>
      <c r="C494" s="2" t="s">
        <v>145</v>
      </c>
      <c r="D494" s="2" t="s">
        <v>147</v>
      </c>
      <c r="E494" s="17" t="n">
        <v>100</v>
      </c>
      <c r="F494" s="7" t="s">
        <f>=DATEDIF(A494,$N$2,"y")</f>
      </c>
      <c r="G494" s="7" t="s">
        <f>=DATEDIF(A494,$N$2,"ym")</f>
      </c>
      <c r="H494" s="7" t="s">
        <f>=DATEDIF(A494,$N$2,"md")</f>
      </c>
      <c r="I494" s="7" t="n">
        <v>1682</v>
      </c>
      <c r="J494" s="17" t="n">
        <v>77.98574766</v>
      </c>
      <c r="K494" s="6" t="s">
        <f>=Портфель!F58*Портфель!$Q$17</f>
      </c>
      <c r="L494" s="6" t="s">
        <f>=(K494-J494)*E494</f>
      </c>
      <c r="M494" s="6" t="s">
        <f>=MAX(0,L494*0.13)</f>
      </c>
    </row>
    <row collapsed="false" customFormat="false" customHeight="false" hidden="false" ht="12.1" outlineLevel="0" r="495">
      <c r="A495" s="44" t="n">
        <v>44175</v>
      </c>
      <c r="B495" s="2" t="s">
        <v>1410</v>
      </c>
      <c r="C495" s="2" t="s">
        <v>145</v>
      </c>
      <c r="D495" s="2" t="s">
        <v>147</v>
      </c>
      <c r="E495" s="17" t="n">
        <v>10</v>
      </c>
      <c r="F495" s="7" t="s">
        <f>=DATEDIF(A495,$N$2,"y")</f>
      </c>
      <c r="G495" s="7" t="s">
        <f>=DATEDIF(A495,$N$2,"ym")</f>
      </c>
      <c r="H495" s="7" t="s">
        <f>=DATEDIF(A495,$N$2,"md")</f>
      </c>
      <c r="I495" s="7" t="n">
        <v>1681</v>
      </c>
      <c r="J495" s="17" t="n">
        <v>76.4578451</v>
      </c>
      <c r="K495" s="6" t="s">
        <f>=Портфель!F58*Портфель!$Q$17</f>
      </c>
      <c r="L495" s="6" t="s">
        <f>=(K495-J495)*E495</f>
      </c>
      <c r="M495" s="6" t="s">
        <f>=MAX(0,L495*0.13)</f>
      </c>
    </row>
    <row collapsed="false" customFormat="false" customHeight="false" hidden="false" ht="12.1" outlineLevel="0" r="496">
      <c r="A496" s="44" t="n">
        <v>44176</v>
      </c>
      <c r="B496" s="2" t="s">
        <v>1410</v>
      </c>
      <c r="C496" s="2" t="s">
        <v>145</v>
      </c>
      <c r="D496" s="2" t="s">
        <v>147</v>
      </c>
      <c r="E496" s="17" t="n">
        <v>10</v>
      </c>
      <c r="F496" s="7" t="s">
        <f>=DATEDIF(A496,$N$2,"y")</f>
      </c>
      <c r="G496" s="7" t="s">
        <f>=DATEDIF(A496,$N$2,"ym")</f>
      </c>
      <c r="H496" s="7" t="s">
        <f>=DATEDIF(A496,$N$2,"md")</f>
      </c>
      <c r="I496" s="7" t="n">
        <v>1680</v>
      </c>
      <c r="J496" s="17" t="n">
        <v>76.4397588</v>
      </c>
      <c r="K496" s="6" t="s">
        <f>=Портфель!F58*Портфель!$Q$17</f>
      </c>
      <c r="L496" s="6" t="s">
        <f>=(K496-J496)*E496</f>
      </c>
      <c r="M496" s="6" t="s">
        <f>=MAX(0,L496*0.13)</f>
      </c>
    </row>
    <row collapsed="false" customFormat="false" customHeight="false" hidden="false" ht="12.1" outlineLevel="0" r="497">
      <c r="A497" s="44" t="n">
        <v>44179</v>
      </c>
      <c r="B497" s="2" t="s">
        <v>1410</v>
      </c>
      <c r="C497" s="2" t="s">
        <v>145</v>
      </c>
      <c r="D497" s="2" t="s">
        <v>147</v>
      </c>
      <c r="E497" s="17" t="n">
        <v>10</v>
      </c>
      <c r="F497" s="7" t="s">
        <f>=DATEDIF(A497,$N$2,"y")</f>
      </c>
      <c r="G497" s="7" t="s">
        <f>=DATEDIF(A497,$N$2,"ym")</f>
      </c>
      <c r="H497" s="7" t="s">
        <f>=DATEDIF(A497,$N$2,"md")</f>
      </c>
      <c r="I497" s="7" t="n">
        <v>1677</v>
      </c>
      <c r="J497" s="17" t="n">
        <v>76.4098775</v>
      </c>
      <c r="K497" s="6" t="s">
        <f>=Портфель!F58*Портфель!$Q$17</f>
      </c>
      <c r="L497" s="6" t="s">
        <f>=(K497-J497)*E497</f>
      </c>
      <c r="M497" s="6" t="s">
        <f>=MAX(0,L497*0.13)</f>
      </c>
    </row>
    <row collapsed="false" customFormat="false" customHeight="false" hidden="false" ht="12.1" outlineLevel="0" r="498">
      <c r="A498" s="44" t="n">
        <v>44141</v>
      </c>
      <c r="B498" s="2" t="s">
        <v>1410</v>
      </c>
      <c r="C498" s="2" t="s">
        <v>148</v>
      </c>
      <c r="D498" s="2" t="s">
        <v>149</v>
      </c>
      <c r="E498" s="17" t="n">
        <v>200</v>
      </c>
      <c r="F498" s="7" t="s">
        <f>=DATEDIF(A498,$N$2,"y")</f>
      </c>
      <c r="G498" s="7" t="s">
        <f>=DATEDIF(A498,$N$2,"ym")</f>
      </c>
      <c r="H498" s="7" t="s">
        <f>=DATEDIF(A498,$N$2,"md")</f>
      </c>
      <c r="I498" s="7" t="n">
        <v>1715</v>
      </c>
      <c r="J498" s="17" t="n">
        <v>25.96944551</v>
      </c>
      <c r="K498" s="6" t="s">
        <f>=Портфель!F59*Портфель!$Q$13</f>
      </c>
      <c r="L498" s="6" t="s">
        <f>=(K498-J498)*E498</f>
      </c>
      <c r="M498" s="6" t="s">
        <f>=MAX(0,L498*0.13)</f>
      </c>
    </row>
    <row collapsed="false" customFormat="false" customHeight="false" hidden="false" ht="12.1" outlineLevel="0" r="499">
      <c r="A499" s="44" t="n">
        <v>44141</v>
      </c>
      <c r="B499" s="2" t="s">
        <v>1410</v>
      </c>
      <c r="C499" s="2" t="s">
        <v>148</v>
      </c>
      <c r="D499" s="2" t="s">
        <v>149</v>
      </c>
      <c r="E499" s="17" t="n">
        <v>200</v>
      </c>
      <c r="F499" s="7" t="s">
        <f>=DATEDIF(A499,$N$2,"y")</f>
      </c>
      <c r="G499" s="7" t="s">
        <f>=DATEDIF(A499,$N$2,"ym")</f>
      </c>
      <c r="H499" s="7" t="s">
        <f>=DATEDIF(A499,$N$2,"md")</f>
      </c>
      <c r="I499" s="7" t="n">
        <v>1715</v>
      </c>
      <c r="J499" s="17" t="n">
        <v>25.91417177</v>
      </c>
      <c r="K499" s="6" t="s">
        <f>=Портфель!F59*Портфель!$Q$13</f>
      </c>
      <c r="L499" s="6" t="s">
        <f>=(K499-J499)*E499</f>
      </c>
      <c r="M499" s="6" t="s">
        <f>=MAX(0,L499*0.13)</f>
      </c>
    </row>
    <row collapsed="false" customFormat="false" customHeight="false" hidden="false" ht="12.1" outlineLevel="0" r="500">
      <c r="A500" s="44" t="n">
        <v>44141</v>
      </c>
      <c r="B500" s="2" t="s">
        <v>1410</v>
      </c>
      <c r="C500" s="2" t="s">
        <v>148</v>
      </c>
      <c r="D500" s="2" t="s">
        <v>149</v>
      </c>
      <c r="E500" s="17" t="n">
        <v>200</v>
      </c>
      <c r="F500" s="7" t="s">
        <f>=DATEDIF(A500,$N$2,"y")</f>
      </c>
      <c r="G500" s="7" t="s">
        <f>=DATEDIF(A500,$N$2,"ym")</f>
      </c>
      <c r="H500" s="7" t="s">
        <f>=DATEDIF(A500,$N$2,"md")</f>
      </c>
      <c r="I500" s="7" t="n">
        <v>1715</v>
      </c>
      <c r="J500" s="17" t="n">
        <v>25.82204887</v>
      </c>
      <c r="K500" s="6" t="s">
        <f>=Портфель!F59*Портфель!$Q$13</f>
      </c>
      <c r="L500" s="6" t="s">
        <f>=(K500-J500)*E500</f>
      </c>
      <c r="M500" s="6" t="s">
        <f>=MAX(0,L500*0.13)</f>
      </c>
    </row>
    <row collapsed="false" customFormat="false" customHeight="false" hidden="false" ht="12.1" outlineLevel="0" r="501">
      <c r="A501" s="44" t="n">
        <v>44173</v>
      </c>
      <c r="B501" s="2" t="s">
        <v>1410</v>
      </c>
      <c r="C501" s="2" t="s">
        <v>150</v>
      </c>
      <c r="D501" s="2" t="s">
        <v>151</v>
      </c>
      <c r="E501" s="17" t="n">
        <v>1</v>
      </c>
      <c r="F501" s="7" t="s">
        <f>=DATEDIF(A501,$N$2,"y")</f>
      </c>
      <c r="G501" s="7" t="s">
        <f>=DATEDIF(A501,$N$2,"ym")</f>
      </c>
      <c r="H501" s="7" t="s">
        <f>=DATEDIF(A501,$N$2,"md")</f>
      </c>
      <c r="I501" s="7" t="n">
        <v>1683</v>
      </c>
      <c r="J501" s="17" t="n">
        <v>3914.87</v>
      </c>
      <c r="K501" s="6" t="s">
        <f>=Портфель!F60*Портфель!$Q$13</f>
      </c>
      <c r="L501" s="6" t="s">
        <f>=(K501-J501)*E501</f>
      </c>
      <c r="M501" s="6" t="s">
        <f>=MAX(0,L501*0.13)</f>
      </c>
    </row>
    <row collapsed="false" customFormat="false" customHeight="false" hidden="false" ht="12.1" outlineLevel="0" r="502">
      <c r="A502" s="44" t="n">
        <v>44173</v>
      </c>
      <c r="B502" s="2" t="s">
        <v>1410</v>
      </c>
      <c r="C502" s="2" t="s">
        <v>150</v>
      </c>
      <c r="D502" s="2" t="s">
        <v>151</v>
      </c>
      <c r="E502" s="17" t="n">
        <v>2</v>
      </c>
      <c r="F502" s="7" t="s">
        <f>=DATEDIF(A502,$N$2,"y")</f>
      </c>
      <c r="G502" s="7" t="s">
        <f>=DATEDIF(A502,$N$2,"ym")</f>
      </c>
      <c r="H502" s="7" t="s">
        <f>=DATEDIF(A502,$N$2,"md")</f>
      </c>
      <c r="I502" s="7" t="n">
        <v>1683</v>
      </c>
      <c r="J502" s="17" t="n">
        <v>3912.865</v>
      </c>
      <c r="K502" s="6" t="s">
        <f>=Портфель!F60*Портфель!$Q$13</f>
      </c>
      <c r="L502" s="6" t="s">
        <f>=(K502-J502)*E502</f>
      </c>
      <c r="M502" s="6" t="s">
        <f>=MAX(0,L502*0.13)</f>
      </c>
    </row>
    <row collapsed="false" customFormat="false" customHeight="false" hidden="false" ht="12.1" outlineLevel="0" r="503">
      <c r="A503" s="44" t="n">
        <v>44173</v>
      </c>
      <c r="B503" s="2" t="s">
        <v>1410</v>
      </c>
      <c r="C503" s="2" t="s">
        <v>150</v>
      </c>
      <c r="D503" s="2" t="s">
        <v>151</v>
      </c>
      <c r="E503" s="17" t="n">
        <v>1</v>
      </c>
      <c r="F503" s="7" t="s">
        <f>=DATEDIF(A503,$N$2,"y")</f>
      </c>
      <c r="G503" s="7" t="s">
        <f>=DATEDIF(A503,$N$2,"ym")</f>
      </c>
      <c r="H503" s="7" t="s">
        <f>=DATEDIF(A503,$N$2,"md")</f>
      </c>
      <c r="I503" s="7" t="n">
        <v>1683</v>
      </c>
      <c r="J503" s="17" t="n">
        <v>3905.86</v>
      </c>
      <c r="K503" s="6" t="s">
        <f>=Портфель!F60*Портфель!$Q$13</f>
      </c>
      <c r="L503" s="6" t="s">
        <f>=(K503-J503)*E503</f>
      </c>
      <c r="M503" s="6" t="s">
        <f>=MAX(0,L503*0.13)</f>
      </c>
    </row>
    <row collapsed="false" customFormat="false" customHeight="false" hidden="false" ht="12.1" outlineLevel="0" r="504">
      <c r="A504" s="44" t="n">
        <v>44173</v>
      </c>
      <c r="B504" s="2" t="s">
        <v>1410</v>
      </c>
      <c r="C504" s="2" t="s">
        <v>150</v>
      </c>
      <c r="D504" s="2" t="s">
        <v>151</v>
      </c>
      <c r="E504" s="17" t="n">
        <v>1</v>
      </c>
      <c r="F504" s="7" t="s">
        <f>=DATEDIF(A504,$N$2,"y")</f>
      </c>
      <c r="G504" s="7" t="s">
        <f>=DATEDIF(A504,$N$2,"ym")</f>
      </c>
      <c r="H504" s="7" t="s">
        <f>=DATEDIF(A504,$N$2,"md")</f>
      </c>
      <c r="I504" s="7" t="n">
        <v>1683</v>
      </c>
      <c r="J504" s="17" t="n">
        <v>3891.86</v>
      </c>
      <c r="K504" s="6" t="s">
        <f>=Портфель!F60*Портфель!$Q$13</f>
      </c>
      <c r="L504" s="6" t="s">
        <f>=(K504-J504)*E504</f>
      </c>
      <c r="M504" s="6" t="s">
        <f>=MAX(0,L504*0.13)</f>
      </c>
    </row>
    <row collapsed="false" customFormat="false" customHeight="false" hidden="false" ht="12.1" outlineLevel="0" r="505">
      <c r="A505" s="44" t="n">
        <v>44174</v>
      </c>
      <c r="B505" s="2" t="s">
        <v>1410</v>
      </c>
      <c r="C505" s="2" t="s">
        <v>150</v>
      </c>
      <c r="D505" s="2" t="s">
        <v>151</v>
      </c>
      <c r="E505" s="17" t="n">
        <v>2</v>
      </c>
      <c r="F505" s="7" t="s">
        <f>=DATEDIF(A505,$N$2,"y")</f>
      </c>
      <c r="G505" s="7" t="s">
        <f>=DATEDIF(A505,$N$2,"ym")</f>
      </c>
      <c r="H505" s="7" t="s">
        <f>=DATEDIF(A505,$N$2,"md")</f>
      </c>
      <c r="I505" s="7" t="n">
        <v>1682</v>
      </c>
      <c r="J505" s="17" t="n">
        <v>3934.875</v>
      </c>
      <c r="K505" s="6" t="s">
        <f>=Портфель!F60*Портфель!$Q$13</f>
      </c>
      <c r="L505" s="6" t="s">
        <f>=(K505-J505)*E505</f>
      </c>
      <c r="M505" s="6" t="s">
        <f>=MAX(0,L505*0.13)</f>
      </c>
    </row>
    <row collapsed="false" customFormat="false" customHeight="false" hidden="false" ht="12.1" outlineLevel="0" r="506">
      <c r="A506" s="44" t="n">
        <v>44055</v>
      </c>
      <c r="B506" s="2" t="s">
        <v>1410</v>
      </c>
      <c r="C506" s="2" t="s">
        <v>152</v>
      </c>
      <c r="D506" s="2" t="s">
        <v>153</v>
      </c>
      <c r="E506" s="17" t="n">
        <v>50</v>
      </c>
      <c r="F506" s="7" t="s">
        <f>=DATEDIF(A506,$N$2,"y")</f>
      </c>
      <c r="G506" s="7" t="s">
        <f>=DATEDIF(A506,$N$2,"ym")</f>
      </c>
      <c r="H506" s="7" t="s">
        <f>=DATEDIF(A506,$N$2,"md")</f>
      </c>
      <c r="I506" s="7" t="n">
        <v>1801</v>
      </c>
      <c r="J506" s="17" t="n">
        <v>96.286</v>
      </c>
      <c r="K506" s="6" t="s">
        <f>=Портфель!F61*Портфель!$Q$13</f>
      </c>
      <c r="L506" s="6" t="s">
        <f>=(K506-J506)*E506</f>
      </c>
      <c r="M506" s="6" t="s">
        <f>=MAX(0,L506*0.13)</f>
      </c>
    </row>
    <row collapsed="false" customFormat="false" customHeight="false" hidden="false" ht="12.1" outlineLevel="0" r="507">
      <c r="A507" s="44" t="n">
        <v>44144</v>
      </c>
      <c r="B507" s="2" t="s">
        <v>1410</v>
      </c>
      <c r="C507" s="2" t="s">
        <v>154</v>
      </c>
      <c r="D507" s="2" t="s">
        <v>155</v>
      </c>
      <c r="E507" s="17" t="n">
        <v>50</v>
      </c>
      <c r="F507" s="7" t="s">
        <f>=DATEDIF(A507,$N$2,"y")</f>
      </c>
      <c r="G507" s="7" t="s">
        <f>=DATEDIF(A507,$N$2,"ym")</f>
      </c>
      <c r="H507" s="7" t="s">
        <f>=DATEDIF(A507,$N$2,"md")</f>
      </c>
      <c r="I507" s="7" t="n">
        <v>1712</v>
      </c>
      <c r="J507" s="17" t="n">
        <v>1.204</v>
      </c>
      <c r="K507" s="6" t="s">
        <f>=Портфель!F62*Портфель!$Q$13</f>
      </c>
      <c r="L507" s="6" t="s">
        <f>=(K507-J507)*E507</f>
      </c>
      <c r="M507" s="6" t="s">
        <f>=MAX(0,L507*0.13)</f>
      </c>
    </row>
    <row collapsed="false" customFormat="false" customHeight="false" hidden="false" ht="12.1" outlineLevel="0" r="508">
      <c r="A508" s="44" t="n">
        <v>44159</v>
      </c>
      <c r="B508" s="2" t="s">
        <v>1410</v>
      </c>
      <c r="C508" s="2" t="s">
        <v>154</v>
      </c>
      <c r="D508" s="2" t="s">
        <v>155</v>
      </c>
      <c r="E508" s="17" t="n">
        <v>100</v>
      </c>
      <c r="F508" s="7" t="s">
        <f>=DATEDIF(A508,$N$2,"y")</f>
      </c>
      <c r="G508" s="7" t="s">
        <f>=DATEDIF(A508,$N$2,"ym")</f>
      </c>
      <c r="H508" s="7" t="s">
        <f>=DATEDIF(A508,$N$2,"md")</f>
      </c>
      <c r="I508" s="7" t="n">
        <v>1697</v>
      </c>
      <c r="J508" s="17" t="n">
        <v>1.1738</v>
      </c>
      <c r="K508" s="6" t="s">
        <f>=Портфель!F62*Портфель!$Q$13</f>
      </c>
      <c r="L508" s="6" t="s">
        <f>=(K508-J508)*E508</f>
      </c>
      <c r="M508" s="6" t="s">
        <f>=MAX(0,L508*0.13)</f>
      </c>
    </row>
    <row collapsed="false" customFormat="false" customHeight="false" hidden="false" ht="12.1" outlineLevel="0" r="509">
      <c r="A509" s="44" t="n">
        <v>44159</v>
      </c>
      <c r="B509" s="2" t="s">
        <v>1410</v>
      </c>
      <c r="C509" s="2" t="s">
        <v>154</v>
      </c>
      <c r="D509" s="2" t="s">
        <v>155</v>
      </c>
      <c r="E509" s="17" t="n">
        <v>100</v>
      </c>
      <c r="F509" s="7" t="s">
        <f>=DATEDIF(A509,$N$2,"y")</f>
      </c>
      <c r="G509" s="7" t="s">
        <f>=DATEDIF(A509,$N$2,"ym")</f>
      </c>
      <c r="H509" s="7" t="s">
        <f>=DATEDIF(A509,$N$2,"md")</f>
      </c>
      <c r="I509" s="7" t="n">
        <v>1697</v>
      </c>
      <c r="J509" s="17" t="n">
        <v>1.1737</v>
      </c>
      <c r="K509" s="6" t="s">
        <f>=Портфель!F62*Портфель!$Q$13</f>
      </c>
      <c r="L509" s="6" t="s">
        <f>=(K509-J509)*E509</f>
      </c>
      <c r="M509" s="6" t="s">
        <f>=MAX(0,L509*0.13)</f>
      </c>
    </row>
    <row collapsed="false" customFormat="false" customHeight="false" hidden="false" ht="12.1" outlineLevel="0" r="510">
      <c r="A510" s="44" t="n">
        <v>44160</v>
      </c>
      <c r="B510" s="2" t="s">
        <v>1410</v>
      </c>
      <c r="C510" s="2" t="s">
        <v>154</v>
      </c>
      <c r="D510" s="2" t="s">
        <v>155</v>
      </c>
      <c r="E510" s="17" t="n">
        <v>400</v>
      </c>
      <c r="F510" s="7" t="s">
        <f>=DATEDIF(A510,$N$2,"y")</f>
      </c>
      <c r="G510" s="7" t="s">
        <f>=DATEDIF(A510,$N$2,"ym")</f>
      </c>
      <c r="H510" s="7" t="s">
        <f>=DATEDIF(A510,$N$2,"md")</f>
      </c>
      <c r="I510" s="7" t="n">
        <v>1696</v>
      </c>
      <c r="J510" s="17" t="n">
        <v>1.158125</v>
      </c>
      <c r="K510" s="6" t="s">
        <f>=Портфель!F62*Портфель!$Q$13</f>
      </c>
      <c r="L510" s="6" t="s">
        <f>=(K510-J510)*E510</f>
      </c>
      <c r="M510" s="6" t="s">
        <f>=MAX(0,L510*0.13)</f>
      </c>
    </row>
    <row collapsed="false" customFormat="false" customHeight="false" hidden="false" ht="12.1" outlineLevel="0" r="511">
      <c r="A511" s="44" t="n">
        <v>44160</v>
      </c>
      <c r="B511" s="2" t="s">
        <v>1410</v>
      </c>
      <c r="C511" s="2" t="s">
        <v>154</v>
      </c>
      <c r="D511" s="2" t="s">
        <v>155</v>
      </c>
      <c r="E511" s="17" t="n">
        <v>200</v>
      </c>
      <c r="F511" s="7" t="s">
        <f>=DATEDIF(A511,$N$2,"y")</f>
      </c>
      <c r="G511" s="7" t="s">
        <f>=DATEDIF(A511,$N$2,"ym")</f>
      </c>
      <c r="H511" s="7" t="s">
        <f>=DATEDIF(A511,$N$2,"md")</f>
      </c>
      <c r="I511" s="7" t="n">
        <v>1696</v>
      </c>
      <c r="J511" s="17" t="n">
        <v>1.1583</v>
      </c>
      <c r="K511" s="6" t="s">
        <f>=Портфель!F62*Портфель!$Q$13</f>
      </c>
      <c r="L511" s="6" t="s">
        <f>=(K511-J511)*E511</f>
      </c>
      <c r="M511" s="6" t="s">
        <f>=MAX(0,L511*0.13)</f>
      </c>
    </row>
    <row collapsed="false" customFormat="false" customHeight="false" hidden="false" ht="12.1" outlineLevel="0" r="512">
      <c r="A512" s="44" t="n">
        <v>44160</v>
      </c>
      <c r="B512" s="2" t="s">
        <v>1410</v>
      </c>
      <c r="C512" s="2" t="s">
        <v>154</v>
      </c>
      <c r="D512" s="2" t="s">
        <v>155</v>
      </c>
      <c r="E512" s="17" t="n">
        <v>182</v>
      </c>
      <c r="F512" s="7" t="s">
        <f>=DATEDIF(A512,$N$2,"y")</f>
      </c>
      <c r="G512" s="7" t="s">
        <f>=DATEDIF(A512,$N$2,"ym")</f>
      </c>
      <c r="H512" s="7" t="s">
        <f>=DATEDIF(A512,$N$2,"md")</f>
      </c>
      <c r="I512" s="7" t="n">
        <v>1696</v>
      </c>
      <c r="J512" s="17" t="n">
        <v>1.1581318681319</v>
      </c>
      <c r="K512" s="6" t="s">
        <f>=Портфель!F62*Портфель!$Q$13</f>
      </c>
      <c r="L512" s="6" t="s">
        <f>=(K512-J512)*E512</f>
      </c>
      <c r="M512" s="6" t="s">
        <f>=MAX(0,L512*0.13)</f>
      </c>
    </row>
    <row collapsed="false" customFormat="false" customHeight="false" hidden="false" ht="12.1" outlineLevel="0" r="513">
      <c r="A513" s="44" t="n">
        <v>44160</v>
      </c>
      <c r="B513" s="2" t="s">
        <v>1410</v>
      </c>
      <c r="C513" s="2" t="s">
        <v>154</v>
      </c>
      <c r="D513" s="2" t="s">
        <v>155</v>
      </c>
      <c r="E513" s="17" t="n">
        <v>50</v>
      </c>
      <c r="F513" s="7" t="s">
        <f>=DATEDIF(A513,$N$2,"y")</f>
      </c>
      <c r="G513" s="7" t="s">
        <f>=DATEDIF(A513,$N$2,"ym")</f>
      </c>
      <c r="H513" s="7" t="s">
        <f>=DATEDIF(A513,$N$2,"md")</f>
      </c>
      <c r="I513" s="7" t="n">
        <v>1696</v>
      </c>
      <c r="J513" s="17" t="n">
        <v>1.1584</v>
      </c>
      <c r="K513" s="6" t="s">
        <f>=Портфель!F62*Портфель!$Q$13</f>
      </c>
      <c r="L513" s="6" t="s">
        <f>=(K513-J513)*E513</f>
      </c>
      <c r="M513" s="6" t="s">
        <f>=MAX(0,L513*0.13)</f>
      </c>
    </row>
    <row collapsed="false" customFormat="false" customHeight="false" hidden="false" ht="12.1" outlineLevel="0" r="514">
      <c r="A514" s="44" t="n">
        <v>44160</v>
      </c>
      <c r="B514" s="2" t="s">
        <v>1410</v>
      </c>
      <c r="C514" s="2" t="s">
        <v>154</v>
      </c>
      <c r="D514" s="2" t="s">
        <v>155</v>
      </c>
      <c r="E514" s="17" t="n">
        <v>168</v>
      </c>
      <c r="F514" s="7" t="s">
        <f>=DATEDIF(A514,$N$2,"y")</f>
      </c>
      <c r="G514" s="7" t="s">
        <f>=DATEDIF(A514,$N$2,"ym")</f>
      </c>
      <c r="H514" s="7" t="s">
        <f>=DATEDIF(A514,$N$2,"md")</f>
      </c>
      <c r="I514" s="7" t="n">
        <v>1696</v>
      </c>
      <c r="J514" s="17" t="n">
        <v>1.1580952380952</v>
      </c>
      <c r="K514" s="6" t="s">
        <f>=Портфель!F62*Портфель!$Q$13</f>
      </c>
      <c r="L514" s="6" t="s">
        <f>=(K514-J514)*E514</f>
      </c>
      <c r="M514" s="6" t="s">
        <f>=MAX(0,L514*0.13)</f>
      </c>
    </row>
    <row collapsed="false" customFormat="false" customHeight="false" hidden="false" ht="12.1" outlineLevel="0" r="515">
      <c r="A515" s="44" t="n">
        <v>44174</v>
      </c>
      <c r="B515" s="2" t="s">
        <v>1410</v>
      </c>
      <c r="C515" s="2" t="s">
        <v>154</v>
      </c>
      <c r="D515" s="2" t="s">
        <v>155</v>
      </c>
      <c r="E515" s="17" t="n">
        <v>350</v>
      </c>
      <c r="F515" s="7" t="s">
        <f>=DATEDIF(A515,$N$2,"y")</f>
      </c>
      <c r="G515" s="7" t="s">
        <f>=DATEDIF(A515,$N$2,"ym")</f>
      </c>
      <c r="H515" s="7" t="s">
        <f>=DATEDIF(A515,$N$2,"md")</f>
      </c>
      <c r="I515" s="7" t="n">
        <v>1682</v>
      </c>
      <c r="J515" s="17" t="n">
        <v>1.1483142857143</v>
      </c>
      <c r="K515" s="6" t="s">
        <f>=Портфель!F62*Портфель!$Q$13</f>
      </c>
      <c r="L515" s="6" t="s">
        <f>=(K515-J515)*E515</f>
      </c>
      <c r="M515" s="6" t="s">
        <f>=MAX(0,L515*0.13)</f>
      </c>
    </row>
    <row collapsed="false" customFormat="false" customHeight="false" hidden="false" ht="12.1" outlineLevel="0" r="516">
      <c r="A516" s="44" t="n">
        <v>44174</v>
      </c>
      <c r="B516" s="2" t="s">
        <v>1410</v>
      </c>
      <c r="C516" s="2" t="s">
        <v>154</v>
      </c>
      <c r="D516" s="2" t="s">
        <v>155</v>
      </c>
      <c r="E516" s="17" t="n">
        <v>1650</v>
      </c>
      <c r="F516" s="7" t="s">
        <f>=DATEDIF(A516,$N$2,"y")</f>
      </c>
      <c r="G516" s="7" t="s">
        <f>=DATEDIF(A516,$N$2,"ym")</f>
      </c>
      <c r="H516" s="7" t="s">
        <f>=DATEDIF(A516,$N$2,"md")</f>
      </c>
      <c r="I516" s="7" t="n">
        <v>1682</v>
      </c>
      <c r="J516" s="17" t="n">
        <v>1.1483151515152</v>
      </c>
      <c r="K516" s="6" t="s">
        <f>=Портфель!F62*Портфель!$Q$13</f>
      </c>
      <c r="L516" s="6" t="s">
        <f>=(K516-J516)*E516</f>
      </c>
      <c r="M516" s="6" t="s">
        <f>=MAX(0,L516*0.13)</f>
      </c>
    </row>
    <row collapsed="false" customFormat="false" customHeight="false" hidden="false" ht="12.1" outlineLevel="0" r="517">
      <c r="A517" s="44" t="n">
        <v>44176</v>
      </c>
      <c r="B517" s="2" t="s">
        <v>1410</v>
      </c>
      <c r="C517" s="2" t="s">
        <v>154</v>
      </c>
      <c r="D517" s="2" t="s">
        <v>155</v>
      </c>
      <c r="E517" s="17" t="n">
        <v>20</v>
      </c>
      <c r="F517" s="7" t="s">
        <f>=DATEDIF(A517,$N$2,"y")</f>
      </c>
      <c r="G517" s="7" t="s">
        <f>=DATEDIF(A517,$N$2,"ym")</f>
      </c>
      <c r="H517" s="7" t="s">
        <f>=DATEDIF(A517,$N$2,"md")</f>
      </c>
      <c r="I517" s="7" t="n">
        <v>1680</v>
      </c>
      <c r="J517" s="17" t="n">
        <v>1.1325</v>
      </c>
      <c r="K517" s="6" t="s">
        <f>=Портфель!F62*Портфель!$Q$13</f>
      </c>
      <c r="L517" s="6" t="s">
        <f>=(K517-J517)*E517</f>
      </c>
      <c r="M517" s="6" t="s">
        <f>=MAX(0,L517*0.13)</f>
      </c>
    </row>
    <row collapsed="false" customFormat="false" customHeight="false" hidden="false" ht="12.1" outlineLevel="0" r="518">
      <c r="A518" s="44" t="n">
        <v>43846</v>
      </c>
      <c r="B518" s="2" t="s">
        <v>1410</v>
      </c>
      <c r="C518" s="2" t="s">
        <v>156</v>
      </c>
      <c r="D518" s="2" t="s">
        <v>157</v>
      </c>
      <c r="E518" s="17" t="n">
        <v>3000</v>
      </c>
      <c r="F518" s="7" t="s">
        <f>=DATEDIF(A518,$N$2,"y")</f>
      </c>
      <c r="G518" s="7" t="s">
        <f>=DATEDIF(A518,$N$2,"ym")</f>
      </c>
      <c r="H518" s="7" t="s">
        <f>=DATEDIF(A518,$N$2,"md")</f>
      </c>
      <c r="I518" s="7" t="n">
        <v>2010</v>
      </c>
      <c r="J518" s="17" t="n">
        <v>1.018711</v>
      </c>
      <c r="K518" s="6" t="s">
        <f>=Портфель!F63*Портфель!$Q$13</f>
      </c>
      <c r="L518" s="6" t="s">
        <f>=(K518-J518)*E518</f>
      </c>
      <c r="M518" s="6" t="s">
        <f>=MAX(0,L518*0.13)</f>
      </c>
    </row>
    <row collapsed="false" customFormat="false" customHeight="false" hidden="false" ht="12.1" outlineLevel="0" r="519">
      <c r="A519" s="44" t="n">
        <v>43903</v>
      </c>
      <c r="B519" s="2" t="s">
        <v>1410</v>
      </c>
      <c r="C519" s="2" t="s">
        <v>156</v>
      </c>
      <c r="D519" s="2" t="s">
        <v>157</v>
      </c>
      <c r="E519" s="17" t="n">
        <v>1000</v>
      </c>
      <c r="F519" s="7" t="s">
        <f>=DATEDIF(A519,$N$2,"y")</f>
      </c>
      <c r="G519" s="7" t="s">
        <f>=DATEDIF(A519,$N$2,"ym")</f>
      </c>
      <c r="H519" s="7" t="s">
        <f>=DATEDIF(A519,$N$2,"md")</f>
      </c>
      <c r="I519" s="7" t="n">
        <v>1953</v>
      </c>
      <c r="J519" s="17" t="n">
        <v>0.79748</v>
      </c>
      <c r="K519" s="6" t="s">
        <f>=Портфель!F63*Портфель!$Q$13</f>
      </c>
      <c r="L519" s="6" t="s">
        <f>=(K519-J519)*E519</f>
      </c>
      <c r="M519" s="6" t="s">
        <f>=MAX(0,L519*0.13)</f>
      </c>
    </row>
    <row collapsed="false" customFormat="false" customHeight="false" hidden="false" ht="12.1" outlineLevel="0" r="520">
      <c r="A520" s="44" t="n">
        <v>43921</v>
      </c>
      <c r="B520" s="2" t="s">
        <v>1410</v>
      </c>
      <c r="C520" s="2" t="s">
        <v>156</v>
      </c>
      <c r="D520" s="2" t="s">
        <v>157</v>
      </c>
      <c r="E520" s="17" t="n">
        <v>106</v>
      </c>
      <c r="F520" s="7" t="s">
        <f>=DATEDIF(A520,$N$2,"y")</f>
      </c>
      <c r="G520" s="7" t="s">
        <f>=DATEDIF(A520,$N$2,"ym")</f>
      </c>
      <c r="H520" s="7" t="s">
        <f>=DATEDIF(A520,$N$2,"md")</f>
      </c>
      <c r="I520" s="7" t="n">
        <v>1935</v>
      </c>
      <c r="J520" s="17" t="n">
        <v>0.81698113207547</v>
      </c>
      <c r="K520" s="6" t="s">
        <f>=Портфель!F63*Портфель!$Q$13</f>
      </c>
      <c r="L520" s="6" t="s">
        <f>=(K520-J520)*E520</f>
      </c>
      <c r="M520" s="6" t="s">
        <f>=MAX(0,L520*0.13)</f>
      </c>
    </row>
    <row collapsed="false" customFormat="false" customHeight="false" hidden="false" ht="12.1" outlineLevel="0" r="521">
      <c r="A521" s="44" t="n">
        <v>43921</v>
      </c>
      <c r="B521" s="2" t="s">
        <v>1410</v>
      </c>
      <c r="C521" s="2" t="s">
        <v>156</v>
      </c>
      <c r="D521" s="2" t="s">
        <v>157</v>
      </c>
      <c r="E521" s="17" t="n">
        <v>2000</v>
      </c>
      <c r="F521" s="7" t="s">
        <f>=DATEDIF(A521,$N$2,"y")</f>
      </c>
      <c r="G521" s="7" t="s">
        <f>=DATEDIF(A521,$N$2,"ym")</f>
      </c>
      <c r="H521" s="7" t="s">
        <f>=DATEDIF(A521,$N$2,"md")</f>
      </c>
      <c r="I521" s="7" t="n">
        <v>1935</v>
      </c>
      <c r="J521" s="17" t="n">
        <v>0.81689</v>
      </c>
      <c r="K521" s="6" t="s">
        <f>=Портфель!F63*Портфель!$Q$13</f>
      </c>
      <c r="L521" s="6" t="s">
        <f>=(K521-J521)*E521</f>
      </c>
      <c r="M521" s="6" t="s">
        <f>=MAX(0,L521*0.13)</f>
      </c>
    </row>
    <row collapsed="false" customFormat="false" customHeight="false" hidden="false" ht="12.1" outlineLevel="0" r="522">
      <c r="A522" s="44" t="n">
        <v>43921</v>
      </c>
      <c r="B522" s="2" t="s">
        <v>1410</v>
      </c>
      <c r="C522" s="2" t="s">
        <v>156</v>
      </c>
      <c r="D522" s="2" t="s">
        <v>157</v>
      </c>
      <c r="E522" s="17" t="n">
        <v>939</v>
      </c>
      <c r="F522" s="7" t="s">
        <f>=DATEDIF(A522,$N$2,"y")</f>
      </c>
      <c r="G522" s="7" t="s">
        <f>=DATEDIF(A522,$N$2,"ym")</f>
      </c>
      <c r="H522" s="7" t="s">
        <f>=DATEDIF(A522,$N$2,"md")</f>
      </c>
      <c r="I522" s="7" t="n">
        <v>1935</v>
      </c>
      <c r="J522" s="17" t="n">
        <v>0.81687965921193</v>
      </c>
      <c r="K522" s="6" t="s">
        <f>=Портфель!F63*Портфель!$Q$13</f>
      </c>
      <c r="L522" s="6" t="s">
        <f>=(K522-J522)*E522</f>
      </c>
      <c r="M522" s="6" t="s">
        <f>=MAX(0,L522*0.13)</f>
      </c>
    </row>
    <row collapsed="false" customFormat="false" customHeight="false" hidden="false" ht="12.1" outlineLevel="0" r="523">
      <c r="A523" s="44" t="n">
        <v>43882</v>
      </c>
      <c r="B523" s="2" t="s">
        <v>1410</v>
      </c>
      <c r="C523" s="2" t="s">
        <v>158</v>
      </c>
      <c r="D523" s="2" t="s">
        <v>159</v>
      </c>
      <c r="E523" s="17" t="n">
        <v>400</v>
      </c>
      <c r="F523" s="7" t="s">
        <f>=DATEDIF(A523,$N$2,"y")</f>
      </c>
      <c r="G523" s="7" t="s">
        <f>=DATEDIF(A523,$N$2,"ym")</f>
      </c>
      <c r="H523" s="7" t="s">
        <f>=DATEDIF(A523,$N$2,"md")</f>
      </c>
      <c r="I523" s="7" t="n">
        <v>1974</v>
      </c>
      <c r="J523" s="17" t="n">
        <v>5.303175</v>
      </c>
      <c r="K523" s="6" t="s">
        <f>=Портфель!F64*Портфель!$Q$13</f>
      </c>
      <c r="L523" s="6" t="s">
        <f>=(K523-J523)*E523</f>
      </c>
      <c r="M523" s="6" t="s">
        <f>=MAX(0,L523*0.13)</f>
      </c>
    </row>
    <row collapsed="false" customFormat="false" customHeight="false" hidden="false" ht="12.1" outlineLevel="0" r="524">
      <c r="A524" s="44" t="n">
        <v>44141</v>
      </c>
      <c r="B524" s="2" t="s">
        <v>1410</v>
      </c>
      <c r="C524" s="2" t="s">
        <v>160</v>
      </c>
      <c r="D524" s="2" t="s">
        <v>161</v>
      </c>
      <c r="E524" s="17" t="n">
        <v>10</v>
      </c>
      <c r="F524" s="7" t="s">
        <f>=DATEDIF(A524,$N$2,"y")</f>
      </c>
      <c r="G524" s="7" t="s">
        <f>=DATEDIF(A524,$N$2,"ym")</f>
      </c>
      <c r="H524" s="7" t="s">
        <f>=DATEDIF(A524,$N$2,"md")</f>
      </c>
      <c r="I524" s="7" t="n">
        <v>1715</v>
      </c>
      <c r="J524" s="17" t="n">
        <v>9.6729045</v>
      </c>
      <c r="K524" s="6" t="s">
        <f>=Портфель!F65*Портфель!$Q$13</f>
      </c>
      <c r="L524" s="6" t="s">
        <f>=(K524-J524)*E524</f>
      </c>
      <c r="M524" s="6" t="s">
        <f>=MAX(0,L524*0.13)</f>
      </c>
    </row>
    <row collapsed="false" customFormat="false" customHeight="false" hidden="false" ht="12.1" outlineLevel="0" r="525">
      <c r="A525" s="44" t="n">
        <v>44144</v>
      </c>
      <c r="B525" s="2" t="s">
        <v>1410</v>
      </c>
      <c r="C525" s="2" t="s">
        <v>160</v>
      </c>
      <c r="D525" s="2" t="s">
        <v>161</v>
      </c>
      <c r="E525" s="17" t="n">
        <v>7</v>
      </c>
      <c r="F525" s="7" t="s">
        <f>=DATEDIF(A525,$N$2,"y")</f>
      </c>
      <c r="G525" s="7" t="s">
        <f>=DATEDIF(A525,$N$2,"ym")</f>
      </c>
      <c r="H525" s="7" t="s">
        <f>=DATEDIF(A525,$N$2,"md")</f>
      </c>
      <c r="I525" s="7" t="n">
        <v>1712</v>
      </c>
      <c r="J525" s="17" t="n">
        <v>9.657148</v>
      </c>
      <c r="K525" s="6" t="s">
        <f>=Портфель!F65*Портфель!$Q$13</f>
      </c>
      <c r="L525" s="6" t="s">
        <f>=(K525-J525)*E525</f>
      </c>
      <c r="M525" s="6" t="s">
        <f>=MAX(0,L525*0.13)</f>
      </c>
    </row>
    <row collapsed="false" customFormat="false" customHeight="false" hidden="false" ht="12.1" outlineLevel="0" r="526">
      <c r="A526" s="44" t="n">
        <v>44123</v>
      </c>
      <c r="B526" s="2" t="s">
        <v>1410</v>
      </c>
      <c r="C526" s="2" t="s">
        <v>162</v>
      </c>
      <c r="D526" s="2" t="s">
        <v>163</v>
      </c>
      <c r="E526" s="17" t="n">
        <v>-6</v>
      </c>
      <c r="F526" s="7" t="s">
        <f>=DATEDIF(A526,$N$2,"y")</f>
      </c>
      <c r="G526" s="7" t="s">
        <f>=DATEDIF(A526,$N$2,"ym")</f>
      </c>
      <c r="H526" s="7" t="s">
        <f>=DATEDIF(A526,$N$2,"md")</f>
      </c>
      <c r="I526" s="7" t="n">
        <v>1733</v>
      </c>
      <c r="J526" s="17" t="n">
        <v>-2119.98625</v>
      </c>
      <c r="K526" s="6" t="s">
        <f>=Портфель!F66*Портфель!$Q$13</f>
      </c>
      <c r="L526" s="6" t="s">
        <f>=(K526-J526)*E526</f>
      </c>
      <c r="M526" s="6" t="s">
        <f>=MAX(0,L526*0.13)</f>
      </c>
    </row>
    <row collapsed="false" customFormat="false" customHeight="false" hidden="false" ht="12.1" outlineLevel="0" r="527">
      <c r="A527" s="44" t="n">
        <v>44124</v>
      </c>
      <c r="B527" s="2" t="s">
        <v>1410</v>
      </c>
      <c r="C527" s="2" t="s">
        <v>165</v>
      </c>
      <c r="D527" s="2" t="s">
        <v>167</v>
      </c>
      <c r="E527" s="17" t="n">
        <v>1</v>
      </c>
      <c r="F527" s="7" t="s">
        <f>=DATEDIF(A527,$N$2,"y")</f>
      </c>
      <c r="G527" s="7" t="s">
        <f>=DATEDIF(A527,$N$2,"ym")</f>
      </c>
      <c r="H527" s="7" t="s">
        <f>=DATEDIF(A527,$N$2,"md")</f>
      </c>
      <c r="I527" s="7" t="n">
        <v>1732</v>
      </c>
      <c r="J527" s="17" t="n">
        <v>80794.823844</v>
      </c>
      <c r="K527" s="6" t="s">
        <f>=Портфель!F68*Портфель!G68/100*Портфель!$Q$17</f>
      </c>
      <c r="L527" s="6" t="s">
        <f>=(K527-J527)*E527</f>
      </c>
      <c r="M527" s="6" t="s">
        <f>=MAX(0,L527*0.13)</f>
      </c>
    </row>
    <row collapsed="false" customFormat="false" customHeight="false" hidden="false" ht="12.1" outlineLevel="0" r="528">
      <c r="A528" s="44" t="n">
        <v>44050</v>
      </c>
      <c r="B528" s="2" t="s">
        <v>1410</v>
      </c>
      <c r="C528" s="2" t="s">
        <v>169</v>
      </c>
      <c r="D528" s="2" t="s">
        <v>170</v>
      </c>
      <c r="E528" s="17" t="n">
        <v>1</v>
      </c>
      <c r="F528" s="7" t="s">
        <f>=DATEDIF(A528,$N$2,"y")</f>
      </c>
      <c r="G528" s="7" t="s">
        <f>=DATEDIF(A528,$N$2,"ym")</f>
      </c>
      <c r="H528" s="7" t="s">
        <f>=DATEDIF(A528,$N$2,"md")</f>
      </c>
      <c r="I528" s="7" t="n">
        <v>1806</v>
      </c>
      <c r="J528" s="17" t="n">
        <v>81563.43299</v>
      </c>
      <c r="K528" s="6" t="s">
        <f>=Портфель!F69*Портфель!G69/100*Портфель!$Q$17</f>
      </c>
      <c r="L528" s="6" t="s">
        <f>=(K528-J528)*E528</f>
      </c>
      <c r="M528" s="6" t="s">
        <f>=MAX(0,L528*0.13)</f>
      </c>
    </row>
    <row collapsed="false" customFormat="false" customHeight="false" hidden="false" ht="12.1" outlineLevel="0" r="529">
      <c r="A529" s="44" t="n">
        <v>43972</v>
      </c>
      <c r="B529" s="2" t="s">
        <v>1410</v>
      </c>
      <c r="C529" s="2" t="s">
        <v>172</v>
      </c>
      <c r="D529" s="2" t="s">
        <v>173</v>
      </c>
      <c r="E529" s="17" t="n">
        <v>7</v>
      </c>
      <c r="F529" s="7" t="s">
        <f>=DATEDIF(A529,$N$2,"y")</f>
      </c>
      <c r="G529" s="7" t="s">
        <f>=DATEDIF(A529,$N$2,"ym")</f>
      </c>
      <c r="H529" s="7" t="s">
        <f>=DATEDIF(A529,$N$2,"md")</f>
      </c>
      <c r="I529" s="7" t="n">
        <v>1884</v>
      </c>
      <c r="J529" s="17" t="n">
        <v>1193.013</v>
      </c>
      <c r="K529" s="6" t="s">
        <f>=Портфель!F70*Портфель!G70/100*Портфель!$Q$13</f>
      </c>
      <c r="L529" s="6" t="s">
        <f>=(K529-J529)*E529</f>
      </c>
      <c r="M529" s="6" t="s">
        <f>=MAX(0,L529*0.13)</f>
      </c>
    </row>
    <row collapsed="false" customFormat="false" customHeight="false" hidden="false" ht="12.1" outlineLevel="0" r="530">
      <c r="A530" s="44" t="n">
        <v>43992</v>
      </c>
      <c r="B530" s="2" t="s">
        <v>1410</v>
      </c>
      <c r="C530" s="2" t="s">
        <v>172</v>
      </c>
      <c r="D530" s="2" t="s">
        <v>173</v>
      </c>
      <c r="E530" s="17" t="n">
        <v>20</v>
      </c>
      <c r="F530" s="7" t="s">
        <f>=DATEDIF(A530,$N$2,"y")</f>
      </c>
      <c r="G530" s="7" t="s">
        <f>=DATEDIF(A530,$N$2,"ym")</f>
      </c>
      <c r="H530" s="7" t="s">
        <f>=DATEDIF(A530,$N$2,"md")</f>
      </c>
      <c r="I530" s="7" t="n">
        <v>1864</v>
      </c>
      <c r="J530" s="17" t="n">
        <v>1134.54</v>
      </c>
      <c r="K530" s="6" t="s">
        <f>=Портфель!F70*Портфель!G70/100*Портфель!$Q$13</f>
      </c>
      <c r="L530" s="6" t="s">
        <f>=(K530-J530)*E530</f>
      </c>
      <c r="M530" s="6" t="s">
        <f>=MAX(0,L530*0.13)</f>
      </c>
    </row>
    <row collapsed="false" customFormat="false" customHeight="false" hidden="false" ht="12.1" outlineLevel="0" r="531">
      <c r="A531" s="44" t="n">
        <v>0</v>
      </c>
      <c r="B531" s="2" t="s">
        <v>13</v>
      </c>
      <c r="C531" s="2" t="s">
        <v>13</v>
      </c>
      <c r="D531" s="2" t="s">
        <v>13</v>
      </c>
      <c r="E531" s="17" t="n">
        <v> </v>
      </c>
      <c r="F531" s="7" t="n">
        <v> </v>
      </c>
      <c r="G531" s="17" t="n">
        <v> </v>
      </c>
      <c r="H531" s="2" t="s">
        <v>13</v>
      </c>
      <c r="I531" s="7" t="n">
        <v> </v>
      </c>
      <c r="J531" s="17" t="n">
        <v> </v>
      </c>
      <c r="K531" s="17" t="n">
        <v> </v>
      </c>
      <c r="L531" s="17" t="n">
        <v> </v>
      </c>
      <c r="M531" s="17" t="n">
        <v> </v>
      </c>
    </row>
    <row collapsed="false" customFormat="false" customHeight="false" hidden="false" ht="12.1" outlineLevel="0" r="532">
      <c r="A532" s="44"/>
      <c r="B532" s="2"/>
      <c r="C532" s="2"/>
      <c r="D532" s="2" t="s">
        <v>1461</v>
      </c>
      <c r="E532" s="17" t="n">
        <v> </v>
      </c>
      <c r="F532" s="7" t="n">
        <v> </v>
      </c>
      <c r="G532" s="17" t="n">
        <v> </v>
      </c>
      <c r="H532" s="2" t="s">
        <v>13</v>
      </c>
      <c r="I532" s="7" t="n">
        <v> </v>
      </c>
      <c r="J532" s="17" t="n">
        <v> </v>
      </c>
      <c r="K532" s="17" t="n">
        <v> </v>
      </c>
      <c r="L532" s="17" t="n">
        <v> </v>
      </c>
      <c r="M532" s="17" t="n">
        <v> </v>
      </c>
    </row>
  </sheetData>
  <autoFilter ref="A1:N5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1462</v>
      </c>
      <c r="D1" s="42" t="s">
        <v>1463</v>
      </c>
      <c r="E1" s="42" t="s">
        <v>1404</v>
      </c>
      <c r="F1" s="42" t="s">
        <v>1464</v>
      </c>
      <c r="G1" s="42" t="s">
        <v>1401</v>
      </c>
      <c r="H1" s="42" t="s">
        <v>1465</v>
      </c>
      <c r="I1" s="42" t="s">
        <v>1466</v>
      </c>
      <c r="J1" s="42" t="s">
        <v>1467</v>
      </c>
      <c r="K1" s="42" t="s">
        <v>1468</v>
      </c>
    </row>
    <row collapsed="false" customFormat="false" customHeight="false" hidden="false" ht="12.1" outlineLevel="0" r="2">
      <c r="A2" s="2" t="s">
        <v>900</v>
      </c>
      <c r="B2" s="2" t="s">
        <v>1428</v>
      </c>
      <c r="C2" s="45" t="n">
        <v>43559</v>
      </c>
      <c r="D2" s="46" t="n">
        <v>43854</v>
      </c>
      <c r="E2" s="17" t="n">
        <v>1028.9867</v>
      </c>
      <c r="F2" s="17" t="n">
        <v>1031.81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900</v>
      </c>
      <c r="B3" s="2" t="s">
        <v>1428</v>
      </c>
      <c r="C3" s="45" t="n">
        <v>43559</v>
      </c>
      <c r="D3" s="46" t="n">
        <v>43854</v>
      </c>
      <c r="E3" s="17" t="n">
        <v>1028.9867</v>
      </c>
      <c r="F3" s="17" t="n">
        <v>1031.51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901</v>
      </c>
      <c r="B4" s="2" t="s">
        <v>1417</v>
      </c>
      <c r="C4" s="45" t="n">
        <v>43559</v>
      </c>
      <c r="D4" s="46" t="n">
        <v>43819</v>
      </c>
      <c r="E4" s="17" t="n">
        <v>625.32</v>
      </c>
      <c r="F4" s="17" t="n">
        <v>773.936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901</v>
      </c>
      <c r="B5" s="2" t="s">
        <v>1417</v>
      </c>
      <c r="C5" s="45" t="n">
        <v>43888</v>
      </c>
      <c r="D5" s="46" t="n">
        <v>43921</v>
      </c>
      <c r="E5" s="17" t="n">
        <v>860.516</v>
      </c>
      <c r="F5" s="17" t="n">
        <v>573.53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901</v>
      </c>
      <c r="B6" s="2" t="s">
        <v>1417</v>
      </c>
      <c r="C6" s="45" t="n">
        <v>43888</v>
      </c>
      <c r="D6" s="46" t="n">
        <v>43921</v>
      </c>
      <c r="E6" s="17" t="n">
        <v>860.516</v>
      </c>
      <c r="F6" s="17" t="n">
        <v>573.5265</v>
      </c>
      <c r="G6" s="17" t="n">
        <v>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901</v>
      </c>
      <c r="B7" s="2" t="s">
        <v>1417</v>
      </c>
      <c r="C7" s="45" t="n">
        <v>43906</v>
      </c>
      <c r="D7" s="46" t="n">
        <v>43921</v>
      </c>
      <c r="E7" s="17" t="n">
        <v>635.38</v>
      </c>
      <c r="F7" s="17" t="n">
        <v>573.5265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901</v>
      </c>
      <c r="B8" s="2" t="s">
        <v>1417</v>
      </c>
      <c r="C8" s="45" t="n">
        <v>43907</v>
      </c>
      <c r="D8" s="46" t="n">
        <v>43921</v>
      </c>
      <c r="E8" s="17" t="n">
        <v>541.32</v>
      </c>
      <c r="F8" s="17" t="n">
        <v>573.5265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901</v>
      </c>
      <c r="B9" s="2" t="s">
        <v>1417</v>
      </c>
      <c r="C9" s="45" t="n">
        <v>43907</v>
      </c>
      <c r="D9" s="46" t="n">
        <v>43921</v>
      </c>
      <c r="E9" s="17" t="n">
        <v>530.32</v>
      </c>
      <c r="F9" s="17" t="n">
        <v>573.5265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901</v>
      </c>
      <c r="B10" s="2" t="s">
        <v>1417</v>
      </c>
      <c r="C10" s="45" t="n">
        <v>43909</v>
      </c>
      <c r="D10" s="46" t="n">
        <v>43921</v>
      </c>
      <c r="E10" s="17" t="n">
        <v>534.25</v>
      </c>
      <c r="F10" s="17" t="n">
        <v>573.5265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901</v>
      </c>
      <c r="B11" s="2" t="s">
        <v>1417</v>
      </c>
      <c r="C11" s="45" t="n">
        <v>43910</v>
      </c>
      <c r="D11" s="46" t="n">
        <v>43921</v>
      </c>
      <c r="E11" s="17" t="n">
        <v>571.27</v>
      </c>
      <c r="F11" s="17" t="n">
        <v>573.5265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901</v>
      </c>
      <c r="B12" s="2" t="s">
        <v>1417</v>
      </c>
      <c r="C12" s="45" t="n">
        <v>43921</v>
      </c>
      <c r="D12" s="46" t="n">
        <v>43921</v>
      </c>
      <c r="E12" s="17" t="n">
        <v>567.275</v>
      </c>
      <c r="F12" s="17" t="n">
        <v>573.5265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901</v>
      </c>
      <c r="B13" s="2" t="s">
        <v>1417</v>
      </c>
      <c r="C13" s="45" t="n">
        <v>44001</v>
      </c>
      <c r="D13" s="46" t="n">
        <v>44064</v>
      </c>
      <c r="E13" s="17" t="n">
        <v>680.93</v>
      </c>
      <c r="F13" s="17" t="n">
        <v>768.24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902</v>
      </c>
      <c r="B14" s="2" t="s">
        <v>1432</v>
      </c>
      <c r="C14" s="45" t="n">
        <v>43559</v>
      </c>
      <c r="D14" s="46" t="n">
        <v>43900</v>
      </c>
      <c r="E14" s="17" t="n">
        <v>1008.2</v>
      </c>
      <c r="F14" s="17" t="n">
        <v>1023.4933</v>
      </c>
      <c r="G14" s="17" t="n">
        <v>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903</v>
      </c>
      <c r="B15" s="2" t="s">
        <v>1411</v>
      </c>
      <c r="C15" s="45" t="n">
        <v>43559</v>
      </c>
      <c r="D15" s="46" t="n">
        <v>43749</v>
      </c>
      <c r="E15" s="17" t="n">
        <v>88.646</v>
      </c>
      <c r="F15" s="17" t="n">
        <v>89.906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903</v>
      </c>
      <c r="B16" s="2" t="s">
        <v>1411</v>
      </c>
      <c r="C16" s="45" t="n">
        <v>43609</v>
      </c>
      <c r="D16" s="46" t="n">
        <v>43749</v>
      </c>
      <c r="E16" s="17" t="n">
        <v>86.084</v>
      </c>
      <c r="F16" s="17" t="n">
        <v>89.906</v>
      </c>
      <c r="G16" s="17" t="n">
        <v>20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904</v>
      </c>
      <c r="B17" s="2" t="s">
        <v>1431</v>
      </c>
      <c r="C17" s="45" t="n">
        <v>43560</v>
      </c>
      <c r="D17" s="46" t="n">
        <v>43735</v>
      </c>
      <c r="E17" s="17" t="n">
        <v>1007.03</v>
      </c>
      <c r="F17" s="17" t="n">
        <v>1008.47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905</v>
      </c>
      <c r="B18" s="2" t="s">
        <v>1415</v>
      </c>
      <c r="C18" s="45" t="n">
        <v>43560</v>
      </c>
      <c r="D18" s="46" t="n">
        <v>43938</v>
      </c>
      <c r="E18" s="17" t="n">
        <v>73.087</v>
      </c>
      <c r="F18" s="17" t="n">
        <v>79.632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906</v>
      </c>
      <c r="B19" s="2" t="s">
        <v>1419</v>
      </c>
      <c r="C19" s="45" t="n">
        <v>43560</v>
      </c>
      <c r="D19" s="46" t="n">
        <v>44043</v>
      </c>
      <c r="E19" s="17" t="n">
        <v>94.218</v>
      </c>
      <c r="F19" s="17" t="n">
        <v>67.4977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906</v>
      </c>
      <c r="B20" s="2" t="s">
        <v>1419</v>
      </c>
      <c r="C20" s="45" t="n">
        <v>43612</v>
      </c>
      <c r="D20" s="46" t="n">
        <v>44043</v>
      </c>
      <c r="E20" s="17" t="n">
        <v>90.046</v>
      </c>
      <c r="F20" s="17" t="n">
        <v>67.4977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906</v>
      </c>
      <c r="B21" s="2" t="s">
        <v>1419</v>
      </c>
      <c r="C21" s="45" t="n">
        <v>43649</v>
      </c>
      <c r="D21" s="46" t="n">
        <v>44043</v>
      </c>
      <c r="E21" s="17" t="n">
        <v>84.6435</v>
      </c>
      <c r="F21" s="17" t="n">
        <v>67.4977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906</v>
      </c>
      <c r="B22" s="2" t="s">
        <v>1419</v>
      </c>
      <c r="C22" s="45" t="n">
        <v>43699</v>
      </c>
      <c r="D22" s="46" t="n">
        <v>44043</v>
      </c>
      <c r="E22" s="17" t="n">
        <v>71.293</v>
      </c>
      <c r="F22" s="17" t="n">
        <v>67.4977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906</v>
      </c>
      <c r="B23" s="2" t="s">
        <v>1419</v>
      </c>
      <c r="C23" s="45" t="n">
        <v>43721</v>
      </c>
      <c r="D23" s="46" t="n">
        <v>44043</v>
      </c>
      <c r="E23" s="17" t="n">
        <v>76.0555</v>
      </c>
      <c r="F23" s="17" t="n">
        <v>67.4977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906</v>
      </c>
      <c r="B24" s="2" t="s">
        <v>1419</v>
      </c>
      <c r="C24" s="45" t="n">
        <v>43724</v>
      </c>
      <c r="D24" s="46" t="n">
        <v>44043</v>
      </c>
      <c r="E24" s="17" t="n">
        <v>76.215</v>
      </c>
      <c r="F24" s="17" t="n">
        <v>67.4977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906</v>
      </c>
      <c r="B25" s="2" t="s">
        <v>1419</v>
      </c>
      <c r="C25" s="45" t="n">
        <v>43732</v>
      </c>
      <c r="D25" s="46" t="n">
        <v>44043</v>
      </c>
      <c r="E25" s="17" t="n">
        <v>73.504</v>
      </c>
      <c r="F25" s="17" t="n">
        <v>67.4977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906</v>
      </c>
      <c r="B26" s="2" t="s">
        <v>1419</v>
      </c>
      <c r="C26" s="45" t="n">
        <v>43732</v>
      </c>
      <c r="D26" s="46" t="n">
        <v>44043</v>
      </c>
      <c r="E26" s="17" t="n">
        <v>73.5041</v>
      </c>
      <c r="F26" s="17" t="n">
        <v>67.4977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906</v>
      </c>
      <c r="B27" s="2" t="s">
        <v>1419</v>
      </c>
      <c r="C27" s="45" t="n">
        <v>43732</v>
      </c>
      <c r="D27" s="46" t="n">
        <v>44043</v>
      </c>
      <c r="E27" s="17" t="n">
        <v>73.5041</v>
      </c>
      <c r="F27" s="17" t="n">
        <v>67.4977</v>
      </c>
      <c r="G27" s="17" t="n">
        <v>70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906</v>
      </c>
      <c r="B28" s="2" t="s">
        <v>1419</v>
      </c>
      <c r="C28" s="45" t="n">
        <v>43889</v>
      </c>
      <c r="D28" s="46" t="n">
        <v>44043</v>
      </c>
      <c r="E28" s="17" t="n">
        <v>71.2625</v>
      </c>
      <c r="F28" s="17" t="n">
        <v>67.4977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906</v>
      </c>
      <c r="B29" s="2" t="s">
        <v>1419</v>
      </c>
      <c r="C29" s="45" t="n">
        <v>43900</v>
      </c>
      <c r="D29" s="46" t="n">
        <v>44043</v>
      </c>
      <c r="E29" s="17" t="n">
        <v>66.7705</v>
      </c>
      <c r="F29" s="17" t="n">
        <v>67.4977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906</v>
      </c>
      <c r="B30" s="2" t="s">
        <v>1419</v>
      </c>
      <c r="C30" s="45" t="n">
        <v>43900</v>
      </c>
      <c r="D30" s="46" t="n">
        <v>44048</v>
      </c>
      <c r="E30" s="17" t="n">
        <v>66.7705</v>
      </c>
      <c r="F30" s="17" t="n">
        <v>70.2465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906</v>
      </c>
      <c r="B31" s="2" t="s">
        <v>1419</v>
      </c>
      <c r="C31" s="45" t="n">
        <v>43908</v>
      </c>
      <c r="D31" s="46" t="n">
        <v>44048</v>
      </c>
      <c r="E31" s="17" t="n">
        <v>54.532</v>
      </c>
      <c r="F31" s="17" t="n">
        <v>70.2465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906</v>
      </c>
      <c r="B32" s="2" t="s">
        <v>1419</v>
      </c>
      <c r="C32" s="45" t="n">
        <v>43921</v>
      </c>
      <c r="D32" s="46" t="n">
        <v>44048</v>
      </c>
      <c r="E32" s="17" t="n">
        <v>59.979</v>
      </c>
      <c r="F32" s="17" t="n">
        <v>70.2465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906</v>
      </c>
      <c r="B33" s="2" t="s">
        <v>1419</v>
      </c>
      <c r="C33" s="45" t="n">
        <v>43921</v>
      </c>
      <c r="D33" s="46" t="n">
        <v>44048</v>
      </c>
      <c r="E33" s="17" t="n">
        <v>59.578</v>
      </c>
      <c r="F33" s="17" t="n">
        <v>70.2465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906</v>
      </c>
      <c r="B34" s="2" t="s">
        <v>1419</v>
      </c>
      <c r="C34" s="45" t="n">
        <v>43929</v>
      </c>
      <c r="D34" s="46" t="n">
        <v>44048</v>
      </c>
      <c r="E34" s="17" t="n">
        <v>64.831</v>
      </c>
      <c r="F34" s="17" t="n">
        <v>70.2465</v>
      </c>
      <c r="G34" s="17" t="n">
        <v>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906</v>
      </c>
      <c r="B35" s="2" t="s">
        <v>1419</v>
      </c>
      <c r="C35" s="45" t="n">
        <v>43929</v>
      </c>
      <c r="D35" s="46" t="n">
        <v>44048</v>
      </c>
      <c r="E35" s="17" t="n">
        <v>65.161</v>
      </c>
      <c r="F35" s="17" t="n">
        <v>70.2465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906</v>
      </c>
      <c r="B36" s="2" t="s">
        <v>1419</v>
      </c>
      <c r="C36" s="45" t="n">
        <v>43949</v>
      </c>
      <c r="D36" s="46" t="n">
        <v>44048</v>
      </c>
      <c r="E36" s="17" t="n">
        <v>62.2295</v>
      </c>
      <c r="F36" s="17" t="n">
        <v>70.2465</v>
      </c>
      <c r="G36" s="17" t="n">
        <v>20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906</v>
      </c>
      <c r="B37" s="2" t="s">
        <v>1419</v>
      </c>
      <c r="C37" s="45" t="n">
        <v>43949</v>
      </c>
      <c r="D37" s="46" t="n">
        <v>44048</v>
      </c>
      <c r="E37" s="17" t="n">
        <v>62.0295</v>
      </c>
      <c r="F37" s="17" t="n">
        <v>70.2165</v>
      </c>
      <c r="G37" s="17" t="n">
        <v>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906</v>
      </c>
      <c r="B38" s="2" t="s">
        <v>1419</v>
      </c>
      <c r="C38" s="45" t="n">
        <v>44028</v>
      </c>
      <c r="D38" s="46" t="n">
        <v>44055</v>
      </c>
      <c r="E38" s="17" t="n">
        <v>63.33</v>
      </c>
      <c r="F38" s="17" t="n">
        <v>69.867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906</v>
      </c>
      <c r="B39" s="2" t="s">
        <v>1419</v>
      </c>
      <c r="C39" s="45" t="n">
        <v>44028</v>
      </c>
      <c r="D39" s="46" t="n">
        <v>44096</v>
      </c>
      <c r="E39" s="17" t="n">
        <v>63.33</v>
      </c>
      <c r="F39" s="17" t="n">
        <v>74.1847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906</v>
      </c>
      <c r="B40" s="2" t="s">
        <v>1419</v>
      </c>
      <c r="C40" s="45" t="n">
        <v>44035</v>
      </c>
      <c r="D40" s="46" t="n">
        <v>44096</v>
      </c>
      <c r="E40" s="17" t="n">
        <v>64.4705</v>
      </c>
      <c r="F40" s="17" t="n">
        <v>74.1847</v>
      </c>
      <c r="G40" s="17" t="n">
        <v>20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906</v>
      </c>
      <c r="B41" s="2" t="s">
        <v>1419</v>
      </c>
      <c r="C41" s="45" t="n">
        <v>44035</v>
      </c>
      <c r="D41" s="46" t="n">
        <v>44096</v>
      </c>
      <c r="E41" s="17" t="n">
        <v>64.4505</v>
      </c>
      <c r="F41" s="17" t="n">
        <v>74.1847</v>
      </c>
      <c r="G41" s="17" t="n">
        <v>20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906</v>
      </c>
      <c r="B42" s="2" t="s">
        <v>1419</v>
      </c>
      <c r="C42" s="45" t="n">
        <v>44035</v>
      </c>
      <c r="D42" s="46" t="n">
        <v>44096</v>
      </c>
      <c r="E42" s="17" t="n">
        <v>64.4305</v>
      </c>
      <c r="F42" s="17" t="n">
        <v>74.1847</v>
      </c>
      <c r="G42" s="17" t="n">
        <v>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906</v>
      </c>
      <c r="B43" s="2" t="s">
        <v>1419</v>
      </c>
      <c r="C43" s="45" t="n">
        <v>44035</v>
      </c>
      <c r="D43" s="46" t="n">
        <v>44096</v>
      </c>
      <c r="E43" s="17" t="n">
        <v>64.4405</v>
      </c>
      <c r="F43" s="17" t="n">
        <v>74.1847</v>
      </c>
      <c r="G43" s="17" t="n">
        <v>20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906</v>
      </c>
      <c r="B44" s="2" t="s">
        <v>1419</v>
      </c>
      <c r="C44" s="45" t="n">
        <v>44062</v>
      </c>
      <c r="D44" s="46" t="n">
        <v>44096</v>
      </c>
      <c r="E44" s="17" t="n">
        <v>65.992</v>
      </c>
      <c r="F44" s="17" t="n">
        <v>74.1845</v>
      </c>
      <c r="G44" s="17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907</v>
      </c>
      <c r="B45" s="2" t="s">
        <v>1412</v>
      </c>
      <c r="C45" s="45" t="n">
        <v>43560</v>
      </c>
      <c r="D45" s="46" t="n">
        <v>43965</v>
      </c>
      <c r="E45" s="17" t="n">
        <v>2396.23</v>
      </c>
      <c r="F45" s="17" t="n">
        <v>2762.68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907</v>
      </c>
      <c r="B46" s="2" t="s">
        <v>1412</v>
      </c>
      <c r="C46" s="45" t="n">
        <v>43601</v>
      </c>
      <c r="D46" s="46" t="n">
        <v>43965</v>
      </c>
      <c r="E46" s="17" t="n">
        <v>2306.18</v>
      </c>
      <c r="F46" s="17" t="n">
        <v>2762.68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907</v>
      </c>
      <c r="B47" s="2" t="s">
        <v>1412</v>
      </c>
      <c r="C47" s="45" t="n">
        <v>43602</v>
      </c>
      <c r="D47" s="46" t="n">
        <v>43965</v>
      </c>
      <c r="E47" s="17" t="n">
        <v>2320.19</v>
      </c>
      <c r="F47" s="17" t="n">
        <v>2762.68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907</v>
      </c>
      <c r="B48" s="2" t="s">
        <v>1412</v>
      </c>
      <c r="C48" s="45" t="n">
        <v>43805</v>
      </c>
      <c r="D48" s="46" t="n">
        <v>43965</v>
      </c>
      <c r="E48" s="17" t="n">
        <v>2381.43</v>
      </c>
      <c r="F48" s="17" t="n">
        <v>2762.68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907</v>
      </c>
      <c r="B49" s="2" t="s">
        <v>1412</v>
      </c>
      <c r="C49" s="45" t="n">
        <v>43809</v>
      </c>
      <c r="D49" s="46" t="n">
        <v>43965</v>
      </c>
      <c r="E49" s="17" t="n">
        <v>2360.42</v>
      </c>
      <c r="F49" s="17" t="n">
        <v>2762.68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907</v>
      </c>
      <c r="B50" s="2" t="s">
        <v>1412</v>
      </c>
      <c r="C50" s="45" t="n">
        <v>43809</v>
      </c>
      <c r="D50" s="46" t="n">
        <v>43965</v>
      </c>
      <c r="E50" s="17" t="n">
        <v>2360.415</v>
      </c>
      <c r="F50" s="17" t="n">
        <v>2762.68</v>
      </c>
      <c r="G50" s="17" t="n">
        <v>4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907</v>
      </c>
      <c r="B51" s="2" t="s">
        <v>1412</v>
      </c>
      <c r="C51" s="45" t="n">
        <v>43859</v>
      </c>
      <c r="D51" s="46" t="n">
        <v>43965</v>
      </c>
      <c r="E51" s="17" t="n">
        <v>2440.4633</v>
      </c>
      <c r="F51" s="17" t="n">
        <v>2762.68</v>
      </c>
      <c r="G51" s="17" t="n">
        <v>3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907</v>
      </c>
      <c r="B52" s="2" t="s">
        <v>1412</v>
      </c>
      <c r="C52" s="45" t="n">
        <v>44001</v>
      </c>
      <c r="D52" s="46" t="n">
        <v>44064</v>
      </c>
      <c r="E52" s="17" t="n">
        <v>2655.26</v>
      </c>
      <c r="F52" s="17" t="n">
        <v>2775.6733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907</v>
      </c>
      <c r="B53" s="2" t="s">
        <v>1412</v>
      </c>
      <c r="C53" s="45" t="n">
        <v>44001</v>
      </c>
      <c r="D53" s="46" t="n">
        <v>44064</v>
      </c>
      <c r="E53" s="17" t="n">
        <v>2651.26</v>
      </c>
      <c r="F53" s="17" t="n">
        <v>2775.6733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907</v>
      </c>
      <c r="B54" s="2" t="s">
        <v>1412</v>
      </c>
      <c r="C54" s="45" t="n">
        <v>44019</v>
      </c>
      <c r="D54" s="46" t="n">
        <v>44064</v>
      </c>
      <c r="E54" s="17" t="n">
        <v>2601.24</v>
      </c>
      <c r="F54" s="17" t="n">
        <v>2775.6733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122</v>
      </c>
      <c r="B55" s="2" t="s">
        <v>123</v>
      </c>
      <c r="C55" s="45" t="n">
        <v>43560</v>
      </c>
      <c r="D55" s="46" t="n">
        <v>43963</v>
      </c>
      <c r="E55" s="17" t="n">
        <v>91.367</v>
      </c>
      <c r="F55" s="17" t="n">
        <v>127.639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122</v>
      </c>
      <c r="B56" s="2" t="s">
        <v>123</v>
      </c>
      <c r="C56" s="45" t="n">
        <v>43601</v>
      </c>
      <c r="D56" s="46" t="n">
        <v>43963</v>
      </c>
      <c r="E56" s="17" t="n">
        <v>84.914</v>
      </c>
      <c r="F56" s="17" t="n">
        <v>127.639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122</v>
      </c>
      <c r="B57" s="2" t="s">
        <v>123</v>
      </c>
      <c r="C57" s="45" t="n">
        <v>43609</v>
      </c>
      <c r="D57" s="46" t="n">
        <v>43963</v>
      </c>
      <c r="E57" s="17" t="n">
        <v>84.354</v>
      </c>
      <c r="F57" s="17" t="n">
        <v>127.639</v>
      </c>
      <c r="G57" s="17" t="n">
        <v>10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122</v>
      </c>
      <c r="B58" s="2" t="s">
        <v>123</v>
      </c>
      <c r="C58" s="45" t="n">
        <v>43636</v>
      </c>
      <c r="D58" s="46" t="n">
        <v>43963</v>
      </c>
      <c r="E58" s="17" t="n">
        <v>90.746</v>
      </c>
      <c r="F58" s="17" t="n">
        <v>127.639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122</v>
      </c>
      <c r="B59" s="2" t="s">
        <v>123</v>
      </c>
      <c r="C59" s="45" t="n">
        <v>43878</v>
      </c>
      <c r="D59" s="46" t="n">
        <v>43963</v>
      </c>
      <c r="E59" s="17" t="n">
        <v>112.267</v>
      </c>
      <c r="F59" s="17" t="n">
        <v>127.639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122</v>
      </c>
      <c r="B60" s="2" t="s">
        <v>123</v>
      </c>
      <c r="C60" s="45" t="n">
        <v>43882</v>
      </c>
      <c r="D60" s="46" t="n">
        <v>43963</v>
      </c>
      <c r="E60" s="17" t="n">
        <v>111.667</v>
      </c>
      <c r="F60" s="17" t="n">
        <v>127.639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122</v>
      </c>
      <c r="B61" s="2" t="s">
        <v>123</v>
      </c>
      <c r="C61" s="45" t="n">
        <v>43882</v>
      </c>
      <c r="D61" s="46" t="n">
        <v>43963</v>
      </c>
      <c r="E61" s="17" t="n">
        <v>111.667</v>
      </c>
      <c r="F61" s="17" t="n">
        <v>128.2386</v>
      </c>
      <c r="G61" s="17" t="n">
        <v>10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122</v>
      </c>
      <c r="B62" s="2" t="s">
        <v>123</v>
      </c>
      <c r="C62" s="45" t="n">
        <v>43893</v>
      </c>
      <c r="D62" s="46" t="n">
        <v>43963</v>
      </c>
      <c r="E62" s="17" t="n">
        <v>98.319</v>
      </c>
      <c r="F62" s="17" t="n">
        <v>128.2386</v>
      </c>
      <c r="G62" s="17" t="n">
        <v>30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122</v>
      </c>
      <c r="B63" s="2" t="s">
        <v>123</v>
      </c>
      <c r="C63" s="45" t="n">
        <v>43895</v>
      </c>
      <c r="D63" s="46" t="n">
        <v>43963</v>
      </c>
      <c r="E63" s="17" t="n">
        <v>95.467</v>
      </c>
      <c r="F63" s="17" t="n">
        <v>128.2386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122</v>
      </c>
      <c r="B64" s="2" t="s">
        <v>123</v>
      </c>
      <c r="C64" s="45" t="n">
        <v>43896</v>
      </c>
      <c r="D64" s="46" t="n">
        <v>43963</v>
      </c>
      <c r="E64" s="17" t="n">
        <v>89.554</v>
      </c>
      <c r="F64" s="17" t="n">
        <v>128.2386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122</v>
      </c>
      <c r="B65" s="2" t="s">
        <v>123</v>
      </c>
      <c r="C65" s="45" t="n">
        <v>43913</v>
      </c>
      <c r="D65" s="46" t="n">
        <v>43963</v>
      </c>
      <c r="E65" s="17" t="n">
        <v>88.042</v>
      </c>
      <c r="F65" s="17" t="n">
        <v>128.2386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122</v>
      </c>
      <c r="B66" s="2" t="s">
        <v>123</v>
      </c>
      <c r="C66" s="45" t="n">
        <v>43999</v>
      </c>
      <c r="D66" s="46" t="n">
        <v>44047</v>
      </c>
      <c r="E66" s="17" t="n">
        <v>116.5555</v>
      </c>
      <c r="F66" s="17" t="n">
        <v>138.4338</v>
      </c>
      <c r="G66" s="17" t="n">
        <v>20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122</v>
      </c>
      <c r="B67" s="2" t="s">
        <v>123</v>
      </c>
      <c r="C67" s="45" t="n">
        <v>44001</v>
      </c>
      <c r="D67" s="46" t="n">
        <v>44047</v>
      </c>
      <c r="E67" s="17" t="n">
        <v>115.555</v>
      </c>
      <c r="F67" s="17" t="n">
        <v>138.4338</v>
      </c>
      <c r="G67" s="17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122</v>
      </c>
      <c r="B68" s="2" t="s">
        <v>123</v>
      </c>
      <c r="C68" s="45" t="n">
        <v>44001</v>
      </c>
      <c r="D68" s="46" t="n">
        <v>44047</v>
      </c>
      <c r="E68" s="17" t="n">
        <v>115.856</v>
      </c>
      <c r="F68" s="17" t="n">
        <v>138.4338</v>
      </c>
      <c r="G68" s="17" t="n">
        <v>10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122</v>
      </c>
      <c r="B69" s="2" t="s">
        <v>123</v>
      </c>
      <c r="C69" s="45" t="n">
        <v>44005</v>
      </c>
      <c r="D69" s="46" t="n">
        <v>44047</v>
      </c>
      <c r="E69" s="17" t="n">
        <v>115.556</v>
      </c>
      <c r="F69" s="17" t="n">
        <v>138.4338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122</v>
      </c>
      <c r="B70" s="2" t="s">
        <v>123</v>
      </c>
      <c r="C70" s="45" t="n">
        <v>44007</v>
      </c>
      <c r="D70" s="46" t="n">
        <v>44047</v>
      </c>
      <c r="E70" s="17" t="n">
        <v>115.105</v>
      </c>
      <c r="F70" s="17" t="n">
        <v>138.4338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122</v>
      </c>
      <c r="B71" s="2" t="s">
        <v>123</v>
      </c>
      <c r="C71" s="45" t="n">
        <v>44008</v>
      </c>
      <c r="D71" s="46" t="n">
        <v>44047</v>
      </c>
      <c r="E71" s="17" t="n">
        <v>114.555</v>
      </c>
      <c r="F71" s="17" t="n">
        <v>138.4338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122</v>
      </c>
      <c r="B72" s="2" t="s">
        <v>123</v>
      </c>
      <c r="C72" s="45" t="n">
        <v>44008</v>
      </c>
      <c r="D72" s="46" t="n">
        <v>44047</v>
      </c>
      <c r="E72" s="17" t="n">
        <v>113.054</v>
      </c>
      <c r="F72" s="17" t="n">
        <v>138.4338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908</v>
      </c>
      <c r="B73" s="2" t="s">
        <v>1469</v>
      </c>
      <c r="C73" s="45" t="n">
        <v>43560</v>
      </c>
      <c r="D73" s="46" t="n">
        <v>43637</v>
      </c>
      <c r="E73" s="17" t="n">
        <v>1910.98</v>
      </c>
      <c r="F73" s="17" t="n">
        <v>1951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70</v>
      </c>
      <c r="B74" s="2" t="s">
        <v>71</v>
      </c>
      <c r="C74" s="45" t="n">
        <v>43560</v>
      </c>
      <c r="D74" s="46" t="n">
        <v>43735</v>
      </c>
      <c r="E74" s="17" t="n">
        <v>0.0365</v>
      </c>
      <c r="F74" s="17" t="n">
        <v>0.0428</v>
      </c>
      <c r="G74" s="17" t="n">
        <v>10000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70</v>
      </c>
      <c r="B75" s="2" t="s">
        <v>71</v>
      </c>
      <c r="C75" s="45" t="n">
        <v>43560</v>
      </c>
      <c r="D75" s="46" t="n">
        <v>43735</v>
      </c>
      <c r="E75" s="17" t="n">
        <v>0.0365</v>
      </c>
      <c r="F75" s="17" t="n">
        <v>0.0428</v>
      </c>
      <c r="G75" s="17" t="n">
        <v>10000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70</v>
      </c>
      <c r="B76" s="2" t="s">
        <v>71</v>
      </c>
      <c r="C76" s="45" t="n">
        <v>43560</v>
      </c>
      <c r="D76" s="46" t="n">
        <v>43735</v>
      </c>
      <c r="E76" s="17" t="n">
        <v>0.0365</v>
      </c>
      <c r="F76" s="17" t="n">
        <v>0.0428</v>
      </c>
      <c r="G76" s="17" t="n">
        <v>10000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70</v>
      </c>
      <c r="B77" s="2" t="s">
        <v>71</v>
      </c>
      <c r="C77" s="45" t="n">
        <v>43612</v>
      </c>
      <c r="D77" s="46" t="n">
        <v>43735</v>
      </c>
      <c r="E77" s="17" t="n">
        <v>0.0376</v>
      </c>
      <c r="F77" s="17" t="n">
        <v>0.0428</v>
      </c>
      <c r="G77" s="17" t="n">
        <v>10000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70</v>
      </c>
      <c r="B78" s="2" t="s">
        <v>71</v>
      </c>
      <c r="C78" s="45" t="n">
        <v>43612</v>
      </c>
      <c r="D78" s="46" t="n">
        <v>43735</v>
      </c>
      <c r="E78" s="17" t="n">
        <v>0.0375</v>
      </c>
      <c r="F78" s="17" t="n">
        <v>0.0428</v>
      </c>
      <c r="G78" s="17" t="n">
        <v>10000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909</v>
      </c>
      <c r="B79" s="2" t="s">
        <v>1414</v>
      </c>
      <c r="C79" s="45" t="n">
        <v>43560</v>
      </c>
      <c r="D79" s="46" t="n">
        <v>43889</v>
      </c>
      <c r="E79" s="17" t="n">
        <v>223.614</v>
      </c>
      <c r="F79" s="17" t="n">
        <v>235.5383</v>
      </c>
      <c r="G79" s="17" t="n">
        <v>10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909</v>
      </c>
      <c r="B80" s="2" t="s">
        <v>1414</v>
      </c>
      <c r="C80" s="45" t="n">
        <v>43803</v>
      </c>
      <c r="D80" s="46" t="n">
        <v>43889</v>
      </c>
      <c r="E80" s="17" t="n">
        <v>231.319</v>
      </c>
      <c r="F80" s="17" t="n">
        <v>235.5383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909</v>
      </c>
      <c r="B81" s="2" t="s">
        <v>1414</v>
      </c>
      <c r="C81" s="45" t="n">
        <v>44047</v>
      </c>
      <c r="D81" s="46" t="n">
        <v>44055</v>
      </c>
      <c r="E81" s="17" t="n">
        <v>227.5084</v>
      </c>
      <c r="F81" s="17" t="n">
        <v>240.1252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909</v>
      </c>
      <c r="B82" s="2" t="s">
        <v>1414</v>
      </c>
      <c r="C82" s="45" t="n">
        <v>44047</v>
      </c>
      <c r="D82" s="46" t="n">
        <v>44055</v>
      </c>
      <c r="E82" s="17" t="n">
        <v>227.3585</v>
      </c>
      <c r="F82" s="17" t="n">
        <v>240.1252</v>
      </c>
      <c r="G82" s="17" t="n">
        <v>20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909</v>
      </c>
      <c r="B83" s="2" t="s">
        <v>1414</v>
      </c>
      <c r="C83" s="45" t="n">
        <v>44049</v>
      </c>
      <c r="D83" s="46" t="n">
        <v>44055</v>
      </c>
      <c r="E83" s="17" t="n">
        <v>225.2075</v>
      </c>
      <c r="F83" s="17" t="n">
        <v>240.1252</v>
      </c>
      <c r="G83" s="17" t="n">
        <v>20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909</v>
      </c>
      <c r="B84" s="2" t="s">
        <v>1414</v>
      </c>
      <c r="C84" s="45" t="n">
        <v>44049</v>
      </c>
      <c r="D84" s="46" t="n">
        <v>44055</v>
      </c>
      <c r="E84" s="17" t="n">
        <v>225.1075</v>
      </c>
      <c r="F84" s="17" t="n">
        <v>240.1252</v>
      </c>
      <c r="G84" s="17" t="n">
        <v>20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909</v>
      </c>
      <c r="B85" s="2" t="s">
        <v>1414</v>
      </c>
      <c r="C85" s="45" t="n">
        <v>44049</v>
      </c>
      <c r="D85" s="46" t="n">
        <v>44055</v>
      </c>
      <c r="E85" s="17" t="n">
        <v>225.1075</v>
      </c>
      <c r="F85" s="17" t="n">
        <v>240.1252</v>
      </c>
      <c r="G85" s="17" t="n">
        <v>20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909</v>
      </c>
      <c r="B86" s="2" t="s">
        <v>1414</v>
      </c>
      <c r="C86" s="45" t="n">
        <v>44056</v>
      </c>
      <c r="D86" s="46" t="n">
        <v>44104</v>
      </c>
      <c r="E86" s="17" t="n">
        <v>240.2646</v>
      </c>
      <c r="F86" s="17" t="n">
        <v>228.8907</v>
      </c>
      <c r="G86" s="17" t="n">
        <v>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909</v>
      </c>
      <c r="B87" s="2" t="s">
        <v>1414</v>
      </c>
      <c r="C87" s="45" t="n">
        <v>44056</v>
      </c>
      <c r="D87" s="46" t="n">
        <v>44104</v>
      </c>
      <c r="E87" s="17" t="n">
        <v>240.915</v>
      </c>
      <c r="F87" s="17" t="n">
        <v>228.8907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909</v>
      </c>
      <c r="B88" s="2" t="s">
        <v>1414</v>
      </c>
      <c r="C88" s="45" t="n">
        <v>44056</v>
      </c>
      <c r="D88" s="46" t="n">
        <v>44104</v>
      </c>
      <c r="E88" s="17" t="n">
        <v>240.915</v>
      </c>
      <c r="F88" s="17" t="n">
        <v>228.8907</v>
      </c>
      <c r="G88" s="17" t="n">
        <v>20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909</v>
      </c>
      <c r="B89" s="2" t="s">
        <v>1414</v>
      </c>
      <c r="C89" s="45" t="n">
        <v>44067</v>
      </c>
      <c r="D89" s="46" t="n">
        <v>44104</v>
      </c>
      <c r="E89" s="17" t="n">
        <v>232.9312</v>
      </c>
      <c r="F89" s="17" t="n">
        <v>228.8907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909</v>
      </c>
      <c r="B90" s="2" t="s">
        <v>1414</v>
      </c>
      <c r="C90" s="45" t="n">
        <v>44067</v>
      </c>
      <c r="D90" s="46" t="n">
        <v>44104</v>
      </c>
      <c r="E90" s="17" t="n">
        <v>233.1013</v>
      </c>
      <c r="F90" s="17" t="n">
        <v>228.8907</v>
      </c>
      <c r="G90" s="17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909</v>
      </c>
      <c r="B91" s="2" t="s">
        <v>1414</v>
      </c>
      <c r="C91" s="45" t="n">
        <v>44067</v>
      </c>
      <c r="D91" s="46" t="n">
        <v>44146</v>
      </c>
      <c r="E91" s="17" t="n">
        <v>233.1013</v>
      </c>
      <c r="F91" s="17" t="n">
        <v>244.3832</v>
      </c>
      <c r="G91" s="17" t="n">
        <v>80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909</v>
      </c>
      <c r="B92" s="2" t="s">
        <v>1414</v>
      </c>
      <c r="C92" s="45" t="n">
        <v>44067</v>
      </c>
      <c r="D92" s="46" t="n">
        <v>44146</v>
      </c>
      <c r="E92" s="17" t="n">
        <v>233.0813</v>
      </c>
      <c r="F92" s="17" t="n">
        <v>244.3832</v>
      </c>
      <c r="G92" s="17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909</v>
      </c>
      <c r="B93" s="2" t="s">
        <v>1414</v>
      </c>
      <c r="C93" s="45" t="n">
        <v>44067</v>
      </c>
      <c r="D93" s="46" t="n">
        <v>44152</v>
      </c>
      <c r="E93" s="17" t="n">
        <v>233.0813</v>
      </c>
      <c r="F93" s="17" t="n">
        <v>246.8921</v>
      </c>
      <c r="G93" s="17" t="n">
        <v>80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909</v>
      </c>
      <c r="B94" s="2" t="s">
        <v>1414</v>
      </c>
      <c r="C94" s="45" t="n">
        <v>44067</v>
      </c>
      <c r="D94" s="46" t="n">
        <v>44152</v>
      </c>
      <c r="E94" s="17" t="n">
        <v>232.9112</v>
      </c>
      <c r="F94" s="17" t="n">
        <v>246.8921</v>
      </c>
      <c r="G94" s="17" t="n">
        <v>100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909</v>
      </c>
      <c r="B95" s="2" t="s">
        <v>1414</v>
      </c>
      <c r="C95" s="45" t="n">
        <v>44070</v>
      </c>
      <c r="D95" s="46" t="n">
        <v>44152</v>
      </c>
      <c r="E95" s="17" t="n">
        <v>226.9082</v>
      </c>
      <c r="F95" s="17" t="n">
        <v>246.8921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909</v>
      </c>
      <c r="B96" s="2" t="s">
        <v>1414</v>
      </c>
      <c r="C96" s="45" t="n">
        <v>44070</v>
      </c>
      <c r="D96" s="46" t="n">
        <v>44169</v>
      </c>
      <c r="E96" s="17" t="n">
        <v>226.9082</v>
      </c>
      <c r="F96" s="17" t="n">
        <v>268.9215</v>
      </c>
      <c r="G96" s="17" t="n">
        <v>30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909</v>
      </c>
      <c r="B97" s="2" t="s">
        <v>1414</v>
      </c>
      <c r="C97" s="45" t="n">
        <v>44070</v>
      </c>
      <c r="D97" s="46" t="n">
        <v>44169</v>
      </c>
      <c r="E97" s="17" t="n">
        <v>226.7082</v>
      </c>
      <c r="F97" s="17" t="n">
        <v>268.9215</v>
      </c>
      <c r="G97" s="17" t="n">
        <v>50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909</v>
      </c>
      <c r="B98" s="2" t="s">
        <v>1414</v>
      </c>
      <c r="C98" s="45" t="n">
        <v>44070</v>
      </c>
      <c r="D98" s="46" t="n">
        <v>44169</v>
      </c>
      <c r="E98" s="17" t="n">
        <v>226.108</v>
      </c>
      <c r="F98" s="17" t="n">
        <v>268.9215</v>
      </c>
      <c r="G98" s="17" t="n">
        <v>50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909</v>
      </c>
      <c r="B99" s="2" t="s">
        <v>1414</v>
      </c>
      <c r="C99" s="45" t="n">
        <v>44070</v>
      </c>
      <c r="D99" s="46" t="n">
        <v>44169</v>
      </c>
      <c r="E99" s="17" t="n">
        <v>226.0078</v>
      </c>
      <c r="F99" s="17" t="n">
        <v>268.9215</v>
      </c>
      <c r="G99" s="17" t="n">
        <v>50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909</v>
      </c>
      <c r="B100" s="2" t="s">
        <v>1414</v>
      </c>
      <c r="C100" s="45" t="n">
        <v>44106</v>
      </c>
      <c r="D100" s="46" t="n">
        <v>44169</v>
      </c>
      <c r="E100" s="17" t="n">
        <v>206.749</v>
      </c>
      <c r="F100" s="17" t="n">
        <v>268.9215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909</v>
      </c>
      <c r="B101" s="2" t="s">
        <v>1414</v>
      </c>
      <c r="C101" s="45" t="n">
        <v>44138</v>
      </c>
      <c r="D101" s="46" t="n">
        <v>44169</v>
      </c>
      <c r="E101" s="17" t="n">
        <v>206.099</v>
      </c>
      <c r="F101" s="17" t="n">
        <v>268.9215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909</v>
      </c>
      <c r="B102" s="2" t="s">
        <v>1414</v>
      </c>
      <c r="C102" s="45" t="n">
        <v>44138</v>
      </c>
      <c r="D102" s="46" t="n">
        <v>44169</v>
      </c>
      <c r="E102" s="17" t="n">
        <v>209.02</v>
      </c>
      <c r="F102" s="17" t="n">
        <v>268.9215</v>
      </c>
      <c r="G102" s="17" t="n">
        <v>20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910</v>
      </c>
      <c r="B103" s="2" t="s">
        <v>1470</v>
      </c>
      <c r="C103" s="45" t="n">
        <v>43563</v>
      </c>
      <c r="D103" s="46" t="n">
        <v>43647</v>
      </c>
      <c r="E103" s="17" t="n">
        <v>988.72</v>
      </c>
      <c r="F103" s="17" t="n">
        <v>1047.98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911</v>
      </c>
      <c r="B104" s="2" t="s">
        <v>1433</v>
      </c>
      <c r="C104" s="45" t="n">
        <v>43563</v>
      </c>
      <c r="D104" s="46" t="n">
        <v>43900</v>
      </c>
      <c r="E104" s="17" t="n">
        <v>982.1</v>
      </c>
      <c r="F104" s="17" t="n">
        <v>1026.51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912</v>
      </c>
      <c r="B105" s="2" t="s">
        <v>1429</v>
      </c>
      <c r="C105" s="45" t="n">
        <v>43563</v>
      </c>
      <c r="D105" s="46" t="n">
        <v>43735</v>
      </c>
      <c r="E105" s="17" t="n">
        <v>1013.62</v>
      </c>
      <c r="F105" s="17" t="n">
        <v>1012.58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913</v>
      </c>
      <c r="B106" s="2" t="s">
        <v>1430</v>
      </c>
      <c r="C106" s="45" t="n">
        <v>43563</v>
      </c>
      <c r="D106" s="46" t="n">
        <v>43752</v>
      </c>
      <c r="E106" s="17" t="n">
        <v>1099.885</v>
      </c>
      <c r="F106" s="17" t="n">
        <v>1098.715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914</v>
      </c>
      <c r="B107" s="2" t="s">
        <v>1437</v>
      </c>
      <c r="C107" s="45" t="n">
        <v>43563</v>
      </c>
      <c r="D107" s="46" t="n">
        <v>43735</v>
      </c>
      <c r="E107" s="17" t="n">
        <v>959.18</v>
      </c>
      <c r="F107" s="17" t="n">
        <v>997.205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914</v>
      </c>
      <c r="B108" s="2" t="s">
        <v>1437</v>
      </c>
      <c r="C108" s="45" t="n">
        <v>43602</v>
      </c>
      <c r="D108" s="46" t="n">
        <v>43735</v>
      </c>
      <c r="E108" s="17" t="n">
        <v>976.1</v>
      </c>
      <c r="F108" s="17" t="n">
        <v>997.205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915</v>
      </c>
      <c r="B109" s="2" t="s">
        <v>1471</v>
      </c>
      <c r="C109" s="45" t="n">
        <v>43563</v>
      </c>
      <c r="D109" s="46" t="n">
        <v>43816</v>
      </c>
      <c r="E109" s="17" t="n">
        <v>233.42</v>
      </c>
      <c r="F109" s="17" t="n">
        <v>196.9814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915</v>
      </c>
      <c r="B110" s="2" t="s">
        <v>1471</v>
      </c>
      <c r="C110" s="45" t="n">
        <v>43570</v>
      </c>
      <c r="D110" s="46" t="n">
        <v>43816</v>
      </c>
      <c r="E110" s="17" t="n">
        <v>228.61</v>
      </c>
      <c r="F110" s="17" t="n">
        <v>196.9814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915</v>
      </c>
      <c r="B111" s="2" t="s">
        <v>1471</v>
      </c>
      <c r="C111" s="45" t="n">
        <v>43641</v>
      </c>
      <c r="D111" s="46" t="n">
        <v>43816</v>
      </c>
      <c r="E111" s="17" t="n">
        <v>206.31</v>
      </c>
      <c r="F111" s="17" t="n">
        <v>196.9814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915</v>
      </c>
      <c r="B112" s="2" t="s">
        <v>1471</v>
      </c>
      <c r="C112" s="45" t="n">
        <v>43787</v>
      </c>
      <c r="D112" s="46" t="n">
        <v>43816</v>
      </c>
      <c r="E112" s="17" t="n">
        <v>206.51</v>
      </c>
      <c r="F112" s="17" t="n">
        <v>196.9814</v>
      </c>
      <c r="G112" s="17" t="n">
        <v>3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915</v>
      </c>
      <c r="B113" s="2" t="s">
        <v>1471</v>
      </c>
      <c r="C113" s="45" t="n">
        <v>43803</v>
      </c>
      <c r="D113" s="46" t="n">
        <v>43816</v>
      </c>
      <c r="E113" s="17" t="n">
        <v>201.52</v>
      </c>
      <c r="F113" s="17" t="n">
        <v>196.9814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916</v>
      </c>
      <c r="B114" s="2" t="s">
        <v>1434</v>
      </c>
      <c r="C114" s="45" t="n">
        <v>43564</v>
      </c>
      <c r="D114" s="46" t="n">
        <v>44165</v>
      </c>
      <c r="E114" s="17" t="n">
        <v>1007.91</v>
      </c>
      <c r="F114" s="17" t="n">
        <v>1043.08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152</v>
      </c>
      <c r="B115" s="2" t="s">
        <v>153</v>
      </c>
      <c r="C115" s="45" t="n">
        <v>43570</v>
      </c>
      <c r="D115" s="46" t="n">
        <v>43909</v>
      </c>
      <c r="E115" s="17" t="n">
        <v>574.8933</v>
      </c>
      <c r="F115" s="17" t="n">
        <v>798.6182</v>
      </c>
      <c r="G115" s="17" t="n">
        <v>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152</v>
      </c>
      <c r="B116" s="2" t="s">
        <v>153</v>
      </c>
      <c r="C116" s="45" t="n">
        <v>43826</v>
      </c>
      <c r="D116" s="46" t="n">
        <v>43909</v>
      </c>
      <c r="E116" s="17" t="n">
        <v>647.789</v>
      </c>
      <c r="F116" s="17" t="n">
        <v>798.6182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152</v>
      </c>
      <c r="B117" s="2" t="s">
        <v>153</v>
      </c>
      <c r="C117" s="45" t="n">
        <v>43906</v>
      </c>
      <c r="D117" s="46" t="n">
        <v>43909</v>
      </c>
      <c r="E117" s="17" t="n">
        <v>774.2645</v>
      </c>
      <c r="F117" s="17" t="n">
        <v>798.6182</v>
      </c>
      <c r="G117" s="17" t="n">
        <v>20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152</v>
      </c>
      <c r="B118" s="2" t="s">
        <v>153</v>
      </c>
      <c r="C118" s="45" t="n">
        <v>43972</v>
      </c>
      <c r="D118" s="46" t="n">
        <v>44043</v>
      </c>
      <c r="E118" s="17" t="n">
        <v>845.404</v>
      </c>
      <c r="F118" s="17" t="n">
        <v>1002.5214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152</v>
      </c>
      <c r="B119" s="2" t="s">
        <v>153</v>
      </c>
      <c r="C119" s="45" t="n">
        <v>43972</v>
      </c>
      <c r="D119" s="46" t="n">
        <v>44050</v>
      </c>
      <c r="E119" s="17" t="n">
        <v>845.404</v>
      </c>
      <c r="F119" s="17" t="n">
        <v>1037.304</v>
      </c>
      <c r="G119" s="17" t="n">
        <v>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152</v>
      </c>
      <c r="B120" s="2" t="s">
        <v>153</v>
      </c>
      <c r="C120" s="45" t="n">
        <v>43987</v>
      </c>
      <c r="D120" s="46" t="n">
        <v>44050</v>
      </c>
      <c r="E120" s="17" t="n">
        <v>801.382</v>
      </c>
      <c r="F120" s="17" t="n">
        <v>1037.304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152</v>
      </c>
      <c r="B121" s="2" t="s">
        <v>153</v>
      </c>
      <c r="C121" s="45" t="n">
        <v>43987</v>
      </c>
      <c r="D121" s="46" t="n">
        <v>44050</v>
      </c>
      <c r="E121" s="17" t="n">
        <v>801.382</v>
      </c>
      <c r="F121" s="17" t="n">
        <v>1037.31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152</v>
      </c>
      <c r="B122" s="2" t="s">
        <v>153</v>
      </c>
      <c r="C122" s="45" t="n">
        <v>43987</v>
      </c>
      <c r="D122" s="46" t="n">
        <v>44050</v>
      </c>
      <c r="E122" s="17" t="n">
        <v>801.382</v>
      </c>
      <c r="F122" s="17" t="n">
        <v>1037.305</v>
      </c>
      <c r="G122" s="17" t="n">
        <v>2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112</v>
      </c>
      <c r="B123" s="2" t="s">
        <v>113</v>
      </c>
      <c r="C123" s="45" t="n">
        <v>43570</v>
      </c>
      <c r="D123" s="46" t="n">
        <v>43648</v>
      </c>
      <c r="E123" s="17" t="n">
        <v>9.0967</v>
      </c>
      <c r="F123" s="17" t="n">
        <v>10.6385</v>
      </c>
      <c r="G123" s="17" t="n">
        <v>100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112</v>
      </c>
      <c r="B124" s="2" t="s">
        <v>113</v>
      </c>
      <c r="C124" s="45" t="n">
        <v>43570</v>
      </c>
      <c r="D124" s="46" t="n">
        <v>43761</v>
      </c>
      <c r="E124" s="17" t="n">
        <v>9.0967</v>
      </c>
      <c r="F124" s="17" t="n">
        <v>13.9316</v>
      </c>
      <c r="G124" s="17" t="n">
        <v>100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112</v>
      </c>
      <c r="B125" s="2" t="s">
        <v>113</v>
      </c>
      <c r="C125" s="45" t="n">
        <v>43732</v>
      </c>
      <c r="D125" s="46" t="n">
        <v>43761</v>
      </c>
      <c r="E125" s="17" t="n">
        <v>12.8967</v>
      </c>
      <c r="F125" s="17" t="n">
        <v>13.9316</v>
      </c>
      <c r="G125" s="17" t="n">
        <v>400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112</v>
      </c>
      <c r="B126" s="2" t="s">
        <v>113</v>
      </c>
      <c r="C126" s="45" t="n">
        <v>43732</v>
      </c>
      <c r="D126" s="46" t="n">
        <v>43767</v>
      </c>
      <c r="E126" s="17" t="n">
        <v>12.8967</v>
      </c>
      <c r="F126" s="17" t="n">
        <v>14.1015</v>
      </c>
      <c r="G126" s="17" t="n">
        <v>600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112</v>
      </c>
      <c r="B127" s="2" t="s">
        <v>113</v>
      </c>
      <c r="C127" s="45" t="n">
        <v>44054</v>
      </c>
      <c r="D127" s="46" t="n">
        <v>44054</v>
      </c>
      <c r="E127" s="17" t="n">
        <v>21.1461</v>
      </c>
      <c r="F127" s="17" t="n">
        <v>21.8336</v>
      </c>
      <c r="G127" s="17" t="n">
        <v>200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112</v>
      </c>
      <c r="B128" s="2" t="s">
        <v>113</v>
      </c>
      <c r="C128" s="45" t="n">
        <v>44054</v>
      </c>
      <c r="D128" s="46" t="n">
        <v>44054</v>
      </c>
      <c r="E128" s="17" t="n">
        <v>21.1461</v>
      </c>
      <c r="F128" s="17" t="n">
        <v>21.8336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112</v>
      </c>
      <c r="B129" s="2" t="s">
        <v>113</v>
      </c>
      <c r="C129" s="45" t="n">
        <v>44054</v>
      </c>
      <c r="D129" s="46" t="n">
        <v>44054</v>
      </c>
      <c r="E129" s="17" t="n">
        <v>21.2141</v>
      </c>
      <c r="F129" s="17" t="n">
        <v>21.8336</v>
      </c>
      <c r="G129" s="17" t="n">
        <v>300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112</v>
      </c>
      <c r="B130" s="2" t="s">
        <v>113</v>
      </c>
      <c r="C130" s="45" t="n">
        <v>44054</v>
      </c>
      <c r="D130" s="46" t="n">
        <v>44054</v>
      </c>
      <c r="E130" s="17" t="n">
        <v>21.9995</v>
      </c>
      <c r="F130" s="17" t="n">
        <v>21.8336</v>
      </c>
      <c r="G130" s="17" t="n">
        <v>200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112</v>
      </c>
      <c r="B131" s="2" t="s">
        <v>113</v>
      </c>
      <c r="C131" s="45" t="n">
        <v>44054</v>
      </c>
      <c r="D131" s="46" t="n">
        <v>44054</v>
      </c>
      <c r="E131" s="17" t="n">
        <v>21.9995</v>
      </c>
      <c r="F131" s="17" t="n">
        <v>21.8336</v>
      </c>
      <c r="G131" s="17" t="n">
        <v>300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917</v>
      </c>
      <c r="B132" s="2" t="s">
        <v>1472</v>
      </c>
      <c r="C132" s="45" t="n">
        <v>43570</v>
      </c>
      <c r="D132" s="46" t="n">
        <v>43647</v>
      </c>
      <c r="E132" s="17" t="n">
        <v>305.57</v>
      </c>
      <c r="F132" s="17" t="n">
        <v>311.3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142</v>
      </c>
      <c r="B133" s="2" t="s">
        <v>143</v>
      </c>
      <c r="C133" s="45" t="n">
        <v>43601</v>
      </c>
      <c r="D133" s="46" t="n">
        <v>44064</v>
      </c>
      <c r="E133" s="17" t="n">
        <v>201.564</v>
      </c>
      <c r="F133" s="17" t="n">
        <v>217.9557</v>
      </c>
      <c r="G133" s="17" t="n">
        <v>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142</v>
      </c>
      <c r="B134" s="2" t="s">
        <v>143</v>
      </c>
      <c r="C134" s="45" t="n">
        <v>43602</v>
      </c>
      <c r="D134" s="46" t="n">
        <v>44064</v>
      </c>
      <c r="E134" s="17" t="n">
        <v>199.191</v>
      </c>
      <c r="F134" s="17" t="n">
        <v>217.9557</v>
      </c>
      <c r="G134" s="17" t="n">
        <v>10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142</v>
      </c>
      <c r="B135" s="2" t="s">
        <v>143</v>
      </c>
      <c r="C135" s="45" t="n">
        <v>43609</v>
      </c>
      <c r="D135" s="46" t="n">
        <v>44064</v>
      </c>
      <c r="E135" s="17" t="n">
        <v>203.845</v>
      </c>
      <c r="F135" s="17" t="n">
        <v>217.9557</v>
      </c>
      <c r="G135" s="17" t="n">
        <v>10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142</v>
      </c>
      <c r="B136" s="2" t="s">
        <v>143</v>
      </c>
      <c r="C136" s="45" t="n">
        <v>43627</v>
      </c>
      <c r="D136" s="46" t="n">
        <v>44064</v>
      </c>
      <c r="E136" s="17" t="n">
        <v>208.327</v>
      </c>
      <c r="F136" s="17" t="n">
        <v>217.9159</v>
      </c>
      <c r="G136" s="17" t="n">
        <v>10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142</v>
      </c>
      <c r="B137" s="2" t="s">
        <v>143</v>
      </c>
      <c r="C137" s="45" t="n">
        <v>43689</v>
      </c>
      <c r="D137" s="46" t="n">
        <v>44064</v>
      </c>
      <c r="E137" s="17" t="n">
        <v>196.137</v>
      </c>
      <c r="F137" s="17" t="n">
        <v>217.9159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142</v>
      </c>
      <c r="B138" s="2" t="s">
        <v>143</v>
      </c>
      <c r="C138" s="45" t="n">
        <v>43690</v>
      </c>
      <c r="D138" s="46" t="n">
        <v>44064</v>
      </c>
      <c r="E138" s="17" t="n">
        <v>194.996</v>
      </c>
      <c r="F138" s="17" t="n">
        <v>217.9159</v>
      </c>
      <c r="G138" s="17" t="n">
        <v>10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142</v>
      </c>
      <c r="B139" s="2" t="s">
        <v>143</v>
      </c>
      <c r="C139" s="45" t="n">
        <v>43907</v>
      </c>
      <c r="D139" s="46" t="n">
        <v>44064</v>
      </c>
      <c r="E139" s="17" t="n">
        <v>175.865</v>
      </c>
      <c r="F139" s="17" t="n">
        <v>217.9159</v>
      </c>
      <c r="G139" s="17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142</v>
      </c>
      <c r="B140" s="2" t="s">
        <v>143</v>
      </c>
      <c r="C140" s="45" t="n">
        <v>43909</v>
      </c>
      <c r="D140" s="46" t="n">
        <v>44064</v>
      </c>
      <c r="E140" s="17" t="n">
        <v>170.581</v>
      </c>
      <c r="F140" s="17" t="n">
        <v>217.9159</v>
      </c>
      <c r="G140" s="17" t="n">
        <v>10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142</v>
      </c>
      <c r="B141" s="2" t="s">
        <v>143</v>
      </c>
      <c r="C141" s="45" t="n">
        <v>43923</v>
      </c>
      <c r="D141" s="46" t="n">
        <v>44064</v>
      </c>
      <c r="E141" s="17" t="n">
        <v>175.273</v>
      </c>
      <c r="F141" s="17" t="n">
        <v>217.9159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142</v>
      </c>
      <c r="B142" s="2" t="s">
        <v>143</v>
      </c>
      <c r="C142" s="45" t="n">
        <v>43965</v>
      </c>
      <c r="D142" s="46" t="n">
        <v>44064</v>
      </c>
      <c r="E142" s="17" t="n">
        <v>173.3828</v>
      </c>
      <c r="F142" s="17" t="n">
        <v>217.9159</v>
      </c>
      <c r="G142" s="17" t="n">
        <v>50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142</v>
      </c>
      <c r="B143" s="2" t="s">
        <v>143</v>
      </c>
      <c r="C143" s="45" t="n">
        <v>43965</v>
      </c>
      <c r="D143" s="46" t="n">
        <v>44064</v>
      </c>
      <c r="E143" s="17" t="n">
        <v>173.4028</v>
      </c>
      <c r="F143" s="17" t="n">
        <v>217.9159</v>
      </c>
      <c r="G143" s="17" t="n">
        <v>50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142</v>
      </c>
      <c r="B144" s="2" t="s">
        <v>143</v>
      </c>
      <c r="C144" s="45" t="n">
        <v>43965</v>
      </c>
      <c r="D144" s="46" t="n">
        <v>44064</v>
      </c>
      <c r="E144" s="17" t="n">
        <v>173.2827</v>
      </c>
      <c r="F144" s="17" t="n">
        <v>217.9159</v>
      </c>
      <c r="G144" s="17" t="n">
        <v>30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142</v>
      </c>
      <c r="B145" s="2" t="s">
        <v>143</v>
      </c>
      <c r="C145" s="45" t="n">
        <v>43965</v>
      </c>
      <c r="D145" s="46" t="n">
        <v>44064</v>
      </c>
      <c r="E145" s="17" t="n">
        <v>173.283</v>
      </c>
      <c r="F145" s="17" t="n">
        <v>217.9159</v>
      </c>
      <c r="G145" s="17" t="n">
        <v>20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142</v>
      </c>
      <c r="B146" s="2" t="s">
        <v>143</v>
      </c>
      <c r="C146" s="45" t="n">
        <v>44012</v>
      </c>
      <c r="D146" s="46" t="n">
        <v>44064</v>
      </c>
      <c r="E146" s="17" t="n">
        <v>188.2</v>
      </c>
      <c r="F146" s="17" t="n">
        <v>217.9159</v>
      </c>
      <c r="G146" s="17" t="n">
        <v>10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918</v>
      </c>
      <c r="B147" s="2" t="s">
        <v>1416</v>
      </c>
      <c r="C147" s="45" t="n">
        <v>43602</v>
      </c>
      <c r="D147" s="46" t="n">
        <v>43697</v>
      </c>
      <c r="E147" s="17" t="n">
        <v>5210.67</v>
      </c>
      <c r="F147" s="17" t="n">
        <v>5226.3633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918</v>
      </c>
      <c r="B148" s="2" t="s">
        <v>1416</v>
      </c>
      <c r="C148" s="45" t="n">
        <v>43623</v>
      </c>
      <c r="D148" s="46" t="n">
        <v>43697</v>
      </c>
      <c r="E148" s="17" t="n">
        <v>5152.65</v>
      </c>
      <c r="F148" s="17" t="n">
        <v>5226.3633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918</v>
      </c>
      <c r="B149" s="2" t="s">
        <v>1416</v>
      </c>
      <c r="C149" s="45" t="n">
        <v>43623</v>
      </c>
      <c r="D149" s="46" t="n">
        <v>43697</v>
      </c>
      <c r="E149" s="17" t="n">
        <v>5152.65</v>
      </c>
      <c r="F149" s="17" t="n">
        <v>5226.3633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918</v>
      </c>
      <c r="B150" s="2" t="s">
        <v>1416</v>
      </c>
      <c r="C150" s="45" t="n">
        <v>43875</v>
      </c>
      <c r="D150" s="46" t="n">
        <v>43971</v>
      </c>
      <c r="E150" s="17" t="n">
        <v>6459.875</v>
      </c>
      <c r="F150" s="17" t="n">
        <v>5427.906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918</v>
      </c>
      <c r="B151" s="2" t="s">
        <v>1416</v>
      </c>
      <c r="C151" s="45" t="n">
        <v>43887</v>
      </c>
      <c r="D151" s="46" t="n">
        <v>43971</v>
      </c>
      <c r="E151" s="17" t="n">
        <v>6181.71</v>
      </c>
      <c r="F151" s="17" t="n">
        <v>5427.906</v>
      </c>
      <c r="G151" s="17" t="n">
        <v>2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918</v>
      </c>
      <c r="B152" s="2" t="s">
        <v>1416</v>
      </c>
      <c r="C152" s="45" t="n">
        <v>43889</v>
      </c>
      <c r="D152" s="46" t="n">
        <v>43971</v>
      </c>
      <c r="E152" s="17" t="n">
        <v>5667.398</v>
      </c>
      <c r="F152" s="17" t="n">
        <v>5427.906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918</v>
      </c>
      <c r="B153" s="2" t="s">
        <v>1416</v>
      </c>
      <c r="C153" s="45" t="n">
        <v>43900</v>
      </c>
      <c r="D153" s="46" t="n">
        <v>43971</v>
      </c>
      <c r="E153" s="17" t="n">
        <v>4711.32</v>
      </c>
      <c r="F153" s="17" t="n">
        <v>5427.906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918</v>
      </c>
      <c r="B154" s="2" t="s">
        <v>1416</v>
      </c>
      <c r="C154" s="45" t="n">
        <v>43901</v>
      </c>
      <c r="D154" s="46" t="n">
        <v>44159</v>
      </c>
      <c r="E154" s="17" t="n">
        <v>4699.32</v>
      </c>
      <c r="F154" s="17" t="n">
        <v>5070.0771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918</v>
      </c>
      <c r="B155" s="2" t="s">
        <v>1416</v>
      </c>
      <c r="C155" s="45" t="n">
        <v>43903</v>
      </c>
      <c r="D155" s="46" t="n">
        <v>44159</v>
      </c>
      <c r="E155" s="17" t="n">
        <v>4590.74</v>
      </c>
      <c r="F155" s="17" t="n">
        <v>5070.0771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918</v>
      </c>
      <c r="B156" s="2" t="s">
        <v>1416</v>
      </c>
      <c r="C156" s="45" t="n">
        <v>43907</v>
      </c>
      <c r="D156" s="46" t="n">
        <v>44159</v>
      </c>
      <c r="E156" s="17" t="n">
        <v>4093.46</v>
      </c>
      <c r="F156" s="17" t="n">
        <v>5070.0771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918</v>
      </c>
      <c r="B157" s="2" t="s">
        <v>1416</v>
      </c>
      <c r="C157" s="45" t="n">
        <v>43923</v>
      </c>
      <c r="D157" s="46" t="n">
        <v>44159</v>
      </c>
      <c r="E157" s="17" t="n">
        <v>4845.815</v>
      </c>
      <c r="F157" s="17" t="n">
        <v>5070.0771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918</v>
      </c>
      <c r="B158" s="2" t="s">
        <v>1416</v>
      </c>
      <c r="C158" s="45" t="n">
        <v>43937</v>
      </c>
      <c r="D158" s="46" t="n">
        <v>44159</v>
      </c>
      <c r="E158" s="17" t="n">
        <v>4512.155</v>
      </c>
      <c r="F158" s="17" t="n">
        <v>5070.0771</v>
      </c>
      <c r="G158" s="17" t="n">
        <v>2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918</v>
      </c>
      <c r="B159" s="2" t="s">
        <v>1416</v>
      </c>
      <c r="C159" s="45" t="n">
        <v>43965</v>
      </c>
      <c r="D159" s="46" t="n">
        <v>44159</v>
      </c>
      <c r="E159" s="17" t="n">
        <v>4857.32</v>
      </c>
      <c r="F159" s="17" t="n">
        <v>5071.0775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918</v>
      </c>
      <c r="B160" s="2" t="s">
        <v>1416</v>
      </c>
      <c r="C160" s="45" t="n">
        <v>44033</v>
      </c>
      <c r="D160" s="46" t="n">
        <v>44159</v>
      </c>
      <c r="E160" s="17" t="n">
        <v>4981.38</v>
      </c>
      <c r="F160" s="17" t="n">
        <v>5071.0775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918</v>
      </c>
      <c r="B161" s="2" t="s">
        <v>1416</v>
      </c>
      <c r="C161" s="45" t="n">
        <v>44077</v>
      </c>
      <c r="D161" s="46" t="n">
        <v>44159</v>
      </c>
      <c r="E161" s="17" t="n">
        <v>4802.29</v>
      </c>
      <c r="F161" s="17" t="n">
        <v>5071.0775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918</v>
      </c>
      <c r="B162" s="2" t="s">
        <v>1416</v>
      </c>
      <c r="C162" s="45" t="n">
        <v>44084</v>
      </c>
      <c r="D162" s="46" t="n">
        <v>44159</v>
      </c>
      <c r="E162" s="17" t="n">
        <v>4673.23</v>
      </c>
      <c r="F162" s="17" t="n">
        <v>5071.0775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918</v>
      </c>
      <c r="B163" s="2" t="s">
        <v>1416</v>
      </c>
      <c r="C163" s="45" t="n">
        <v>44109</v>
      </c>
      <c r="D163" s="46" t="n">
        <v>44159</v>
      </c>
      <c r="E163" s="17" t="n">
        <v>4407.1</v>
      </c>
      <c r="F163" s="17" t="n">
        <v>5071.0775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918</v>
      </c>
      <c r="B164" s="2" t="s">
        <v>1416</v>
      </c>
      <c r="C164" s="45" t="n">
        <v>44123</v>
      </c>
      <c r="D164" s="46" t="n">
        <v>44159</v>
      </c>
      <c r="E164" s="17" t="n">
        <v>4210.01</v>
      </c>
      <c r="F164" s="17" t="n">
        <v>5071.0775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918</v>
      </c>
      <c r="B165" s="2" t="s">
        <v>1416</v>
      </c>
      <c r="C165" s="45" t="n">
        <v>44138</v>
      </c>
      <c r="D165" s="46" t="n">
        <v>44159</v>
      </c>
      <c r="E165" s="17" t="n">
        <v>4239.02</v>
      </c>
      <c r="F165" s="17" t="n">
        <v>5071.0775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53</v>
      </c>
      <c r="B166" s="2" t="s">
        <v>54</v>
      </c>
      <c r="C166" s="45" t="n">
        <v>43602</v>
      </c>
      <c r="D166" s="46" t="n">
        <v>43732</v>
      </c>
      <c r="E166" s="17" t="n">
        <v>38.7348</v>
      </c>
      <c r="F166" s="17" t="n">
        <v>37.7373</v>
      </c>
      <c r="G166" s="17" t="n">
        <v>100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53</v>
      </c>
      <c r="B167" s="2" t="s">
        <v>54</v>
      </c>
      <c r="C167" s="45" t="n">
        <v>43696</v>
      </c>
      <c r="D167" s="46" t="n">
        <v>43735</v>
      </c>
      <c r="E167" s="17" t="n">
        <v>32.2394</v>
      </c>
      <c r="F167" s="17" t="n">
        <v>36.7329</v>
      </c>
      <c r="G167" s="17" t="n">
        <v>100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53</v>
      </c>
      <c r="B168" s="2" t="s">
        <v>54</v>
      </c>
      <c r="C168" s="45" t="n">
        <v>43699</v>
      </c>
      <c r="D168" s="46" t="n">
        <v>43735</v>
      </c>
      <c r="E168" s="17" t="n">
        <v>31.3388</v>
      </c>
      <c r="F168" s="17" t="n">
        <v>36.7329</v>
      </c>
      <c r="G168" s="17" t="n">
        <v>100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53</v>
      </c>
      <c r="B169" s="2" t="s">
        <v>54</v>
      </c>
      <c r="C169" s="45" t="n">
        <v>43824</v>
      </c>
      <c r="D169" s="46" t="n">
        <v>43928</v>
      </c>
      <c r="E169" s="17" t="n">
        <v>37.6626</v>
      </c>
      <c r="F169" s="17" t="n">
        <v>38.9314</v>
      </c>
      <c r="G169" s="17" t="n">
        <v>200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53</v>
      </c>
      <c r="B170" s="2" t="s">
        <v>54</v>
      </c>
      <c r="C170" s="45" t="n">
        <v>43861</v>
      </c>
      <c r="D170" s="46" t="n">
        <v>43928</v>
      </c>
      <c r="E170" s="17" t="n">
        <v>35.9165</v>
      </c>
      <c r="F170" s="17" t="n">
        <v>38.9314</v>
      </c>
      <c r="G170" s="17" t="n">
        <v>100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53</v>
      </c>
      <c r="B171" s="2" t="s">
        <v>54</v>
      </c>
      <c r="C171" s="45" t="n">
        <v>43865</v>
      </c>
      <c r="D171" s="46" t="n">
        <v>43928</v>
      </c>
      <c r="E171" s="17" t="n">
        <v>34.9009</v>
      </c>
      <c r="F171" s="17" t="n">
        <v>38.9314</v>
      </c>
      <c r="G171" s="17" t="n">
        <v>100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53</v>
      </c>
      <c r="B172" s="2" t="s">
        <v>54</v>
      </c>
      <c r="C172" s="45" t="n">
        <v>43889</v>
      </c>
      <c r="D172" s="46" t="n">
        <v>43928</v>
      </c>
      <c r="E172" s="17" t="n">
        <v>32.8097</v>
      </c>
      <c r="F172" s="17" t="n">
        <v>38.9314</v>
      </c>
      <c r="G172" s="17" t="n">
        <v>100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53</v>
      </c>
      <c r="B173" s="2" t="s">
        <v>54</v>
      </c>
      <c r="C173" s="45" t="n">
        <v>43936</v>
      </c>
      <c r="D173" s="46" t="n">
        <v>44162</v>
      </c>
      <c r="E173" s="17" t="n">
        <v>36.7676</v>
      </c>
      <c r="F173" s="17" t="n">
        <v>40.2108</v>
      </c>
      <c r="G173" s="17" t="n">
        <v>100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53</v>
      </c>
      <c r="B174" s="2" t="s">
        <v>54</v>
      </c>
      <c r="C174" s="45" t="n">
        <v>43937</v>
      </c>
      <c r="D174" s="46" t="n">
        <v>44162</v>
      </c>
      <c r="E174" s="17" t="n">
        <v>36.9777</v>
      </c>
      <c r="F174" s="17" t="n">
        <v>40.2108</v>
      </c>
      <c r="G174" s="17" t="n">
        <v>200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53</v>
      </c>
      <c r="B175" s="2" t="s">
        <v>54</v>
      </c>
      <c r="C175" s="45" t="n">
        <v>43990</v>
      </c>
      <c r="D175" s="46" t="n">
        <v>44162</v>
      </c>
      <c r="E175" s="17" t="n">
        <v>34.1163</v>
      </c>
      <c r="F175" s="17" t="n">
        <v>40.2108</v>
      </c>
      <c r="G175" s="17" t="n">
        <v>200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919</v>
      </c>
      <c r="B176" s="2" t="s">
        <v>1473</v>
      </c>
      <c r="C176" s="45" t="n">
        <v>43602</v>
      </c>
      <c r="D176" s="46" t="n">
        <v>43647</v>
      </c>
      <c r="E176" s="17" t="n">
        <v>201.54</v>
      </c>
      <c r="F176" s="17" t="n">
        <v>203.18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108</v>
      </c>
      <c r="B177" s="2" t="s">
        <v>109</v>
      </c>
      <c r="C177" s="45" t="n">
        <v>43609</v>
      </c>
      <c r="D177" s="46" t="n">
        <v>43801</v>
      </c>
      <c r="E177" s="17" t="n">
        <v>2384.42</v>
      </c>
      <c r="F177" s="17" t="n">
        <v>2717.3683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108</v>
      </c>
      <c r="B178" s="2" t="s">
        <v>109</v>
      </c>
      <c r="C178" s="45" t="n">
        <v>43752</v>
      </c>
      <c r="D178" s="46" t="n">
        <v>43801</v>
      </c>
      <c r="E178" s="17" t="n">
        <v>1975.18</v>
      </c>
      <c r="F178" s="17" t="n">
        <v>2717.3683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108</v>
      </c>
      <c r="B179" s="2" t="s">
        <v>109</v>
      </c>
      <c r="C179" s="45" t="n">
        <v>43761</v>
      </c>
      <c r="D179" s="46" t="n">
        <v>43801</v>
      </c>
      <c r="E179" s="17" t="n">
        <v>2066.64</v>
      </c>
      <c r="F179" s="17" t="n">
        <v>2717.3683</v>
      </c>
      <c r="G179" s="17" t="n">
        <v>3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108</v>
      </c>
      <c r="B180" s="2" t="s">
        <v>109</v>
      </c>
      <c r="C180" s="45" t="n">
        <v>43846</v>
      </c>
      <c r="D180" s="46" t="n">
        <v>43878</v>
      </c>
      <c r="E180" s="17" t="n">
        <v>2765.46</v>
      </c>
      <c r="F180" s="17" t="n">
        <v>2971.21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108</v>
      </c>
      <c r="B181" s="2" t="s">
        <v>109</v>
      </c>
      <c r="C181" s="45" t="n">
        <v>43846</v>
      </c>
      <c r="D181" s="46" t="n">
        <v>43878</v>
      </c>
      <c r="E181" s="17" t="n">
        <v>2765.46</v>
      </c>
      <c r="F181" s="17" t="n">
        <v>2971.22</v>
      </c>
      <c r="G181" s="17" t="n">
        <v>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108</v>
      </c>
      <c r="B182" s="2" t="s">
        <v>109</v>
      </c>
      <c r="C182" s="45" t="n">
        <v>43886</v>
      </c>
      <c r="D182" s="46" t="n">
        <v>43936</v>
      </c>
      <c r="E182" s="17" t="n">
        <v>2799.28</v>
      </c>
      <c r="F182" s="17" t="n">
        <v>2670.723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108</v>
      </c>
      <c r="B183" s="2" t="s">
        <v>109</v>
      </c>
      <c r="C183" s="45" t="n">
        <v>43886</v>
      </c>
      <c r="D183" s="46" t="n">
        <v>43936</v>
      </c>
      <c r="E183" s="17" t="n">
        <v>2799.28</v>
      </c>
      <c r="F183" s="17" t="n">
        <v>2670.723</v>
      </c>
      <c r="G183" s="17" t="n">
        <v>4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108</v>
      </c>
      <c r="B184" s="2" t="s">
        <v>109</v>
      </c>
      <c r="C184" s="45" t="n">
        <v>43887</v>
      </c>
      <c r="D184" s="46" t="n">
        <v>43936</v>
      </c>
      <c r="E184" s="17" t="n">
        <v>2596.76</v>
      </c>
      <c r="F184" s="17" t="n">
        <v>2670.723</v>
      </c>
      <c r="G184" s="17" t="n">
        <v>2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108</v>
      </c>
      <c r="B185" s="2" t="s">
        <v>109</v>
      </c>
      <c r="C185" s="45" t="n">
        <v>43909</v>
      </c>
      <c r="D185" s="46" t="n">
        <v>43936</v>
      </c>
      <c r="E185" s="17" t="n">
        <v>2336.11</v>
      </c>
      <c r="F185" s="17" t="n">
        <v>2670.723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108</v>
      </c>
      <c r="B186" s="2" t="s">
        <v>109</v>
      </c>
      <c r="C186" s="45" t="n">
        <v>43910</v>
      </c>
      <c r="D186" s="46" t="n">
        <v>43936</v>
      </c>
      <c r="E186" s="17" t="n">
        <v>2518.2</v>
      </c>
      <c r="F186" s="17" t="n">
        <v>2670.723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108</v>
      </c>
      <c r="B187" s="2" t="s">
        <v>109</v>
      </c>
      <c r="C187" s="45" t="n">
        <v>43913</v>
      </c>
      <c r="D187" s="46" t="n">
        <v>43936</v>
      </c>
      <c r="E187" s="17" t="n">
        <v>2317.1</v>
      </c>
      <c r="F187" s="17" t="n">
        <v>2670.723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108</v>
      </c>
      <c r="B188" s="2" t="s">
        <v>109</v>
      </c>
      <c r="C188" s="45" t="n">
        <v>44055</v>
      </c>
      <c r="D188" s="46" t="n">
        <v>44064</v>
      </c>
      <c r="E188" s="17" t="n">
        <v>4296.85</v>
      </c>
      <c r="F188" s="17" t="n">
        <v>4761.125</v>
      </c>
      <c r="G188" s="17" t="n">
        <v>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108</v>
      </c>
      <c r="B189" s="2" t="s">
        <v>109</v>
      </c>
      <c r="C189" s="45" t="n">
        <v>44056</v>
      </c>
      <c r="D189" s="46" t="n">
        <v>44064</v>
      </c>
      <c r="E189" s="17" t="n">
        <v>4501.35</v>
      </c>
      <c r="F189" s="17" t="n">
        <v>4761.125</v>
      </c>
      <c r="G189" s="17" t="n">
        <v>1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41</v>
      </c>
      <c r="B190" s="2" t="s">
        <v>42</v>
      </c>
      <c r="C190" s="45" t="n">
        <v>43620</v>
      </c>
      <c r="D190" s="46" t="n">
        <v>43700</v>
      </c>
      <c r="E190" s="17" t="n">
        <v>7906.5524</v>
      </c>
      <c r="F190" s="17" t="n">
        <v>8791.714</v>
      </c>
      <c r="G190" s="17" t="n">
        <v>2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41</v>
      </c>
      <c r="B191" s="2" t="s">
        <v>42</v>
      </c>
      <c r="C191" s="45" t="n">
        <v>43865</v>
      </c>
      <c r="D191" s="46" t="n">
        <v>44046</v>
      </c>
      <c r="E191" s="17" t="n">
        <v>11527.9235</v>
      </c>
      <c r="F191" s="17" t="n">
        <v>15412.1384</v>
      </c>
      <c r="G191" s="17" t="n">
        <v>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41</v>
      </c>
      <c r="B192" s="2" t="s">
        <v>42</v>
      </c>
      <c r="C192" s="45" t="n">
        <v>43893</v>
      </c>
      <c r="D192" s="46" t="n">
        <v>44046</v>
      </c>
      <c r="E192" s="17" t="n">
        <v>11275.658</v>
      </c>
      <c r="F192" s="17" t="n">
        <v>15412.1384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41</v>
      </c>
      <c r="B193" s="2" t="s">
        <v>42</v>
      </c>
      <c r="C193" s="45" t="n">
        <v>43903</v>
      </c>
      <c r="D193" s="46" t="n">
        <v>44050</v>
      </c>
      <c r="E193" s="17" t="n">
        <v>10793.9352</v>
      </c>
      <c r="F193" s="17" t="n">
        <v>15477.8428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41</v>
      </c>
      <c r="B194" s="2" t="s">
        <v>42</v>
      </c>
      <c r="C194" s="45" t="n">
        <v>43909</v>
      </c>
      <c r="D194" s="46" t="n">
        <v>44050</v>
      </c>
      <c r="E194" s="17" t="n">
        <v>11051.511</v>
      </c>
      <c r="F194" s="17" t="n">
        <v>15477.8428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41</v>
      </c>
      <c r="B195" s="2" t="s">
        <v>42</v>
      </c>
      <c r="C195" s="45" t="n">
        <v>44053</v>
      </c>
      <c r="D195" s="46" t="n">
        <v>44071</v>
      </c>
      <c r="E195" s="17" t="n">
        <v>15279.802</v>
      </c>
      <c r="F195" s="17" t="n">
        <v>17213.1072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41</v>
      </c>
      <c r="B196" s="2" t="s">
        <v>42</v>
      </c>
      <c r="C196" s="45" t="n">
        <v>44054</v>
      </c>
      <c r="D196" s="46" t="n">
        <v>44071</v>
      </c>
      <c r="E196" s="17" t="n">
        <v>15128.3015</v>
      </c>
      <c r="F196" s="17" t="n">
        <v>17213.1072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41</v>
      </c>
      <c r="B197" s="2" t="s">
        <v>42</v>
      </c>
      <c r="C197" s="45" t="n">
        <v>44083</v>
      </c>
      <c r="D197" s="46" t="n">
        <v>44083</v>
      </c>
      <c r="E197" s="17" t="n">
        <v>16058.1357</v>
      </c>
      <c r="F197" s="17" t="n">
        <v>16172.0824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41</v>
      </c>
      <c r="B198" s="2" t="s">
        <v>42</v>
      </c>
      <c r="C198" s="45" t="n">
        <v>44083</v>
      </c>
      <c r="D198" s="46" t="n">
        <v>44083</v>
      </c>
      <c r="E198" s="17" t="n">
        <v>16058.1357</v>
      </c>
      <c r="F198" s="17" t="n">
        <v>16172.0824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41</v>
      </c>
      <c r="B199" s="2" t="s">
        <v>42</v>
      </c>
      <c r="C199" s="45" t="n">
        <v>44089</v>
      </c>
      <c r="D199" s="46" t="n">
        <v>44141</v>
      </c>
      <c r="E199" s="17" t="n">
        <v>15540.6784</v>
      </c>
      <c r="F199" s="17" t="n">
        <v>17381.3816</v>
      </c>
      <c r="G199" s="17" t="n">
        <v>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41</v>
      </c>
      <c r="B200" s="2" t="s">
        <v>42</v>
      </c>
      <c r="C200" s="45" t="n">
        <v>44091</v>
      </c>
      <c r="D200" s="46" t="n">
        <v>44141</v>
      </c>
      <c r="E200" s="17" t="n">
        <v>15210.3434</v>
      </c>
      <c r="F200" s="17" t="n">
        <v>17381.3816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920</v>
      </c>
      <c r="B201" s="2" t="s">
        <v>1420</v>
      </c>
      <c r="C201" s="45" t="n">
        <v>43620</v>
      </c>
      <c r="D201" s="46" t="n">
        <v>43893</v>
      </c>
      <c r="E201" s="17" t="n">
        <v>1324.2049</v>
      </c>
      <c r="F201" s="17" t="n">
        <v>1344.987</v>
      </c>
      <c r="G201" s="17" t="n">
        <v>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920</v>
      </c>
      <c r="B202" s="2" t="s">
        <v>1420</v>
      </c>
      <c r="C202" s="45" t="n">
        <v>43703</v>
      </c>
      <c r="D202" s="46" t="n">
        <v>43893</v>
      </c>
      <c r="E202" s="17" t="n">
        <v>1295.8221</v>
      </c>
      <c r="F202" s="17" t="n">
        <v>1344.987</v>
      </c>
      <c r="G202" s="17" t="n">
        <v>5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29</v>
      </c>
      <c r="B203" s="2" t="s">
        <v>30</v>
      </c>
      <c r="C203" s="45" t="n">
        <v>43620</v>
      </c>
      <c r="D203" s="46" t="n">
        <v>43700</v>
      </c>
      <c r="E203" s="17" t="n">
        <v>2052.911</v>
      </c>
      <c r="F203" s="17" t="n">
        <v>2288.6804</v>
      </c>
      <c r="G203" s="17" t="n">
        <v>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29</v>
      </c>
      <c r="B204" s="2" t="s">
        <v>30</v>
      </c>
      <c r="C204" s="45" t="n">
        <v>43705</v>
      </c>
      <c r="D204" s="46" t="n">
        <v>44174</v>
      </c>
      <c r="E204" s="17" t="n">
        <v>2300.575</v>
      </c>
      <c r="F204" s="17" t="n">
        <v>2319.1681</v>
      </c>
      <c r="G204" s="17" t="n">
        <v>2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29</v>
      </c>
      <c r="B205" s="2" t="s">
        <v>30</v>
      </c>
      <c r="C205" s="45" t="n">
        <v>43705</v>
      </c>
      <c r="D205" s="46" t="n">
        <v>44174</v>
      </c>
      <c r="E205" s="17" t="n">
        <v>2301.2376</v>
      </c>
      <c r="F205" s="17" t="n">
        <v>2319.1681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29</v>
      </c>
      <c r="B206" s="2" t="s">
        <v>30</v>
      </c>
      <c r="C206" s="45" t="n">
        <v>43780</v>
      </c>
      <c r="D206" s="46" t="n">
        <v>44174</v>
      </c>
      <c r="E206" s="17" t="n">
        <v>2505.8439</v>
      </c>
      <c r="F206" s="17" t="n">
        <v>2319.1681</v>
      </c>
      <c r="G206" s="17" t="n">
        <v>2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921</v>
      </c>
      <c r="B207" s="2" t="s">
        <v>1413</v>
      </c>
      <c r="C207" s="45" t="n">
        <v>43620</v>
      </c>
      <c r="D207" s="46" t="n">
        <v>43719</v>
      </c>
      <c r="E207" s="17" t="n">
        <v>1818.1596</v>
      </c>
      <c r="F207" s="17" t="n">
        <v>1911.6456</v>
      </c>
      <c r="G207" s="17" t="n">
        <v>2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921</v>
      </c>
      <c r="B208" s="2" t="s">
        <v>1413</v>
      </c>
      <c r="C208" s="45" t="n">
        <v>43620</v>
      </c>
      <c r="D208" s="46" t="n">
        <v>43719</v>
      </c>
      <c r="E208" s="17" t="n">
        <v>1818.1596</v>
      </c>
      <c r="F208" s="17" t="n">
        <v>1911.6456</v>
      </c>
      <c r="G208" s="17" t="n">
        <v>2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921</v>
      </c>
      <c r="B209" s="2" t="s">
        <v>1413</v>
      </c>
      <c r="C209" s="45" t="n">
        <v>43703</v>
      </c>
      <c r="D209" s="46" t="n">
        <v>43719</v>
      </c>
      <c r="E209" s="17" t="n">
        <v>1753.2829</v>
      </c>
      <c r="F209" s="17" t="n">
        <v>1911.6456</v>
      </c>
      <c r="G209" s="17" t="n">
        <v>4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922</v>
      </c>
      <c r="B210" s="2" t="s">
        <v>1474</v>
      </c>
      <c r="C210" s="45" t="n">
        <v>43621</v>
      </c>
      <c r="D210" s="46" t="n">
        <v>43623</v>
      </c>
      <c r="E210" s="17" t="n">
        <v>2262.8599</v>
      </c>
      <c r="F210" s="17" t="n">
        <v>2264.84</v>
      </c>
      <c r="G210" s="17" t="n">
        <v>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922</v>
      </c>
      <c r="B211" s="2" t="s">
        <v>1474</v>
      </c>
      <c r="C211" s="45" t="n">
        <v>43621</v>
      </c>
      <c r="D211" s="46" t="n">
        <v>43767</v>
      </c>
      <c r="E211" s="17" t="n">
        <v>2262.8599</v>
      </c>
      <c r="F211" s="17" t="n">
        <v>2425.6229</v>
      </c>
      <c r="G211" s="17" t="n">
        <v>8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923</v>
      </c>
      <c r="B212" s="2" t="s">
        <v>1475</v>
      </c>
      <c r="C212" s="45" t="n">
        <v>43621</v>
      </c>
      <c r="D212" s="46" t="n">
        <v>43824</v>
      </c>
      <c r="E212" s="17" t="n">
        <v>656.045</v>
      </c>
      <c r="F212" s="17" t="n">
        <v>626.424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924</v>
      </c>
      <c r="B213" s="2" t="s">
        <v>1127</v>
      </c>
      <c r="C213" s="45" t="n">
        <v>43622</v>
      </c>
      <c r="D213" s="46" t="n">
        <v>43700</v>
      </c>
      <c r="E213" s="17" t="n">
        <v>11930.7718</v>
      </c>
      <c r="F213" s="17" t="n">
        <v>13306.9987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924</v>
      </c>
      <c r="B214" s="2" t="s">
        <v>1127</v>
      </c>
      <c r="C214" s="45" t="n">
        <v>43622</v>
      </c>
      <c r="D214" s="46" t="n">
        <v>43700</v>
      </c>
      <c r="E214" s="17" t="n">
        <v>11930.4461</v>
      </c>
      <c r="F214" s="17" t="n">
        <v>13306.9987</v>
      </c>
      <c r="G214" s="17" t="n">
        <v>2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924</v>
      </c>
      <c r="B215" s="2" t="s">
        <v>1127</v>
      </c>
      <c r="C215" s="45" t="n">
        <v>44004</v>
      </c>
      <c r="D215" s="46" t="n">
        <v>44005</v>
      </c>
      <c r="E215" s="17" t="n">
        <v>24730.9366</v>
      </c>
      <c r="F215" s="17" t="n">
        <v>25282.2663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924</v>
      </c>
      <c r="B216" s="2" t="s">
        <v>1127</v>
      </c>
      <c r="C216" s="45" t="n">
        <v>44005</v>
      </c>
      <c r="D216" s="46" t="n">
        <v>44050</v>
      </c>
      <c r="E216" s="17" t="n">
        <v>25330.2099</v>
      </c>
      <c r="F216" s="17" t="n">
        <v>32480.7546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924</v>
      </c>
      <c r="B217" s="2" t="s">
        <v>1127</v>
      </c>
      <c r="C217" s="45" t="n">
        <v>44074</v>
      </c>
      <c r="D217" s="46" t="n">
        <v>44074</v>
      </c>
      <c r="E217" s="17" t="n">
        <v>9694.9051</v>
      </c>
      <c r="F217" s="17" t="n">
        <v>9615.2661</v>
      </c>
      <c r="G217" s="17" t="n">
        <v>2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924</v>
      </c>
      <c r="B218" s="2" t="s">
        <v>1127</v>
      </c>
      <c r="C218" s="45" t="n">
        <v>44074</v>
      </c>
      <c r="D218" s="46" t="n">
        <v>44074</v>
      </c>
      <c r="E218" s="17" t="n">
        <v>9694.9051</v>
      </c>
      <c r="F218" s="17" t="n">
        <v>9615.3905</v>
      </c>
      <c r="G218" s="17" t="n">
        <v>3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924</v>
      </c>
      <c r="B219" s="2" t="s">
        <v>1127</v>
      </c>
      <c r="C219" s="45" t="n">
        <v>44105</v>
      </c>
      <c r="D219" s="46" t="n">
        <v>44140</v>
      </c>
      <c r="E219" s="17" t="n">
        <v>9274.141</v>
      </c>
      <c r="F219" s="17" t="n">
        <v>9462.791</v>
      </c>
      <c r="G219" s="17" t="n">
        <v>2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924</v>
      </c>
      <c r="B220" s="2" t="s">
        <v>1127</v>
      </c>
      <c r="C220" s="45" t="n">
        <v>44105</v>
      </c>
      <c r="D220" s="46" t="n">
        <v>44140</v>
      </c>
      <c r="E220" s="17" t="n">
        <v>9261.5354</v>
      </c>
      <c r="F220" s="17" t="n">
        <v>9462.791</v>
      </c>
      <c r="G220" s="17" t="n">
        <v>2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924</v>
      </c>
      <c r="B221" s="2" t="s">
        <v>1127</v>
      </c>
      <c r="C221" s="45" t="n">
        <v>44138</v>
      </c>
      <c r="D221" s="46" t="n">
        <v>44140</v>
      </c>
      <c r="E221" s="17" t="n">
        <v>8802.8078</v>
      </c>
      <c r="F221" s="17" t="n">
        <v>9462.791</v>
      </c>
      <c r="G221" s="17" t="n">
        <v>1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924</v>
      </c>
      <c r="B222" s="2" t="s">
        <v>1127</v>
      </c>
      <c r="C222" s="45" t="n">
        <v>44173</v>
      </c>
      <c r="D222" s="46" t="n">
        <v>44182</v>
      </c>
      <c r="E222" s="17" t="n">
        <v>9209.3019</v>
      </c>
      <c r="F222" s="17" t="n">
        <v>9411.7226</v>
      </c>
      <c r="G222" s="17" t="n">
        <v>1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924</v>
      </c>
      <c r="B223" s="2" t="s">
        <v>1127</v>
      </c>
      <c r="C223" s="45" t="n">
        <v>44173</v>
      </c>
      <c r="D223" s="46" t="n">
        <v>44182</v>
      </c>
      <c r="E223" s="17" t="n">
        <v>9144.7039</v>
      </c>
      <c r="F223" s="17" t="n">
        <v>9411.7226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</v>
      </c>
      <c r="B224" s="2" t="s">
        <v>1128</v>
      </c>
      <c r="C224" s="45" t="n">
        <v>43622</v>
      </c>
      <c r="D224" s="46" t="n">
        <v>43685</v>
      </c>
      <c r="E224" s="17" t="n">
        <v>1925.3348</v>
      </c>
      <c r="F224" s="17" t="n">
        <v>2130.5004</v>
      </c>
      <c r="G224" s="17" t="n">
        <v>5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21</v>
      </c>
      <c r="B225" s="2" t="s">
        <v>1128</v>
      </c>
      <c r="C225" s="45" t="n">
        <v>43683</v>
      </c>
      <c r="D225" s="46" t="n">
        <v>43685</v>
      </c>
      <c r="E225" s="17" t="n">
        <v>1846.0327</v>
      </c>
      <c r="F225" s="17" t="n">
        <v>2130.5004</v>
      </c>
      <c r="G225" s="17" t="n">
        <v>3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21</v>
      </c>
      <c r="B226" s="2" t="s">
        <v>1128</v>
      </c>
      <c r="C226" s="45" t="n">
        <v>44046</v>
      </c>
      <c r="D226" s="46" t="n">
        <v>44048</v>
      </c>
      <c r="E226" s="17" t="n">
        <v>5730.1728</v>
      </c>
      <c r="F226" s="17" t="n">
        <v>6322.4725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150</v>
      </c>
      <c r="B227" s="2" t="s">
        <v>151</v>
      </c>
      <c r="C227" s="45" t="n">
        <v>43622</v>
      </c>
      <c r="D227" s="46" t="n">
        <v>43753</v>
      </c>
      <c r="E227" s="17" t="n">
        <v>2398.8536</v>
      </c>
      <c r="F227" s="17" t="n">
        <v>2482.5658</v>
      </c>
      <c r="G227" s="17" t="n">
        <v>2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925</v>
      </c>
      <c r="B228" s="2" t="s">
        <v>1418</v>
      </c>
      <c r="C228" s="45" t="n">
        <v>43622</v>
      </c>
      <c r="D228" s="46" t="n">
        <v>43777</v>
      </c>
      <c r="E228" s="17" t="n">
        <v>524.9019</v>
      </c>
      <c r="F228" s="17" t="n">
        <v>602.2466</v>
      </c>
      <c r="G228" s="17" t="n">
        <v>1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925</v>
      </c>
      <c r="B229" s="2" t="s">
        <v>1418</v>
      </c>
      <c r="C229" s="45" t="n">
        <v>43668</v>
      </c>
      <c r="D229" s="46" t="n">
        <v>43777</v>
      </c>
      <c r="E229" s="17" t="n">
        <v>533.1088</v>
      </c>
      <c r="F229" s="17" t="n">
        <v>602.2466</v>
      </c>
      <c r="G229" s="17" t="n">
        <v>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925</v>
      </c>
      <c r="B230" s="2" t="s">
        <v>1418</v>
      </c>
      <c r="C230" s="45" t="n">
        <v>43683</v>
      </c>
      <c r="D230" s="46" t="n">
        <v>43777</v>
      </c>
      <c r="E230" s="17" t="n">
        <v>512.6302</v>
      </c>
      <c r="F230" s="17" t="n">
        <v>602.2466</v>
      </c>
      <c r="G230" s="17" t="n">
        <v>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926</v>
      </c>
      <c r="B231" s="2" t="s">
        <v>1439</v>
      </c>
      <c r="C231" s="45" t="n">
        <v>43623</v>
      </c>
      <c r="D231" s="46" t="n">
        <v>43889</v>
      </c>
      <c r="E231" s="17" t="n">
        <v>1018.904</v>
      </c>
      <c r="F231" s="17" t="n">
        <v>1087.242</v>
      </c>
      <c r="G231" s="17" t="n">
        <v>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927</v>
      </c>
      <c r="B232" s="2" t="s">
        <v>1435</v>
      </c>
      <c r="C232" s="45" t="n">
        <v>43623</v>
      </c>
      <c r="D232" s="46" t="n">
        <v>44176</v>
      </c>
      <c r="E232" s="17" t="n">
        <v>1026.234</v>
      </c>
      <c r="F232" s="17" t="n">
        <v>1069.242</v>
      </c>
      <c r="G232" s="17" t="n">
        <v>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58</v>
      </c>
      <c r="B233" s="2" t="s">
        <v>59</v>
      </c>
      <c r="C233" s="45" t="n">
        <v>43623</v>
      </c>
      <c r="D233" s="46" t="n">
        <v>44152</v>
      </c>
      <c r="E233" s="17" t="n">
        <v>232.119</v>
      </c>
      <c r="F233" s="17" t="n">
        <v>182.8226</v>
      </c>
      <c r="G233" s="17" t="n">
        <v>10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58</v>
      </c>
      <c r="B234" s="2" t="s">
        <v>59</v>
      </c>
      <c r="C234" s="45" t="n">
        <v>43647</v>
      </c>
      <c r="D234" s="46" t="n">
        <v>44152</v>
      </c>
      <c r="E234" s="17" t="n">
        <v>247.587</v>
      </c>
      <c r="F234" s="17" t="n">
        <v>182.8226</v>
      </c>
      <c r="G234" s="17" t="n">
        <v>10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58</v>
      </c>
      <c r="B235" s="2" t="s">
        <v>59</v>
      </c>
      <c r="C235" s="45" t="n">
        <v>43663</v>
      </c>
      <c r="D235" s="46" t="n">
        <v>44152</v>
      </c>
      <c r="E235" s="17" t="n">
        <v>220.903</v>
      </c>
      <c r="F235" s="17" t="n">
        <v>182.8226</v>
      </c>
      <c r="G235" s="17" t="n">
        <v>10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58</v>
      </c>
      <c r="B236" s="2" t="s">
        <v>59</v>
      </c>
      <c r="C236" s="45" t="n">
        <v>43721</v>
      </c>
      <c r="D236" s="46" t="n">
        <v>44152</v>
      </c>
      <c r="E236" s="17" t="n">
        <v>231.939</v>
      </c>
      <c r="F236" s="17" t="n">
        <v>182.8226</v>
      </c>
      <c r="G236" s="17" t="n">
        <v>10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58</v>
      </c>
      <c r="B237" s="2" t="s">
        <v>59</v>
      </c>
      <c r="C237" s="45" t="n">
        <v>43728</v>
      </c>
      <c r="D237" s="46" t="n">
        <v>44152</v>
      </c>
      <c r="E237" s="17" t="n">
        <v>229.528</v>
      </c>
      <c r="F237" s="17" t="n">
        <v>182.8226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58</v>
      </c>
      <c r="B238" s="2" t="s">
        <v>59</v>
      </c>
      <c r="C238" s="45" t="n">
        <v>43801</v>
      </c>
      <c r="D238" s="46" t="n">
        <v>44152</v>
      </c>
      <c r="E238" s="17" t="n">
        <v>256.3335</v>
      </c>
      <c r="F238" s="17" t="n">
        <v>182.8226</v>
      </c>
      <c r="G238" s="17" t="n">
        <v>20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58</v>
      </c>
      <c r="B239" s="2" t="s">
        <v>59</v>
      </c>
      <c r="C239" s="45" t="n">
        <v>43861</v>
      </c>
      <c r="D239" s="46" t="n">
        <v>44152</v>
      </c>
      <c r="E239" s="17" t="n">
        <v>232.489</v>
      </c>
      <c r="F239" s="17" t="n">
        <v>182.8226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58</v>
      </c>
      <c r="B240" s="2" t="s">
        <v>59</v>
      </c>
      <c r="C240" s="45" t="n">
        <v>43865</v>
      </c>
      <c r="D240" s="46" t="n">
        <v>44152</v>
      </c>
      <c r="E240" s="17" t="n">
        <v>227.847</v>
      </c>
      <c r="F240" s="17" t="n">
        <v>182.8226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58</v>
      </c>
      <c r="B241" s="2" t="s">
        <v>59</v>
      </c>
      <c r="C241" s="45" t="n">
        <v>43886</v>
      </c>
      <c r="D241" s="46" t="n">
        <v>44152</v>
      </c>
      <c r="E241" s="17" t="n">
        <v>228.497</v>
      </c>
      <c r="F241" s="17" t="n">
        <v>182.8226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58</v>
      </c>
      <c r="B242" s="2" t="s">
        <v>59</v>
      </c>
      <c r="C242" s="45" t="n">
        <v>43887</v>
      </c>
      <c r="D242" s="46" t="n">
        <v>44152</v>
      </c>
      <c r="E242" s="17" t="n">
        <v>223.194</v>
      </c>
      <c r="F242" s="17" t="n">
        <v>182.8226</v>
      </c>
      <c r="G242" s="17" t="n">
        <v>10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58</v>
      </c>
      <c r="B243" s="2" t="s">
        <v>59</v>
      </c>
      <c r="C243" s="45" t="n">
        <v>43889</v>
      </c>
      <c r="D243" s="46" t="n">
        <v>44152</v>
      </c>
      <c r="E243" s="17" t="n">
        <v>207.725</v>
      </c>
      <c r="F243" s="17" t="n">
        <v>182.8226</v>
      </c>
      <c r="G243" s="17" t="n">
        <v>20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58</v>
      </c>
      <c r="B244" s="2" t="s">
        <v>59</v>
      </c>
      <c r="C244" s="45" t="n">
        <v>43889</v>
      </c>
      <c r="D244" s="46" t="n">
        <v>44152</v>
      </c>
      <c r="E244" s="17" t="n">
        <v>207.805</v>
      </c>
      <c r="F244" s="17" t="n">
        <v>182.8226</v>
      </c>
      <c r="G244" s="17" t="n">
        <v>20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58</v>
      </c>
      <c r="B245" s="2" t="s">
        <v>59</v>
      </c>
      <c r="C245" s="45" t="n">
        <v>43894</v>
      </c>
      <c r="D245" s="46" t="n">
        <v>44152</v>
      </c>
      <c r="E245" s="17" t="n">
        <v>202.9615</v>
      </c>
      <c r="F245" s="17" t="n">
        <v>182.8226</v>
      </c>
      <c r="G245" s="17" t="n">
        <v>20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58</v>
      </c>
      <c r="B246" s="2" t="s">
        <v>59</v>
      </c>
      <c r="C246" s="45" t="n">
        <v>43907</v>
      </c>
      <c r="D246" s="46" t="n">
        <v>44179</v>
      </c>
      <c r="E246" s="17" t="n">
        <v>166.9</v>
      </c>
      <c r="F246" s="17" t="n">
        <v>205.0521</v>
      </c>
      <c r="G246" s="17" t="n">
        <v>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58</v>
      </c>
      <c r="B247" s="2" t="s">
        <v>59</v>
      </c>
      <c r="C247" s="45" t="n">
        <v>43907</v>
      </c>
      <c r="D247" s="46" t="n">
        <v>44179</v>
      </c>
      <c r="E247" s="17" t="n">
        <v>166.6</v>
      </c>
      <c r="F247" s="17" t="n">
        <v>205.0521</v>
      </c>
      <c r="G247" s="17" t="n">
        <v>10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58</v>
      </c>
      <c r="B248" s="2" t="s">
        <v>59</v>
      </c>
      <c r="C248" s="45" t="n">
        <v>43910</v>
      </c>
      <c r="D248" s="46" t="n">
        <v>44179</v>
      </c>
      <c r="E248" s="17" t="n">
        <v>180.546</v>
      </c>
      <c r="F248" s="17" t="n">
        <v>205.0521</v>
      </c>
      <c r="G248" s="17" t="n">
        <v>20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58</v>
      </c>
      <c r="B249" s="2" t="s">
        <v>59</v>
      </c>
      <c r="C249" s="45" t="n">
        <v>43980</v>
      </c>
      <c r="D249" s="46" t="n">
        <v>44179</v>
      </c>
      <c r="E249" s="17" t="n">
        <v>198.724</v>
      </c>
      <c r="F249" s="17" t="n">
        <v>205.0521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58</v>
      </c>
      <c r="B250" s="2" t="s">
        <v>59</v>
      </c>
      <c r="C250" s="45" t="n">
        <v>43998</v>
      </c>
      <c r="D250" s="46" t="n">
        <v>44179</v>
      </c>
      <c r="E250" s="17" t="n">
        <v>197.0745</v>
      </c>
      <c r="F250" s="17" t="n">
        <v>205.0521</v>
      </c>
      <c r="G250" s="17" t="n">
        <v>20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58</v>
      </c>
      <c r="B251" s="2" t="s">
        <v>59</v>
      </c>
      <c r="C251" s="45" t="n">
        <v>43998</v>
      </c>
      <c r="D251" s="46" t="n">
        <v>44179</v>
      </c>
      <c r="E251" s="17" t="n">
        <v>196.9345</v>
      </c>
      <c r="F251" s="17" t="n">
        <v>205.0521</v>
      </c>
      <c r="G251" s="17" t="n">
        <v>20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58</v>
      </c>
      <c r="B252" s="2" t="s">
        <v>59</v>
      </c>
      <c r="C252" s="45" t="n">
        <v>44000</v>
      </c>
      <c r="D252" s="46" t="n">
        <v>44179</v>
      </c>
      <c r="E252" s="17" t="n">
        <v>193.332</v>
      </c>
      <c r="F252" s="17" t="n">
        <v>205.0521</v>
      </c>
      <c r="G252" s="17" t="n">
        <v>20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58</v>
      </c>
      <c r="B253" s="2" t="s">
        <v>59</v>
      </c>
      <c r="C253" s="45" t="n">
        <v>44000</v>
      </c>
      <c r="D253" s="46" t="n">
        <v>44179</v>
      </c>
      <c r="E253" s="17" t="n">
        <v>192.5918</v>
      </c>
      <c r="F253" s="17" t="n">
        <v>205.0521</v>
      </c>
      <c r="G253" s="17" t="n">
        <v>50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58</v>
      </c>
      <c r="B254" s="2" t="s">
        <v>59</v>
      </c>
      <c r="C254" s="45" t="n">
        <v>44001</v>
      </c>
      <c r="D254" s="46" t="n">
        <v>44179</v>
      </c>
      <c r="E254" s="17" t="n">
        <v>195.8436</v>
      </c>
      <c r="F254" s="17" t="n">
        <v>205.0521</v>
      </c>
      <c r="G254" s="17" t="n">
        <v>40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58</v>
      </c>
      <c r="B255" s="2" t="s">
        <v>59</v>
      </c>
      <c r="C255" s="45" t="n">
        <v>44001</v>
      </c>
      <c r="D255" s="46" t="n">
        <v>44182</v>
      </c>
      <c r="E255" s="17" t="n">
        <v>195.8436</v>
      </c>
      <c r="F255" s="17" t="n">
        <v>213.1981</v>
      </c>
      <c r="G255" s="17" t="n">
        <v>10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58</v>
      </c>
      <c r="B256" s="2" t="s">
        <v>59</v>
      </c>
      <c r="C256" s="45" t="n">
        <v>44001</v>
      </c>
      <c r="D256" s="46" t="n">
        <v>44182</v>
      </c>
      <c r="E256" s="17" t="n">
        <v>195.6934</v>
      </c>
      <c r="F256" s="17" t="n">
        <v>213.1981</v>
      </c>
      <c r="G256" s="17" t="n">
        <v>90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136</v>
      </c>
      <c r="B257" s="2" t="s">
        <v>137</v>
      </c>
      <c r="C257" s="45" t="n">
        <v>43636</v>
      </c>
      <c r="D257" s="46" t="n">
        <v>43825</v>
      </c>
      <c r="E257" s="17" t="n">
        <v>1088.358</v>
      </c>
      <c r="F257" s="17" t="n">
        <v>926.2442</v>
      </c>
      <c r="G257" s="17" t="n">
        <v>10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136</v>
      </c>
      <c r="B258" s="2" t="s">
        <v>137</v>
      </c>
      <c r="C258" s="45" t="n">
        <v>43697</v>
      </c>
      <c r="D258" s="46" t="n">
        <v>43825</v>
      </c>
      <c r="E258" s="17" t="n">
        <v>958.175</v>
      </c>
      <c r="F258" s="17" t="n">
        <v>926.2442</v>
      </c>
      <c r="G258" s="17" t="n">
        <v>9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136</v>
      </c>
      <c r="B259" s="2" t="s">
        <v>137</v>
      </c>
      <c r="C259" s="45" t="n">
        <v>43697</v>
      </c>
      <c r="D259" s="46" t="n">
        <v>43850</v>
      </c>
      <c r="E259" s="17" t="n">
        <v>958.175</v>
      </c>
      <c r="F259" s="17" t="n">
        <v>996.4013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136</v>
      </c>
      <c r="B260" s="2" t="s">
        <v>137</v>
      </c>
      <c r="C260" s="45" t="n">
        <v>43724</v>
      </c>
      <c r="D260" s="46" t="n">
        <v>43850</v>
      </c>
      <c r="E260" s="17" t="n">
        <v>990.5967</v>
      </c>
      <c r="F260" s="17" t="n">
        <v>996.4013</v>
      </c>
      <c r="G260" s="17" t="n">
        <v>3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136</v>
      </c>
      <c r="B261" s="2" t="s">
        <v>137</v>
      </c>
      <c r="C261" s="45" t="n">
        <v>43732</v>
      </c>
      <c r="D261" s="46" t="n">
        <v>43850</v>
      </c>
      <c r="E261" s="17" t="n">
        <v>955.974</v>
      </c>
      <c r="F261" s="17" t="n">
        <v>996.4013</v>
      </c>
      <c r="G261" s="17" t="n">
        <v>10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136</v>
      </c>
      <c r="B262" s="2" t="s">
        <v>137</v>
      </c>
      <c r="C262" s="45" t="n">
        <v>43742</v>
      </c>
      <c r="D262" s="46" t="n">
        <v>43850</v>
      </c>
      <c r="E262" s="17" t="n">
        <v>889.735</v>
      </c>
      <c r="F262" s="17" t="n">
        <v>996.4013</v>
      </c>
      <c r="G262" s="17" t="n">
        <v>2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136</v>
      </c>
      <c r="B263" s="2" t="s">
        <v>137</v>
      </c>
      <c r="C263" s="45" t="n">
        <v>43749</v>
      </c>
      <c r="D263" s="46" t="n">
        <v>43850</v>
      </c>
      <c r="E263" s="17" t="n">
        <v>892.54</v>
      </c>
      <c r="F263" s="17" t="n">
        <v>996.4016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136</v>
      </c>
      <c r="B264" s="2" t="s">
        <v>137</v>
      </c>
      <c r="C264" s="45" t="n">
        <v>43756</v>
      </c>
      <c r="D264" s="46" t="n">
        <v>43850</v>
      </c>
      <c r="E264" s="17" t="n">
        <v>883.53</v>
      </c>
      <c r="F264" s="17" t="n">
        <v>996.4016</v>
      </c>
      <c r="G264" s="17" t="n">
        <v>2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136</v>
      </c>
      <c r="B265" s="2" t="s">
        <v>137</v>
      </c>
      <c r="C265" s="45" t="n">
        <v>43762</v>
      </c>
      <c r="D265" s="46" t="n">
        <v>43850</v>
      </c>
      <c r="E265" s="17" t="n">
        <v>875.53</v>
      </c>
      <c r="F265" s="17" t="n">
        <v>996.4016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136</v>
      </c>
      <c r="B266" s="2" t="s">
        <v>137</v>
      </c>
      <c r="C266" s="45" t="n">
        <v>43768</v>
      </c>
      <c r="D266" s="46" t="n">
        <v>43850</v>
      </c>
      <c r="E266" s="17" t="n">
        <v>898.14</v>
      </c>
      <c r="F266" s="17" t="n">
        <v>996.4016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136</v>
      </c>
      <c r="B267" s="2" t="s">
        <v>137</v>
      </c>
      <c r="C267" s="45" t="n">
        <v>43774</v>
      </c>
      <c r="D267" s="46" t="n">
        <v>43850</v>
      </c>
      <c r="E267" s="17" t="n">
        <v>908.877</v>
      </c>
      <c r="F267" s="17" t="n">
        <v>996.4016</v>
      </c>
      <c r="G267" s="17" t="n">
        <v>10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136</v>
      </c>
      <c r="B268" s="2" t="s">
        <v>137</v>
      </c>
      <c r="C268" s="45" t="n">
        <v>43774</v>
      </c>
      <c r="D268" s="46" t="n">
        <v>43850</v>
      </c>
      <c r="E268" s="17" t="n">
        <v>908.477</v>
      </c>
      <c r="F268" s="17" t="n">
        <v>996.4016</v>
      </c>
      <c r="G268" s="17" t="n">
        <v>30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136</v>
      </c>
      <c r="B269" s="2" t="s">
        <v>137</v>
      </c>
      <c r="C269" s="45" t="n">
        <v>43783</v>
      </c>
      <c r="D269" s="46" t="n">
        <v>43850</v>
      </c>
      <c r="E269" s="17" t="n">
        <v>887.665</v>
      </c>
      <c r="F269" s="17" t="n">
        <v>996.4016</v>
      </c>
      <c r="G269" s="17" t="n">
        <v>4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136</v>
      </c>
      <c r="B270" s="2" t="s">
        <v>137</v>
      </c>
      <c r="C270" s="45" t="n">
        <v>43867</v>
      </c>
      <c r="D270" s="46" t="n">
        <v>44064</v>
      </c>
      <c r="E270" s="17" t="n">
        <v>921.552</v>
      </c>
      <c r="F270" s="17" t="n">
        <v>960.7411</v>
      </c>
      <c r="G270" s="17" t="n">
        <v>5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136</v>
      </c>
      <c r="B271" s="2" t="s">
        <v>137</v>
      </c>
      <c r="C271" s="45" t="n">
        <v>43878</v>
      </c>
      <c r="D271" s="46" t="n">
        <v>44064</v>
      </c>
      <c r="E271" s="17" t="n">
        <v>925.56</v>
      </c>
      <c r="F271" s="17" t="n">
        <v>960.7411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136</v>
      </c>
      <c r="B272" s="2" t="s">
        <v>137</v>
      </c>
      <c r="C272" s="45" t="n">
        <v>43886</v>
      </c>
      <c r="D272" s="46" t="n">
        <v>44064</v>
      </c>
      <c r="E272" s="17" t="n">
        <v>897.74</v>
      </c>
      <c r="F272" s="17" t="n">
        <v>960.7411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136</v>
      </c>
      <c r="B273" s="2" t="s">
        <v>137</v>
      </c>
      <c r="C273" s="45" t="n">
        <v>43886</v>
      </c>
      <c r="D273" s="46" t="n">
        <v>44064</v>
      </c>
      <c r="E273" s="17" t="n">
        <v>897.539</v>
      </c>
      <c r="F273" s="17" t="n">
        <v>960.7411</v>
      </c>
      <c r="G273" s="17" t="n">
        <v>10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136</v>
      </c>
      <c r="B274" s="2" t="s">
        <v>137</v>
      </c>
      <c r="C274" s="45" t="n">
        <v>43887</v>
      </c>
      <c r="D274" s="46" t="n">
        <v>44064</v>
      </c>
      <c r="E274" s="17" t="n">
        <v>885.13</v>
      </c>
      <c r="F274" s="17" t="n">
        <v>960.7411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136</v>
      </c>
      <c r="B275" s="2" t="s">
        <v>137</v>
      </c>
      <c r="C275" s="45" t="n">
        <v>43889</v>
      </c>
      <c r="D275" s="46" t="n">
        <v>44064</v>
      </c>
      <c r="E275" s="17" t="n">
        <v>834.71</v>
      </c>
      <c r="F275" s="17" t="n">
        <v>960.7411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136</v>
      </c>
      <c r="B276" s="2" t="s">
        <v>137</v>
      </c>
      <c r="C276" s="45" t="n">
        <v>43893</v>
      </c>
      <c r="D276" s="46" t="n">
        <v>44064</v>
      </c>
      <c r="E276" s="17" t="n">
        <v>830.7</v>
      </c>
      <c r="F276" s="17" t="n">
        <v>960.7411</v>
      </c>
      <c r="G276" s="17" t="n">
        <v>2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136</v>
      </c>
      <c r="B277" s="2" t="s">
        <v>137</v>
      </c>
      <c r="C277" s="45" t="n">
        <v>43893</v>
      </c>
      <c r="D277" s="46" t="n">
        <v>44064</v>
      </c>
      <c r="E277" s="17" t="n">
        <v>823.69</v>
      </c>
      <c r="F277" s="17" t="n">
        <v>960.7411</v>
      </c>
      <c r="G277" s="17" t="n">
        <v>2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136</v>
      </c>
      <c r="B278" s="2" t="s">
        <v>137</v>
      </c>
      <c r="C278" s="45" t="n">
        <v>43896</v>
      </c>
      <c r="D278" s="46" t="n">
        <v>44064</v>
      </c>
      <c r="E278" s="17" t="n">
        <v>800.48</v>
      </c>
      <c r="F278" s="17" t="n">
        <v>960.7411</v>
      </c>
      <c r="G278" s="17" t="n">
        <v>2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136</v>
      </c>
      <c r="B279" s="2" t="s">
        <v>137</v>
      </c>
      <c r="C279" s="45" t="n">
        <v>44000</v>
      </c>
      <c r="D279" s="46" t="n">
        <v>44064</v>
      </c>
      <c r="E279" s="17" t="n">
        <v>881.62</v>
      </c>
      <c r="F279" s="17" t="n">
        <v>960.7411</v>
      </c>
      <c r="G279" s="17" t="n">
        <v>2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136</v>
      </c>
      <c r="B280" s="2" t="s">
        <v>137</v>
      </c>
      <c r="C280" s="45" t="n">
        <v>44000</v>
      </c>
      <c r="D280" s="46" t="n">
        <v>44064</v>
      </c>
      <c r="E280" s="17" t="n">
        <v>880.415</v>
      </c>
      <c r="F280" s="17" t="n">
        <v>960.7411</v>
      </c>
      <c r="G280" s="17" t="n">
        <v>2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136</v>
      </c>
      <c r="B281" s="2" t="s">
        <v>137</v>
      </c>
      <c r="C281" s="45" t="n">
        <v>44007</v>
      </c>
      <c r="D281" s="46" t="n">
        <v>44064</v>
      </c>
      <c r="E281" s="17" t="n">
        <v>860.41</v>
      </c>
      <c r="F281" s="17" t="n">
        <v>960.7411</v>
      </c>
      <c r="G281" s="17" t="n">
        <v>2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136</v>
      </c>
      <c r="B282" s="2" t="s">
        <v>137</v>
      </c>
      <c r="C282" s="45" t="n">
        <v>44007</v>
      </c>
      <c r="D282" s="46" t="n">
        <v>44064</v>
      </c>
      <c r="E282" s="17" t="n">
        <v>860.21</v>
      </c>
      <c r="F282" s="17" t="n">
        <v>960.7411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136</v>
      </c>
      <c r="B283" s="2" t="s">
        <v>137</v>
      </c>
      <c r="C283" s="45" t="n">
        <v>44008</v>
      </c>
      <c r="D283" s="46" t="n">
        <v>44064</v>
      </c>
      <c r="E283" s="17" t="n">
        <v>851.605</v>
      </c>
      <c r="F283" s="17" t="n">
        <v>960.7411</v>
      </c>
      <c r="G283" s="17" t="n">
        <v>2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928</v>
      </c>
      <c r="B284" s="2" t="s">
        <v>1476</v>
      </c>
      <c r="C284" s="45" t="n">
        <v>43640</v>
      </c>
      <c r="D284" s="46" t="n">
        <v>43647</v>
      </c>
      <c r="E284" s="17" t="n">
        <v>1131.25</v>
      </c>
      <c r="F284" s="17" t="n">
        <v>1128.57</v>
      </c>
      <c r="G284" s="17" t="n">
        <v>2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929</v>
      </c>
      <c r="B285" s="2" t="s">
        <v>1477</v>
      </c>
      <c r="C285" s="45" t="n">
        <v>43656</v>
      </c>
      <c r="D285" s="46" t="n">
        <v>43875</v>
      </c>
      <c r="E285" s="17" t="n">
        <v>200.2252</v>
      </c>
      <c r="F285" s="17" t="n">
        <v>171.5123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929</v>
      </c>
      <c r="B286" s="2" t="s">
        <v>1477</v>
      </c>
      <c r="C286" s="45" t="n">
        <v>43664</v>
      </c>
      <c r="D286" s="46" t="n">
        <v>43875</v>
      </c>
      <c r="E286" s="17" t="n">
        <v>192.9267</v>
      </c>
      <c r="F286" s="17" t="n">
        <v>171.5123</v>
      </c>
      <c r="G286" s="17" t="n">
        <v>2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929</v>
      </c>
      <c r="B287" s="2" t="s">
        <v>1477</v>
      </c>
      <c r="C287" s="45" t="n">
        <v>43664</v>
      </c>
      <c r="D287" s="46" t="n">
        <v>43875</v>
      </c>
      <c r="E287" s="17" t="n">
        <v>193.2415</v>
      </c>
      <c r="F287" s="17" t="n">
        <v>171.5123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929</v>
      </c>
      <c r="B288" s="2" t="s">
        <v>1477</v>
      </c>
      <c r="C288" s="45" t="n">
        <v>43664</v>
      </c>
      <c r="D288" s="46" t="n">
        <v>43875</v>
      </c>
      <c r="E288" s="17" t="n">
        <v>190.7237</v>
      </c>
      <c r="F288" s="17" t="n">
        <v>171.5123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929</v>
      </c>
      <c r="B289" s="2" t="s">
        <v>1477</v>
      </c>
      <c r="C289" s="45" t="n">
        <v>43685</v>
      </c>
      <c r="D289" s="46" t="n">
        <v>43875</v>
      </c>
      <c r="E289" s="17" t="n">
        <v>187.7288</v>
      </c>
      <c r="F289" s="17" t="n">
        <v>171.5123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929</v>
      </c>
      <c r="B290" s="2" t="s">
        <v>1477</v>
      </c>
      <c r="C290" s="45" t="n">
        <v>43685</v>
      </c>
      <c r="D290" s="46" t="n">
        <v>43875</v>
      </c>
      <c r="E290" s="17" t="n">
        <v>187.7288</v>
      </c>
      <c r="F290" s="17" t="n">
        <v>171.5123</v>
      </c>
      <c r="G290" s="17" t="n">
        <v>3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929</v>
      </c>
      <c r="B291" s="2" t="s">
        <v>1477</v>
      </c>
      <c r="C291" s="45" t="n">
        <v>43685</v>
      </c>
      <c r="D291" s="46" t="n">
        <v>43875</v>
      </c>
      <c r="E291" s="17" t="n">
        <v>187.7288</v>
      </c>
      <c r="F291" s="17" t="n">
        <v>171.5123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929</v>
      </c>
      <c r="B292" s="2" t="s">
        <v>1477</v>
      </c>
      <c r="C292" s="45" t="n">
        <v>43703</v>
      </c>
      <c r="D292" s="46" t="n">
        <v>43875</v>
      </c>
      <c r="E292" s="17" t="n">
        <v>170.7906</v>
      </c>
      <c r="F292" s="17" t="n">
        <v>171.5123</v>
      </c>
      <c r="G292" s="17" t="n">
        <v>2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929</v>
      </c>
      <c r="B293" s="2" t="s">
        <v>1477</v>
      </c>
      <c r="C293" s="45" t="n">
        <v>43703</v>
      </c>
      <c r="D293" s="46" t="n">
        <v>43875</v>
      </c>
      <c r="E293" s="17" t="n">
        <v>170.7906</v>
      </c>
      <c r="F293" s="17" t="n">
        <v>171.5123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929</v>
      </c>
      <c r="B294" s="2" t="s">
        <v>1477</v>
      </c>
      <c r="C294" s="45" t="n">
        <v>43703</v>
      </c>
      <c r="D294" s="46" t="n">
        <v>43875</v>
      </c>
      <c r="E294" s="17" t="n">
        <v>170.9</v>
      </c>
      <c r="F294" s="17" t="n">
        <v>171.5123</v>
      </c>
      <c r="G294" s="17" t="n">
        <v>2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929</v>
      </c>
      <c r="B295" s="2" t="s">
        <v>1477</v>
      </c>
      <c r="C295" s="45" t="n">
        <v>43712</v>
      </c>
      <c r="D295" s="46" t="n">
        <v>43875</v>
      </c>
      <c r="E295" s="17" t="n">
        <v>166.8666</v>
      </c>
      <c r="F295" s="17" t="n">
        <v>171.5123</v>
      </c>
      <c r="G295" s="17" t="n">
        <v>3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929</v>
      </c>
      <c r="B296" s="2" t="s">
        <v>1477</v>
      </c>
      <c r="C296" s="45" t="n">
        <v>43712</v>
      </c>
      <c r="D296" s="46" t="n">
        <v>43875</v>
      </c>
      <c r="E296" s="17" t="n">
        <v>166.8666</v>
      </c>
      <c r="F296" s="17" t="n">
        <v>171.5123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929</v>
      </c>
      <c r="B297" s="2" t="s">
        <v>1477</v>
      </c>
      <c r="C297" s="45" t="n">
        <v>43720</v>
      </c>
      <c r="D297" s="46" t="n">
        <v>43875</v>
      </c>
      <c r="E297" s="17" t="n">
        <v>165.8049</v>
      </c>
      <c r="F297" s="17" t="n">
        <v>171.5123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929</v>
      </c>
      <c r="B298" s="2" t="s">
        <v>1477</v>
      </c>
      <c r="C298" s="45" t="n">
        <v>43720</v>
      </c>
      <c r="D298" s="46" t="n">
        <v>43875</v>
      </c>
      <c r="E298" s="17" t="n">
        <v>165.8049</v>
      </c>
      <c r="F298" s="17" t="n">
        <v>171.5123</v>
      </c>
      <c r="G298" s="17" t="n">
        <v>3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929</v>
      </c>
      <c r="B299" s="2" t="s">
        <v>1477</v>
      </c>
      <c r="C299" s="45" t="n">
        <v>43720</v>
      </c>
      <c r="D299" s="46" t="n">
        <v>43875</v>
      </c>
      <c r="E299" s="17" t="n">
        <v>165.8049</v>
      </c>
      <c r="F299" s="17" t="n">
        <v>171.5123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929</v>
      </c>
      <c r="B300" s="2" t="s">
        <v>1477</v>
      </c>
      <c r="C300" s="45" t="n">
        <v>43724</v>
      </c>
      <c r="D300" s="46" t="n">
        <v>43875</v>
      </c>
      <c r="E300" s="17" t="n">
        <v>160.1462</v>
      </c>
      <c r="F300" s="17" t="n">
        <v>171.5123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929</v>
      </c>
      <c r="B301" s="2" t="s">
        <v>1477</v>
      </c>
      <c r="C301" s="45" t="n">
        <v>43724</v>
      </c>
      <c r="D301" s="46" t="n">
        <v>43875</v>
      </c>
      <c r="E301" s="17" t="n">
        <v>160.1462</v>
      </c>
      <c r="F301" s="17" t="n">
        <v>171.5123</v>
      </c>
      <c r="G301" s="17" t="n">
        <v>3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929</v>
      </c>
      <c r="B302" s="2" t="s">
        <v>1477</v>
      </c>
      <c r="C302" s="45" t="n">
        <v>43728</v>
      </c>
      <c r="D302" s="46" t="n">
        <v>43875</v>
      </c>
      <c r="E302" s="17" t="n">
        <v>156.2684</v>
      </c>
      <c r="F302" s="17" t="n">
        <v>171.5123</v>
      </c>
      <c r="G302" s="17" t="n">
        <v>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929</v>
      </c>
      <c r="B303" s="2" t="s">
        <v>1477</v>
      </c>
      <c r="C303" s="45" t="n">
        <v>43734</v>
      </c>
      <c r="D303" s="46" t="n">
        <v>43875</v>
      </c>
      <c r="E303" s="17" t="n">
        <v>156.617</v>
      </c>
      <c r="F303" s="17" t="n">
        <v>171.5123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929</v>
      </c>
      <c r="B304" s="2" t="s">
        <v>1477</v>
      </c>
      <c r="C304" s="45" t="n">
        <v>43747</v>
      </c>
      <c r="D304" s="46" t="n">
        <v>43875</v>
      </c>
      <c r="E304" s="17" t="n">
        <v>156.9786</v>
      </c>
      <c r="F304" s="17" t="n">
        <v>171.5123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929</v>
      </c>
      <c r="B305" s="2" t="s">
        <v>1477</v>
      </c>
      <c r="C305" s="45" t="n">
        <v>43762</v>
      </c>
      <c r="D305" s="46" t="n">
        <v>43875</v>
      </c>
      <c r="E305" s="17" t="n">
        <v>157.0945</v>
      </c>
      <c r="F305" s="17" t="n">
        <v>171.5123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929</v>
      </c>
      <c r="B306" s="2" t="s">
        <v>1477</v>
      </c>
      <c r="C306" s="45" t="n">
        <v>43762</v>
      </c>
      <c r="D306" s="46" t="n">
        <v>43875</v>
      </c>
      <c r="E306" s="17" t="n">
        <v>157.0945</v>
      </c>
      <c r="F306" s="17" t="n">
        <v>171.4063</v>
      </c>
      <c r="G306" s="17" t="n">
        <v>4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929</v>
      </c>
      <c r="B307" s="2" t="s">
        <v>1477</v>
      </c>
      <c r="C307" s="45" t="n">
        <v>43762</v>
      </c>
      <c r="D307" s="46" t="n">
        <v>43875</v>
      </c>
      <c r="E307" s="17" t="n">
        <v>157.0945</v>
      </c>
      <c r="F307" s="17" t="n">
        <v>171.5123</v>
      </c>
      <c r="G307" s="17" t="n">
        <v>3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929</v>
      </c>
      <c r="B308" s="2" t="s">
        <v>1477</v>
      </c>
      <c r="C308" s="45" t="n">
        <v>43762</v>
      </c>
      <c r="D308" s="46" t="n">
        <v>43875</v>
      </c>
      <c r="E308" s="17" t="n">
        <v>157.0945</v>
      </c>
      <c r="F308" s="17" t="n">
        <v>171.4063</v>
      </c>
      <c r="G308" s="17" t="n">
        <v>4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929</v>
      </c>
      <c r="B309" s="2" t="s">
        <v>1477</v>
      </c>
      <c r="C309" s="45" t="n">
        <v>43762</v>
      </c>
      <c r="D309" s="46" t="n">
        <v>43875</v>
      </c>
      <c r="E309" s="17" t="n">
        <v>157.0945</v>
      </c>
      <c r="F309" s="17" t="n">
        <v>171.4063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929</v>
      </c>
      <c r="B310" s="2" t="s">
        <v>1477</v>
      </c>
      <c r="C310" s="45" t="n">
        <v>43762</v>
      </c>
      <c r="D310" s="46" t="n">
        <v>43875</v>
      </c>
      <c r="E310" s="17" t="n">
        <v>157.1599</v>
      </c>
      <c r="F310" s="17" t="n">
        <v>171.4063</v>
      </c>
      <c r="G310" s="17" t="n">
        <v>3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929</v>
      </c>
      <c r="B311" s="2" t="s">
        <v>1477</v>
      </c>
      <c r="C311" s="45" t="n">
        <v>43762</v>
      </c>
      <c r="D311" s="46" t="n">
        <v>43875</v>
      </c>
      <c r="E311" s="17" t="n">
        <v>157.2025</v>
      </c>
      <c r="F311" s="17" t="n">
        <v>171.4063</v>
      </c>
      <c r="G311" s="17" t="n">
        <v>2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929</v>
      </c>
      <c r="B312" s="2" t="s">
        <v>1477</v>
      </c>
      <c r="C312" s="45" t="n">
        <v>43762</v>
      </c>
      <c r="D312" s="46" t="n">
        <v>43875</v>
      </c>
      <c r="E312" s="17" t="n">
        <v>157.2025</v>
      </c>
      <c r="F312" s="17" t="n">
        <v>171.5123</v>
      </c>
      <c r="G312" s="17" t="n">
        <v>3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929</v>
      </c>
      <c r="B313" s="2" t="s">
        <v>1477</v>
      </c>
      <c r="C313" s="45" t="n">
        <v>43762</v>
      </c>
      <c r="D313" s="46" t="n">
        <v>43875</v>
      </c>
      <c r="E313" s="17" t="n">
        <v>157.2025</v>
      </c>
      <c r="F313" s="17" t="n">
        <v>171.4063</v>
      </c>
      <c r="G313" s="17" t="n">
        <v>4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929</v>
      </c>
      <c r="B314" s="2" t="s">
        <v>1477</v>
      </c>
      <c r="C314" s="45" t="n">
        <v>43762</v>
      </c>
      <c r="D314" s="46" t="n">
        <v>43875</v>
      </c>
      <c r="E314" s="17" t="n">
        <v>157.2025</v>
      </c>
      <c r="F314" s="17" t="n">
        <v>171.4063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929</v>
      </c>
      <c r="B315" s="2" t="s">
        <v>1477</v>
      </c>
      <c r="C315" s="45" t="n">
        <v>43762</v>
      </c>
      <c r="D315" s="46" t="n">
        <v>43875</v>
      </c>
      <c r="E315" s="17" t="n">
        <v>157.0536</v>
      </c>
      <c r="F315" s="17" t="n">
        <v>171.4063</v>
      </c>
      <c r="G315" s="17" t="n">
        <v>3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929</v>
      </c>
      <c r="B316" s="2" t="s">
        <v>1477</v>
      </c>
      <c r="C316" s="45" t="n">
        <v>43762</v>
      </c>
      <c r="D316" s="46" t="n">
        <v>43875</v>
      </c>
      <c r="E316" s="17" t="n">
        <v>157.0536</v>
      </c>
      <c r="F316" s="17" t="n">
        <v>171.0883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929</v>
      </c>
      <c r="B317" s="2" t="s">
        <v>1477</v>
      </c>
      <c r="C317" s="45" t="n">
        <v>43762</v>
      </c>
      <c r="D317" s="46" t="n">
        <v>43875</v>
      </c>
      <c r="E317" s="17" t="n">
        <v>157.0536</v>
      </c>
      <c r="F317" s="17" t="n">
        <v>171.5123</v>
      </c>
      <c r="G317" s="17" t="n">
        <v>3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929</v>
      </c>
      <c r="B318" s="2" t="s">
        <v>1477</v>
      </c>
      <c r="C318" s="45" t="n">
        <v>43762</v>
      </c>
      <c r="D318" s="46" t="n">
        <v>43875</v>
      </c>
      <c r="E318" s="17" t="n">
        <v>157.0536</v>
      </c>
      <c r="F318" s="17" t="n">
        <v>171.5123</v>
      </c>
      <c r="G318" s="17" t="n">
        <v>3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929</v>
      </c>
      <c r="B319" s="2" t="s">
        <v>1477</v>
      </c>
      <c r="C319" s="45" t="n">
        <v>43762</v>
      </c>
      <c r="D319" s="46" t="n">
        <v>43875</v>
      </c>
      <c r="E319" s="17" t="n">
        <v>157.0536</v>
      </c>
      <c r="F319" s="17" t="n">
        <v>171.5123</v>
      </c>
      <c r="G319" s="17" t="n">
        <v>2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929</v>
      </c>
      <c r="B320" s="2" t="s">
        <v>1477</v>
      </c>
      <c r="C320" s="45" t="n">
        <v>43762</v>
      </c>
      <c r="D320" s="46" t="n">
        <v>43875</v>
      </c>
      <c r="E320" s="17" t="n">
        <v>157.0945</v>
      </c>
      <c r="F320" s="17" t="n">
        <v>171.5123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929</v>
      </c>
      <c r="B321" s="2" t="s">
        <v>1477</v>
      </c>
      <c r="C321" s="45" t="n">
        <v>43762</v>
      </c>
      <c r="D321" s="46" t="n">
        <v>43875</v>
      </c>
      <c r="E321" s="17" t="n">
        <v>157.0945</v>
      </c>
      <c r="F321" s="17" t="n">
        <v>171.5123</v>
      </c>
      <c r="G321" s="17" t="n">
        <v>3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929</v>
      </c>
      <c r="B322" s="2" t="s">
        <v>1477</v>
      </c>
      <c r="C322" s="45" t="n">
        <v>43762</v>
      </c>
      <c r="D322" s="46" t="n">
        <v>43875</v>
      </c>
      <c r="E322" s="17" t="n">
        <v>157.0945</v>
      </c>
      <c r="F322" s="17" t="n">
        <v>171.5123</v>
      </c>
      <c r="G322" s="17" t="n">
        <v>3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929</v>
      </c>
      <c r="B323" s="2" t="s">
        <v>1477</v>
      </c>
      <c r="C323" s="45" t="n">
        <v>43762</v>
      </c>
      <c r="D323" s="46" t="n">
        <v>43875</v>
      </c>
      <c r="E323" s="17" t="n">
        <v>157.0945</v>
      </c>
      <c r="F323" s="17" t="n">
        <v>171.0883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929</v>
      </c>
      <c r="B324" s="2" t="s">
        <v>1477</v>
      </c>
      <c r="C324" s="45" t="n">
        <v>43762</v>
      </c>
      <c r="D324" s="46" t="n">
        <v>43875</v>
      </c>
      <c r="E324" s="17" t="n">
        <v>157.0945</v>
      </c>
      <c r="F324" s="17" t="n">
        <v>171.0883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929</v>
      </c>
      <c r="B325" s="2" t="s">
        <v>1477</v>
      </c>
      <c r="C325" s="45" t="n">
        <v>43762</v>
      </c>
      <c r="D325" s="46" t="n">
        <v>43875</v>
      </c>
      <c r="E325" s="17" t="n">
        <v>157.0945</v>
      </c>
      <c r="F325" s="17" t="n">
        <v>171.0883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929</v>
      </c>
      <c r="B326" s="2" t="s">
        <v>1477</v>
      </c>
      <c r="C326" s="45" t="n">
        <v>43762</v>
      </c>
      <c r="D326" s="46" t="n">
        <v>43875</v>
      </c>
      <c r="E326" s="17" t="n">
        <v>157.0945</v>
      </c>
      <c r="F326" s="17" t="n">
        <v>171.0883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929</v>
      </c>
      <c r="B327" s="2" t="s">
        <v>1477</v>
      </c>
      <c r="C327" s="45" t="n">
        <v>43762</v>
      </c>
      <c r="D327" s="46" t="n">
        <v>43875</v>
      </c>
      <c r="E327" s="17" t="n">
        <v>157.0945</v>
      </c>
      <c r="F327" s="17" t="n">
        <v>171.0883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929</v>
      </c>
      <c r="B328" s="2" t="s">
        <v>1477</v>
      </c>
      <c r="C328" s="45" t="n">
        <v>43762</v>
      </c>
      <c r="D328" s="46" t="n">
        <v>43875</v>
      </c>
      <c r="E328" s="17" t="n">
        <v>157.0945</v>
      </c>
      <c r="F328" s="17" t="n">
        <v>171.4063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929</v>
      </c>
      <c r="B329" s="2" t="s">
        <v>1477</v>
      </c>
      <c r="C329" s="45" t="n">
        <v>43830</v>
      </c>
      <c r="D329" s="46" t="n">
        <v>43875</v>
      </c>
      <c r="E329" s="17" t="n">
        <v>156.1792</v>
      </c>
      <c r="F329" s="17" t="n">
        <v>171.4063</v>
      </c>
      <c r="G329" s="17" t="n">
        <v>3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929</v>
      </c>
      <c r="B330" s="2" t="s">
        <v>1477</v>
      </c>
      <c r="C330" s="45" t="n">
        <v>43830</v>
      </c>
      <c r="D330" s="46" t="n">
        <v>43875</v>
      </c>
      <c r="E330" s="17" t="n">
        <v>156.1792</v>
      </c>
      <c r="F330" s="17" t="n">
        <v>171.4063</v>
      </c>
      <c r="G330" s="17" t="n">
        <v>4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930</v>
      </c>
      <c r="B331" s="2" t="s">
        <v>1351</v>
      </c>
      <c r="C331" s="45" t="n">
        <v>43664</v>
      </c>
      <c r="D331" s="46" t="n">
        <v>43700</v>
      </c>
      <c r="E331" s="17" t="n">
        <v>1155.0426</v>
      </c>
      <c r="F331" s="17" t="n">
        <v>1203.1354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930</v>
      </c>
      <c r="B332" s="2" t="s">
        <v>1351</v>
      </c>
      <c r="C332" s="45" t="n">
        <v>43664</v>
      </c>
      <c r="D332" s="46" t="n">
        <v>43700</v>
      </c>
      <c r="E332" s="17" t="n">
        <v>1134.9002</v>
      </c>
      <c r="F332" s="17" t="n">
        <v>1203.1354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930</v>
      </c>
      <c r="B333" s="2" t="s">
        <v>1351</v>
      </c>
      <c r="C333" s="45" t="n">
        <v>43769</v>
      </c>
      <c r="D333" s="46" t="n">
        <v>44004</v>
      </c>
      <c r="E333" s="17" t="n">
        <v>1390.8433</v>
      </c>
      <c r="F333" s="17" t="n">
        <v>889.8323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930</v>
      </c>
      <c r="B334" s="2" t="s">
        <v>1351</v>
      </c>
      <c r="C334" s="45" t="n">
        <v>43769</v>
      </c>
      <c r="D334" s="46" t="n">
        <v>44004</v>
      </c>
      <c r="E334" s="17" t="n">
        <v>1390.8433</v>
      </c>
      <c r="F334" s="17" t="n">
        <v>889.1366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930</v>
      </c>
      <c r="B335" s="2" t="s">
        <v>1351</v>
      </c>
      <c r="C335" s="45" t="n">
        <v>43769</v>
      </c>
      <c r="D335" s="46" t="n">
        <v>44004</v>
      </c>
      <c r="E335" s="17" t="n">
        <v>1391.1627</v>
      </c>
      <c r="F335" s="17" t="n">
        <v>889.1366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930</v>
      </c>
      <c r="B336" s="2" t="s">
        <v>1351</v>
      </c>
      <c r="C336" s="45" t="n">
        <v>43780</v>
      </c>
      <c r="D336" s="46" t="n">
        <v>44004</v>
      </c>
      <c r="E336" s="17" t="n">
        <v>1331.9466</v>
      </c>
      <c r="F336" s="17" t="n">
        <v>889.1366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930</v>
      </c>
      <c r="B337" s="2" t="s">
        <v>1351</v>
      </c>
      <c r="C337" s="45" t="n">
        <v>43780</v>
      </c>
      <c r="D337" s="46" t="n">
        <v>44004</v>
      </c>
      <c r="E337" s="17" t="n">
        <v>1331.6279</v>
      </c>
      <c r="F337" s="17" t="n">
        <v>887.2233</v>
      </c>
      <c r="G337" s="17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930</v>
      </c>
      <c r="B338" s="2" t="s">
        <v>1351</v>
      </c>
      <c r="C338" s="45" t="n">
        <v>43812</v>
      </c>
      <c r="D338" s="46" t="n">
        <v>44004</v>
      </c>
      <c r="E338" s="17" t="n">
        <v>1279.372</v>
      </c>
      <c r="F338" s="17" t="n">
        <v>887.2233</v>
      </c>
      <c r="G338" s="17" t="n">
        <v>2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930</v>
      </c>
      <c r="B339" s="2" t="s">
        <v>1351</v>
      </c>
      <c r="C339" s="45" t="n">
        <v>43851</v>
      </c>
      <c r="D339" s="46" t="n">
        <v>44004</v>
      </c>
      <c r="E339" s="17" t="n">
        <v>1247.4403</v>
      </c>
      <c r="F339" s="17" t="n">
        <v>886.3537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930</v>
      </c>
      <c r="B340" s="2" t="s">
        <v>1351</v>
      </c>
      <c r="C340" s="45" t="n">
        <v>43865</v>
      </c>
      <c r="D340" s="46" t="n">
        <v>44004</v>
      </c>
      <c r="E340" s="17" t="n">
        <v>1251.6597</v>
      </c>
      <c r="F340" s="17" t="n">
        <v>883.849</v>
      </c>
      <c r="G340" s="17" t="n">
        <v>2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930</v>
      </c>
      <c r="B341" s="2" t="s">
        <v>1351</v>
      </c>
      <c r="C341" s="45" t="n">
        <v>43875</v>
      </c>
      <c r="D341" s="46" t="n">
        <v>44004</v>
      </c>
      <c r="E341" s="17" t="n">
        <v>1209.3844</v>
      </c>
      <c r="F341" s="17" t="n">
        <v>883.849</v>
      </c>
      <c r="G341" s="17" t="n">
        <v>2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930</v>
      </c>
      <c r="B342" s="2" t="s">
        <v>1351</v>
      </c>
      <c r="C342" s="45" t="n">
        <v>43875</v>
      </c>
      <c r="D342" s="46" t="n">
        <v>44004</v>
      </c>
      <c r="E342" s="17" t="n">
        <v>1209.2784</v>
      </c>
      <c r="F342" s="17" t="n">
        <v>883.849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930</v>
      </c>
      <c r="B343" s="2" t="s">
        <v>1351</v>
      </c>
      <c r="C343" s="45" t="n">
        <v>43875</v>
      </c>
      <c r="D343" s="46" t="n">
        <v>44004</v>
      </c>
      <c r="E343" s="17" t="n">
        <v>1209.2784</v>
      </c>
      <c r="F343" s="17" t="n">
        <v>889.3105</v>
      </c>
      <c r="G343" s="17" t="n">
        <v>2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930</v>
      </c>
      <c r="B344" s="2" t="s">
        <v>1351</v>
      </c>
      <c r="C344" s="45" t="n">
        <v>43875</v>
      </c>
      <c r="D344" s="46" t="n">
        <v>44004</v>
      </c>
      <c r="E344" s="17" t="n">
        <v>1209.7024</v>
      </c>
      <c r="F344" s="17" t="n">
        <v>889.3105</v>
      </c>
      <c r="G344" s="17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930</v>
      </c>
      <c r="B345" s="2" t="s">
        <v>1351</v>
      </c>
      <c r="C345" s="45" t="n">
        <v>43906</v>
      </c>
      <c r="D345" s="46" t="n">
        <v>44004</v>
      </c>
      <c r="E345" s="17" t="n">
        <v>832.1498</v>
      </c>
      <c r="F345" s="17" t="n">
        <v>889.3105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930</v>
      </c>
      <c r="B346" s="2" t="s">
        <v>1351</v>
      </c>
      <c r="C346" s="45" t="n">
        <v>43906</v>
      </c>
      <c r="D346" s="46" t="n">
        <v>44004</v>
      </c>
      <c r="E346" s="17" t="n">
        <v>832.1498</v>
      </c>
      <c r="F346" s="17" t="n">
        <v>876.6135</v>
      </c>
      <c r="G346" s="17" t="n">
        <v>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930</v>
      </c>
      <c r="B347" s="2" t="s">
        <v>1351</v>
      </c>
      <c r="C347" s="45" t="n">
        <v>43907</v>
      </c>
      <c r="D347" s="46" t="n">
        <v>44004</v>
      </c>
      <c r="E347" s="17" t="n">
        <v>823.5421</v>
      </c>
      <c r="F347" s="17" t="n">
        <v>876.6135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930</v>
      </c>
      <c r="B348" s="2" t="s">
        <v>1351</v>
      </c>
      <c r="C348" s="45" t="n">
        <v>43907</v>
      </c>
      <c r="D348" s="46" t="n">
        <v>44004</v>
      </c>
      <c r="E348" s="17" t="n">
        <v>823.5421</v>
      </c>
      <c r="F348" s="17" t="n">
        <v>882.875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930</v>
      </c>
      <c r="B349" s="2" t="s">
        <v>1351</v>
      </c>
      <c r="C349" s="45" t="n">
        <v>43907</v>
      </c>
      <c r="D349" s="46" t="n">
        <v>44004</v>
      </c>
      <c r="E349" s="17" t="n">
        <v>779.8076</v>
      </c>
      <c r="F349" s="17" t="n">
        <v>883.5708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930</v>
      </c>
      <c r="B350" s="2" t="s">
        <v>1351</v>
      </c>
      <c r="C350" s="45" t="n">
        <v>43909</v>
      </c>
      <c r="D350" s="46" t="n">
        <v>44004</v>
      </c>
      <c r="E350" s="17" t="n">
        <v>737.3851</v>
      </c>
      <c r="F350" s="17" t="n">
        <v>889.1366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930</v>
      </c>
      <c r="B351" s="2" t="s">
        <v>1351</v>
      </c>
      <c r="C351" s="45" t="n">
        <v>43914</v>
      </c>
      <c r="D351" s="46" t="n">
        <v>44004</v>
      </c>
      <c r="E351" s="17" t="n">
        <v>810.9718</v>
      </c>
      <c r="F351" s="17" t="n">
        <v>876.9</v>
      </c>
      <c r="G351" s="17" t="n">
        <v>3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930</v>
      </c>
      <c r="B352" s="2" t="s">
        <v>1351</v>
      </c>
      <c r="C352" s="45" t="n">
        <v>43921</v>
      </c>
      <c r="D352" s="46" t="n">
        <v>44004</v>
      </c>
      <c r="E352" s="17" t="n">
        <v>776.5477</v>
      </c>
      <c r="F352" s="17" t="n">
        <v>876.9</v>
      </c>
      <c r="G352" s="17" t="n">
        <v>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930</v>
      </c>
      <c r="B353" s="2" t="s">
        <v>1351</v>
      </c>
      <c r="C353" s="45" t="n">
        <v>43922</v>
      </c>
      <c r="D353" s="46" t="n">
        <v>44004</v>
      </c>
      <c r="E353" s="17" t="n">
        <v>669.2768</v>
      </c>
      <c r="F353" s="17" t="n">
        <v>876.9</v>
      </c>
      <c r="G353" s="17" t="n">
        <v>2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930</v>
      </c>
      <c r="B354" s="2" t="s">
        <v>1351</v>
      </c>
      <c r="C354" s="45" t="n">
        <v>43923</v>
      </c>
      <c r="D354" s="46" t="n">
        <v>44004</v>
      </c>
      <c r="E354" s="17" t="n">
        <v>673.9408</v>
      </c>
      <c r="F354" s="17" t="n">
        <v>876.9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930</v>
      </c>
      <c r="B355" s="2" t="s">
        <v>1351</v>
      </c>
      <c r="C355" s="45" t="n">
        <v>43923</v>
      </c>
      <c r="D355" s="46" t="n">
        <v>44004</v>
      </c>
      <c r="E355" s="17" t="n">
        <v>673.9408</v>
      </c>
      <c r="F355" s="17" t="n">
        <v>876.9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930</v>
      </c>
      <c r="B356" s="2" t="s">
        <v>1351</v>
      </c>
      <c r="C356" s="45" t="n">
        <v>43924</v>
      </c>
      <c r="D356" s="46" t="n">
        <v>44004</v>
      </c>
      <c r="E356" s="17" t="n">
        <v>603.2042</v>
      </c>
      <c r="F356" s="17" t="n">
        <v>876.9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930</v>
      </c>
      <c r="B357" s="2" t="s">
        <v>1351</v>
      </c>
      <c r="C357" s="45" t="n">
        <v>43924</v>
      </c>
      <c r="D357" s="46" t="n">
        <v>44004</v>
      </c>
      <c r="E357" s="17" t="n">
        <v>603.2042</v>
      </c>
      <c r="F357" s="17" t="n">
        <v>876.9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930</v>
      </c>
      <c r="B358" s="2" t="s">
        <v>1351</v>
      </c>
      <c r="C358" s="45" t="n">
        <v>43927</v>
      </c>
      <c r="D358" s="46" t="n">
        <v>44004</v>
      </c>
      <c r="E358" s="17" t="n">
        <v>631.1879</v>
      </c>
      <c r="F358" s="17" t="n">
        <v>876.9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930</v>
      </c>
      <c r="B359" s="2" t="s">
        <v>1351</v>
      </c>
      <c r="C359" s="45" t="n">
        <v>43927</v>
      </c>
      <c r="D359" s="46" t="n">
        <v>44004</v>
      </c>
      <c r="E359" s="17" t="n">
        <v>631.1879</v>
      </c>
      <c r="F359" s="17" t="n">
        <v>876.9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930</v>
      </c>
      <c r="B360" s="2" t="s">
        <v>1351</v>
      </c>
      <c r="C360" s="45" t="n">
        <v>43927</v>
      </c>
      <c r="D360" s="46" t="n">
        <v>44004</v>
      </c>
      <c r="E360" s="17" t="n">
        <v>630.0996</v>
      </c>
      <c r="F360" s="17" t="n">
        <v>876.9</v>
      </c>
      <c r="G360" s="17" t="n">
        <v>4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930</v>
      </c>
      <c r="B361" s="2" t="s">
        <v>1351</v>
      </c>
      <c r="C361" s="45" t="n">
        <v>43927</v>
      </c>
      <c r="D361" s="46" t="n">
        <v>44004</v>
      </c>
      <c r="E361" s="17" t="n">
        <v>630.0996</v>
      </c>
      <c r="F361" s="17" t="n">
        <v>882.875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930</v>
      </c>
      <c r="B362" s="2" t="s">
        <v>1351</v>
      </c>
      <c r="C362" s="45" t="n">
        <v>43928</v>
      </c>
      <c r="D362" s="46" t="n">
        <v>44004</v>
      </c>
      <c r="E362" s="17" t="n">
        <v>688.176</v>
      </c>
      <c r="F362" s="17" t="n">
        <v>876.8744</v>
      </c>
      <c r="G362" s="17" t="n">
        <v>3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930</v>
      </c>
      <c r="B363" s="2" t="s">
        <v>1351</v>
      </c>
      <c r="C363" s="45" t="n">
        <v>43928</v>
      </c>
      <c r="D363" s="46" t="n">
        <v>44004</v>
      </c>
      <c r="E363" s="17" t="n">
        <v>688.125</v>
      </c>
      <c r="F363" s="17" t="n">
        <v>876.8744</v>
      </c>
      <c r="G363" s="17" t="n">
        <v>5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930</v>
      </c>
      <c r="B364" s="2" t="s">
        <v>1351</v>
      </c>
      <c r="C364" s="45" t="n">
        <v>43928</v>
      </c>
      <c r="D364" s="46" t="n">
        <v>44004</v>
      </c>
      <c r="E364" s="17" t="n">
        <v>688.4307</v>
      </c>
      <c r="F364" s="17" t="n">
        <v>876.8744</v>
      </c>
      <c r="G364" s="17" t="n">
        <v>2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930</v>
      </c>
      <c r="B365" s="2" t="s">
        <v>1351</v>
      </c>
      <c r="C365" s="45" t="n">
        <v>43928</v>
      </c>
      <c r="D365" s="46" t="n">
        <v>44004</v>
      </c>
      <c r="E365" s="17" t="n">
        <v>687.2846</v>
      </c>
      <c r="F365" s="17" t="n">
        <v>876.8744</v>
      </c>
      <c r="G365" s="17" t="n">
        <v>4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930</v>
      </c>
      <c r="B366" s="2" t="s">
        <v>1351</v>
      </c>
      <c r="C366" s="45" t="n">
        <v>43930</v>
      </c>
      <c r="D366" s="46" t="n">
        <v>44004</v>
      </c>
      <c r="E366" s="17" t="n">
        <v>750.429</v>
      </c>
      <c r="F366" s="17" t="n">
        <v>876.8744</v>
      </c>
      <c r="G366" s="17" t="n">
        <v>2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930</v>
      </c>
      <c r="B367" s="2" t="s">
        <v>1351</v>
      </c>
      <c r="C367" s="45" t="n">
        <v>43930</v>
      </c>
      <c r="D367" s="46" t="n">
        <v>44004</v>
      </c>
      <c r="E367" s="17" t="n">
        <v>750.429</v>
      </c>
      <c r="F367" s="17" t="n">
        <v>882.875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930</v>
      </c>
      <c r="B368" s="2" t="s">
        <v>1351</v>
      </c>
      <c r="C368" s="45" t="n">
        <v>43930</v>
      </c>
      <c r="D368" s="46" t="n">
        <v>44078</v>
      </c>
      <c r="E368" s="17" t="n">
        <v>750.6815</v>
      </c>
      <c r="F368" s="17" t="n">
        <v>942.784</v>
      </c>
      <c r="G368" s="17" t="n">
        <v>2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930</v>
      </c>
      <c r="B369" s="2" t="s">
        <v>1351</v>
      </c>
      <c r="C369" s="45" t="n">
        <v>43930</v>
      </c>
      <c r="D369" s="46" t="n">
        <v>44078</v>
      </c>
      <c r="E369" s="17" t="n">
        <v>830.9764</v>
      </c>
      <c r="F369" s="17" t="n">
        <v>942.784</v>
      </c>
      <c r="G369" s="17" t="n">
        <v>2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930</v>
      </c>
      <c r="B370" s="2" t="s">
        <v>1351</v>
      </c>
      <c r="C370" s="45" t="n">
        <v>43937</v>
      </c>
      <c r="D370" s="46" t="n">
        <v>44078</v>
      </c>
      <c r="E370" s="17" t="n">
        <v>723.1392</v>
      </c>
      <c r="F370" s="17" t="n">
        <v>942.8972</v>
      </c>
      <c r="G370" s="17" t="n">
        <v>2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930</v>
      </c>
      <c r="B371" s="2" t="s">
        <v>1351</v>
      </c>
      <c r="C371" s="45" t="n">
        <v>43965</v>
      </c>
      <c r="D371" s="46" t="n">
        <v>44078</v>
      </c>
      <c r="E371" s="17" t="n">
        <v>648.2565</v>
      </c>
      <c r="F371" s="17" t="n">
        <v>942.8972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930</v>
      </c>
      <c r="B372" s="2" t="s">
        <v>1351</v>
      </c>
      <c r="C372" s="45" t="n">
        <v>43965</v>
      </c>
      <c r="D372" s="46" t="n">
        <v>44078</v>
      </c>
      <c r="E372" s="17" t="n">
        <v>648.2565</v>
      </c>
      <c r="F372" s="17" t="n">
        <v>942.8972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930</v>
      </c>
      <c r="B373" s="2" t="s">
        <v>1351</v>
      </c>
      <c r="C373" s="45" t="n">
        <v>43965</v>
      </c>
      <c r="D373" s="46" t="n">
        <v>44078</v>
      </c>
      <c r="E373" s="17" t="n">
        <v>648.2565</v>
      </c>
      <c r="F373" s="17" t="n">
        <v>942.8972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931</v>
      </c>
      <c r="B374" s="2" t="s">
        <v>1163</v>
      </c>
      <c r="C374" s="45" t="n">
        <v>43683</v>
      </c>
      <c r="D374" s="46" t="n">
        <v>43700</v>
      </c>
      <c r="E374" s="17" t="n">
        <v>2708.8735</v>
      </c>
      <c r="F374" s="17" t="n">
        <v>2801.9569</v>
      </c>
      <c r="G374" s="17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931</v>
      </c>
      <c r="B375" s="2" t="s">
        <v>1163</v>
      </c>
      <c r="C375" s="45" t="n">
        <v>43683</v>
      </c>
      <c r="D375" s="46" t="n">
        <v>43700</v>
      </c>
      <c r="E375" s="17" t="n">
        <v>2708.223</v>
      </c>
      <c r="F375" s="17" t="n">
        <v>2802.285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931</v>
      </c>
      <c r="B376" s="2" t="s">
        <v>1163</v>
      </c>
      <c r="C376" s="45" t="n">
        <v>43853</v>
      </c>
      <c r="D376" s="46" t="n">
        <v>44062</v>
      </c>
      <c r="E376" s="17" t="n">
        <v>2997.1085</v>
      </c>
      <c r="F376" s="17" t="n">
        <v>3183.9491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931</v>
      </c>
      <c r="B377" s="2" t="s">
        <v>1163</v>
      </c>
      <c r="C377" s="45" t="n">
        <v>43859</v>
      </c>
      <c r="D377" s="46" t="n">
        <v>44062</v>
      </c>
      <c r="E377" s="17" t="n">
        <v>2775.5108</v>
      </c>
      <c r="F377" s="17" t="n">
        <v>3183.9491</v>
      </c>
      <c r="G377" s="17" t="n">
        <v>2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931</v>
      </c>
      <c r="B378" s="2" t="s">
        <v>1163</v>
      </c>
      <c r="C378" s="45" t="n">
        <v>43865</v>
      </c>
      <c r="D378" s="46" t="n">
        <v>44062</v>
      </c>
      <c r="E378" s="17" t="n">
        <v>2743.2981</v>
      </c>
      <c r="F378" s="17" t="n">
        <v>3183.9491</v>
      </c>
      <c r="G378" s="17" t="n">
        <v>2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931</v>
      </c>
      <c r="B379" s="2" t="s">
        <v>1163</v>
      </c>
      <c r="C379" s="45" t="n">
        <v>43893</v>
      </c>
      <c r="D379" s="46" t="n">
        <v>44062</v>
      </c>
      <c r="E379" s="17" t="n">
        <v>2826.2105</v>
      </c>
      <c r="F379" s="17" t="n">
        <v>3183.9491</v>
      </c>
      <c r="G379" s="17" t="n">
        <v>1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931</v>
      </c>
      <c r="B380" s="2" t="s">
        <v>1163</v>
      </c>
      <c r="C380" s="45" t="n">
        <v>43893</v>
      </c>
      <c r="D380" s="46" t="n">
        <v>44062</v>
      </c>
      <c r="E380" s="17" t="n">
        <v>2826.2105</v>
      </c>
      <c r="F380" s="17" t="n">
        <v>3183.9491</v>
      </c>
      <c r="G380" s="17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931</v>
      </c>
      <c r="B381" s="2" t="s">
        <v>1163</v>
      </c>
      <c r="C381" s="45" t="n">
        <v>43916</v>
      </c>
      <c r="D381" s="46" t="n">
        <v>44062</v>
      </c>
      <c r="E381" s="17" t="n">
        <v>2679.962</v>
      </c>
      <c r="F381" s="17" t="n">
        <v>3183.9491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931</v>
      </c>
      <c r="B382" s="2" t="s">
        <v>1163</v>
      </c>
      <c r="C382" s="45" t="n">
        <v>43930</v>
      </c>
      <c r="D382" s="46" t="n">
        <v>44062</v>
      </c>
      <c r="E382" s="17" t="n">
        <v>2878.4962</v>
      </c>
      <c r="F382" s="17" t="n">
        <v>3183.9491</v>
      </c>
      <c r="G382" s="17" t="n">
        <v>1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931</v>
      </c>
      <c r="B383" s="2" t="s">
        <v>1163</v>
      </c>
      <c r="C383" s="45" t="n">
        <v>43930</v>
      </c>
      <c r="D383" s="46" t="n">
        <v>44062</v>
      </c>
      <c r="E383" s="17" t="n">
        <v>2808.0488</v>
      </c>
      <c r="F383" s="17" t="n">
        <v>3183.9491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931</v>
      </c>
      <c r="B384" s="2" t="s">
        <v>1163</v>
      </c>
      <c r="C384" s="45" t="n">
        <v>43930</v>
      </c>
      <c r="D384" s="46" t="n">
        <v>44062</v>
      </c>
      <c r="E384" s="17" t="n">
        <v>2808.0488</v>
      </c>
      <c r="F384" s="17" t="n">
        <v>3183.9491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22</v>
      </c>
      <c r="B385" s="2" t="s">
        <v>23</v>
      </c>
      <c r="C385" s="45" t="n">
        <v>43683</v>
      </c>
      <c r="D385" s="46" t="n">
        <v>44048</v>
      </c>
      <c r="E385" s="17" t="n">
        <v>3369.6982</v>
      </c>
      <c r="F385" s="17" t="n">
        <v>3494.3842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22</v>
      </c>
      <c r="B386" s="2" t="s">
        <v>23</v>
      </c>
      <c r="C386" s="45" t="n">
        <v>43683</v>
      </c>
      <c r="D386" s="46" t="n">
        <v>44048</v>
      </c>
      <c r="E386" s="17" t="n">
        <v>3369.6982</v>
      </c>
      <c r="F386" s="17" t="n">
        <v>3494.9345</v>
      </c>
      <c r="G386" s="17" t="n">
        <v>4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22</v>
      </c>
      <c r="B387" s="2" t="s">
        <v>23</v>
      </c>
      <c r="C387" s="45" t="n">
        <v>43703</v>
      </c>
      <c r="D387" s="46" t="n">
        <v>44182</v>
      </c>
      <c r="E387" s="17" t="n">
        <v>3112.151</v>
      </c>
      <c r="F387" s="17" t="n">
        <v>3302.4361</v>
      </c>
      <c r="G387" s="17" t="n">
        <v>2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932</v>
      </c>
      <c r="B388" s="2" t="s">
        <v>1341</v>
      </c>
      <c r="C388" s="45" t="n">
        <v>43685</v>
      </c>
      <c r="D388" s="46" t="n">
        <v>43700</v>
      </c>
      <c r="E388" s="17" t="n">
        <v>3595.3144</v>
      </c>
      <c r="F388" s="17" t="n">
        <v>3690.8564</v>
      </c>
      <c r="G388" s="17" t="n">
        <v>3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932</v>
      </c>
      <c r="B389" s="2" t="s">
        <v>1341</v>
      </c>
      <c r="C389" s="45" t="n">
        <v>43685</v>
      </c>
      <c r="D389" s="46" t="n">
        <v>43700</v>
      </c>
      <c r="E389" s="17" t="n">
        <v>3598.6776</v>
      </c>
      <c r="F389" s="17" t="n">
        <v>3690.8564</v>
      </c>
      <c r="G389" s="17" t="n">
        <v>2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932</v>
      </c>
      <c r="B390" s="2" t="s">
        <v>1341</v>
      </c>
      <c r="C390" s="45" t="n">
        <v>43685</v>
      </c>
      <c r="D390" s="46" t="n">
        <v>43700</v>
      </c>
      <c r="E390" s="17" t="n">
        <v>3598.5691</v>
      </c>
      <c r="F390" s="17" t="n">
        <v>3690.8564</v>
      </c>
      <c r="G390" s="17" t="n">
        <v>3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932</v>
      </c>
      <c r="B391" s="2" t="s">
        <v>1341</v>
      </c>
      <c r="C391" s="45" t="n">
        <v>43963</v>
      </c>
      <c r="D391" s="46" t="n">
        <v>44062</v>
      </c>
      <c r="E391" s="17" t="n">
        <v>4187.0933</v>
      </c>
      <c r="F391" s="17" t="n">
        <v>4330.6581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932</v>
      </c>
      <c r="B392" s="2" t="s">
        <v>1341</v>
      </c>
      <c r="C392" s="45" t="n">
        <v>43963</v>
      </c>
      <c r="D392" s="46" t="n">
        <v>44062</v>
      </c>
      <c r="E392" s="17" t="n">
        <v>4187.0933</v>
      </c>
      <c r="F392" s="17" t="n">
        <v>4330.6581</v>
      </c>
      <c r="G392" s="17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933</v>
      </c>
      <c r="B393" s="2" t="s">
        <v>1421</v>
      </c>
      <c r="C393" s="45" t="n">
        <v>43685</v>
      </c>
      <c r="D393" s="46" t="n">
        <v>43700</v>
      </c>
      <c r="E393" s="17" t="n">
        <v>3748.3268</v>
      </c>
      <c r="F393" s="17" t="n">
        <v>3811.4051</v>
      </c>
      <c r="G393" s="17" t="n">
        <v>3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933</v>
      </c>
      <c r="B394" s="2" t="s">
        <v>1421</v>
      </c>
      <c r="C394" s="45" t="n">
        <v>43685</v>
      </c>
      <c r="D394" s="46" t="n">
        <v>43700</v>
      </c>
      <c r="E394" s="17" t="n">
        <v>3748.3268</v>
      </c>
      <c r="F394" s="17" t="n">
        <v>3811.5145</v>
      </c>
      <c r="G394" s="17" t="n">
        <v>2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933</v>
      </c>
      <c r="B395" s="2" t="s">
        <v>1421</v>
      </c>
      <c r="C395" s="45" t="n">
        <v>43705</v>
      </c>
      <c r="D395" s="46" t="n">
        <v>43859</v>
      </c>
      <c r="E395" s="17" t="n">
        <v>3828.8803</v>
      </c>
      <c r="F395" s="17" t="n">
        <v>4408.1458</v>
      </c>
      <c r="G395" s="17" t="n">
        <v>2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933</v>
      </c>
      <c r="B396" s="2" t="s">
        <v>1421</v>
      </c>
      <c r="C396" s="45" t="n">
        <v>43705</v>
      </c>
      <c r="D396" s="46" t="n">
        <v>43859</v>
      </c>
      <c r="E396" s="17" t="n">
        <v>3828.8803</v>
      </c>
      <c r="F396" s="17" t="n">
        <v>4408.1458</v>
      </c>
      <c r="G396" s="17" t="n">
        <v>2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82</v>
      </c>
      <c r="B397" s="2" t="s">
        <v>83</v>
      </c>
      <c r="C397" s="45" t="n">
        <v>43685</v>
      </c>
      <c r="D397" s="46" t="n">
        <v>43700</v>
      </c>
      <c r="E397" s="17" t="n">
        <v>3475.9769</v>
      </c>
      <c r="F397" s="17" t="n">
        <v>3540.7024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82</v>
      </c>
      <c r="B398" s="2" t="s">
        <v>83</v>
      </c>
      <c r="C398" s="45" t="n">
        <v>43685</v>
      </c>
      <c r="D398" s="46" t="n">
        <v>43700</v>
      </c>
      <c r="E398" s="17" t="n">
        <v>3476.7905</v>
      </c>
      <c r="F398" s="17" t="n">
        <v>3540.7024</v>
      </c>
      <c r="G398" s="17" t="n">
        <v>4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82</v>
      </c>
      <c r="B399" s="2" t="s">
        <v>83</v>
      </c>
      <c r="C399" s="45" t="n">
        <v>43782</v>
      </c>
      <c r="D399" s="46" t="n">
        <v>43893</v>
      </c>
      <c r="E399" s="17" t="n">
        <v>3309.3094</v>
      </c>
      <c r="F399" s="17" t="n">
        <v>3778.0087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82</v>
      </c>
      <c r="B400" s="2" t="s">
        <v>83</v>
      </c>
      <c r="C400" s="45" t="n">
        <v>43782</v>
      </c>
      <c r="D400" s="46" t="n">
        <v>43893</v>
      </c>
      <c r="E400" s="17" t="n">
        <v>3309.3094</v>
      </c>
      <c r="F400" s="17" t="n">
        <v>3781.6936</v>
      </c>
      <c r="G400" s="17" t="n">
        <v>9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82</v>
      </c>
      <c r="B401" s="2" t="s">
        <v>83</v>
      </c>
      <c r="C401" s="45" t="n">
        <v>43896</v>
      </c>
      <c r="D401" s="46" t="n">
        <v>44033</v>
      </c>
      <c r="E401" s="17" t="n">
        <v>3629.6073</v>
      </c>
      <c r="F401" s="17" t="n">
        <v>3393.7656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82</v>
      </c>
      <c r="B402" s="2" t="s">
        <v>83</v>
      </c>
      <c r="C402" s="45" t="n">
        <v>43906</v>
      </c>
      <c r="D402" s="46" t="n">
        <v>44033</v>
      </c>
      <c r="E402" s="17" t="n">
        <v>3177.0998</v>
      </c>
      <c r="F402" s="17" t="n">
        <v>3393.7656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82</v>
      </c>
      <c r="B403" s="2" t="s">
        <v>83</v>
      </c>
      <c r="C403" s="45" t="n">
        <v>43909</v>
      </c>
      <c r="D403" s="46" t="n">
        <v>44033</v>
      </c>
      <c r="E403" s="17" t="n">
        <v>3249.1272</v>
      </c>
      <c r="F403" s="17" t="n">
        <v>3393.7656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17</v>
      </c>
      <c r="B404" s="2" t="s">
        <v>19</v>
      </c>
      <c r="C404" s="45" t="n">
        <v>43685</v>
      </c>
      <c r="D404" s="46" t="n">
        <v>44159</v>
      </c>
      <c r="E404" s="17" t="n">
        <v>4601.5685</v>
      </c>
      <c r="F404" s="17" t="n">
        <v>3142.5501</v>
      </c>
      <c r="G404" s="17" t="n">
        <v>10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17</v>
      </c>
      <c r="B405" s="2" t="s">
        <v>19</v>
      </c>
      <c r="C405" s="45" t="n">
        <v>43851</v>
      </c>
      <c r="D405" s="46" t="n">
        <v>44159</v>
      </c>
      <c r="E405" s="17" t="n">
        <v>4179.0325</v>
      </c>
      <c r="F405" s="17" t="n">
        <v>3142.5501</v>
      </c>
      <c r="G405" s="17" t="n">
        <v>2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17</v>
      </c>
      <c r="B406" s="2" t="s">
        <v>19</v>
      </c>
      <c r="C406" s="45" t="n">
        <v>43853</v>
      </c>
      <c r="D406" s="46" t="n">
        <v>44159</v>
      </c>
      <c r="E406" s="17" t="n">
        <v>4145.3715</v>
      </c>
      <c r="F406" s="17" t="n">
        <v>3142.5501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17</v>
      </c>
      <c r="B407" s="2" t="s">
        <v>19</v>
      </c>
      <c r="C407" s="45" t="n">
        <v>43859</v>
      </c>
      <c r="D407" s="46" t="n">
        <v>44159</v>
      </c>
      <c r="E407" s="17" t="n">
        <v>4092.7397</v>
      </c>
      <c r="F407" s="17" t="n">
        <v>3142.5501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17</v>
      </c>
      <c r="B408" s="2" t="s">
        <v>19</v>
      </c>
      <c r="C408" s="45" t="n">
        <v>43865</v>
      </c>
      <c r="D408" s="46" t="n">
        <v>44159</v>
      </c>
      <c r="E408" s="17" t="n">
        <v>3911.5565</v>
      </c>
      <c r="F408" s="17" t="n">
        <v>3142.5501</v>
      </c>
      <c r="G408" s="17" t="n">
        <v>4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17</v>
      </c>
      <c r="B409" s="2" t="s">
        <v>19</v>
      </c>
      <c r="C409" s="45" t="n">
        <v>43875</v>
      </c>
      <c r="D409" s="46" t="n">
        <v>44159</v>
      </c>
      <c r="E409" s="17" t="n">
        <v>3893.0539</v>
      </c>
      <c r="F409" s="17" t="n">
        <v>3142.5501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17</v>
      </c>
      <c r="B410" s="2" t="s">
        <v>19</v>
      </c>
      <c r="C410" s="45" t="n">
        <v>43875</v>
      </c>
      <c r="D410" s="46" t="n">
        <v>44159</v>
      </c>
      <c r="E410" s="17" t="n">
        <v>3893.0539</v>
      </c>
      <c r="F410" s="17" t="n">
        <v>3142.5501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17</v>
      </c>
      <c r="B411" s="2" t="s">
        <v>19</v>
      </c>
      <c r="C411" s="45" t="n">
        <v>43893</v>
      </c>
      <c r="D411" s="46" t="n">
        <v>44159</v>
      </c>
      <c r="E411" s="17" t="n">
        <v>3542.5464</v>
      </c>
      <c r="F411" s="17" t="n">
        <v>3142.5501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17</v>
      </c>
      <c r="B412" s="2" t="s">
        <v>19</v>
      </c>
      <c r="C412" s="45" t="n">
        <v>43893</v>
      </c>
      <c r="D412" s="46" t="n">
        <v>44159</v>
      </c>
      <c r="E412" s="17" t="n">
        <v>3481.5252</v>
      </c>
      <c r="F412" s="17" t="n">
        <v>3142.5501</v>
      </c>
      <c r="G412" s="17" t="n">
        <v>4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17</v>
      </c>
      <c r="B413" s="2" t="s">
        <v>19</v>
      </c>
      <c r="C413" s="45" t="n">
        <v>43906</v>
      </c>
      <c r="D413" s="46" t="n">
        <v>44159</v>
      </c>
      <c r="E413" s="17" t="n">
        <v>2563.4167</v>
      </c>
      <c r="F413" s="17" t="n">
        <v>3142.5501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17</v>
      </c>
      <c r="B414" s="2" t="s">
        <v>19</v>
      </c>
      <c r="C414" s="45" t="n">
        <v>43909</v>
      </c>
      <c r="D414" s="46" t="n">
        <v>44159</v>
      </c>
      <c r="E414" s="17" t="n">
        <v>2623.7011</v>
      </c>
      <c r="F414" s="17" t="n">
        <v>3142.5501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17</v>
      </c>
      <c r="B415" s="2" t="s">
        <v>19</v>
      </c>
      <c r="C415" s="45" t="n">
        <v>43909</v>
      </c>
      <c r="D415" s="46" t="n">
        <v>44159</v>
      </c>
      <c r="E415" s="17" t="n">
        <v>2549.5766</v>
      </c>
      <c r="F415" s="17" t="n">
        <v>3142.5501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17</v>
      </c>
      <c r="B416" s="2" t="s">
        <v>19</v>
      </c>
      <c r="C416" s="45" t="n">
        <v>43909</v>
      </c>
      <c r="D416" s="46" t="n">
        <v>44173</v>
      </c>
      <c r="E416" s="17" t="n">
        <v>2528.729</v>
      </c>
      <c r="F416" s="17" t="n">
        <v>3130.4053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17</v>
      </c>
      <c r="B417" s="2" t="s">
        <v>19</v>
      </c>
      <c r="C417" s="45" t="n">
        <v>43914</v>
      </c>
      <c r="D417" s="46" t="n">
        <v>44173</v>
      </c>
      <c r="E417" s="17" t="n">
        <v>2748.7578</v>
      </c>
      <c r="F417" s="17" t="n">
        <v>3130.4053</v>
      </c>
      <c r="G417" s="17" t="n">
        <v>4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17</v>
      </c>
      <c r="B418" s="2" t="s">
        <v>19</v>
      </c>
      <c r="C418" s="45" t="n">
        <v>43914</v>
      </c>
      <c r="D418" s="46" t="n">
        <v>44173</v>
      </c>
      <c r="E418" s="17" t="n">
        <v>2743.9049</v>
      </c>
      <c r="F418" s="17" t="n">
        <v>3130.4053</v>
      </c>
      <c r="G418" s="17" t="n">
        <v>4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17</v>
      </c>
      <c r="B419" s="2" t="s">
        <v>19</v>
      </c>
      <c r="C419" s="45" t="n">
        <v>43935</v>
      </c>
      <c r="D419" s="46" t="n">
        <v>44173</v>
      </c>
      <c r="E419" s="17" t="n">
        <v>3185.0813</v>
      </c>
      <c r="F419" s="17" t="n">
        <v>3130.4053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17</v>
      </c>
      <c r="B420" s="2" t="s">
        <v>19</v>
      </c>
      <c r="C420" s="45" t="n">
        <v>43935</v>
      </c>
      <c r="D420" s="46" t="n">
        <v>44174</v>
      </c>
      <c r="E420" s="17" t="n">
        <v>3185.0813</v>
      </c>
      <c r="F420" s="17" t="n">
        <v>3121.0505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17</v>
      </c>
      <c r="B421" s="2" t="s">
        <v>19</v>
      </c>
      <c r="C421" s="45" t="n">
        <v>44025</v>
      </c>
      <c r="D421" s="46" t="n">
        <v>44174</v>
      </c>
      <c r="E421" s="17" t="n">
        <v>3060.7445</v>
      </c>
      <c r="F421" s="17" t="n">
        <v>3121.0505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17</v>
      </c>
      <c r="B422" s="2" t="s">
        <v>19</v>
      </c>
      <c r="C422" s="45" t="n">
        <v>44047</v>
      </c>
      <c r="D422" s="46" t="n">
        <v>44174</v>
      </c>
      <c r="E422" s="17" t="n">
        <v>3213.4775</v>
      </c>
      <c r="F422" s="17" t="n">
        <v>3121.0505</v>
      </c>
      <c r="G422" s="17" t="n">
        <v>3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17</v>
      </c>
      <c r="B423" s="2" t="s">
        <v>19</v>
      </c>
      <c r="C423" s="45" t="n">
        <v>44047</v>
      </c>
      <c r="D423" s="46" t="n">
        <v>44174</v>
      </c>
      <c r="E423" s="17" t="n">
        <v>3213.4775</v>
      </c>
      <c r="F423" s="17" t="n">
        <v>3121.0505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17</v>
      </c>
      <c r="B424" s="2" t="s">
        <v>19</v>
      </c>
      <c r="C424" s="45" t="n">
        <v>44061</v>
      </c>
      <c r="D424" s="46" t="n">
        <v>44174</v>
      </c>
      <c r="E424" s="17" t="n">
        <v>3117.9055</v>
      </c>
      <c r="F424" s="17" t="n">
        <v>3121.7871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17</v>
      </c>
      <c r="B425" s="2" t="s">
        <v>19</v>
      </c>
      <c r="C425" s="45" t="n">
        <v>44061</v>
      </c>
      <c r="D425" s="46" t="n">
        <v>44174</v>
      </c>
      <c r="E425" s="17" t="n">
        <v>3117.1759</v>
      </c>
      <c r="F425" s="17" t="n">
        <v>3121.7871</v>
      </c>
      <c r="G425" s="17" t="n">
        <v>3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17</v>
      </c>
      <c r="B426" s="2" t="s">
        <v>19</v>
      </c>
      <c r="C426" s="45" t="n">
        <v>44075</v>
      </c>
      <c r="D426" s="46" t="n">
        <v>44174</v>
      </c>
      <c r="E426" s="17" t="n">
        <v>2952.156</v>
      </c>
      <c r="F426" s="17" t="n">
        <v>3129.1533</v>
      </c>
      <c r="G426" s="17" t="n">
        <v>5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17</v>
      </c>
      <c r="B427" s="2" t="s">
        <v>19</v>
      </c>
      <c r="C427" s="45" t="n">
        <v>44075</v>
      </c>
      <c r="D427" s="46" t="n">
        <v>44174</v>
      </c>
      <c r="E427" s="17" t="n">
        <v>2952.156</v>
      </c>
      <c r="F427" s="17" t="n">
        <v>3143.8856</v>
      </c>
      <c r="G427" s="17" t="n">
        <v>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17</v>
      </c>
      <c r="B428" s="2" t="s">
        <v>19</v>
      </c>
      <c r="C428" s="45" t="n">
        <v>44075</v>
      </c>
      <c r="D428" s="46" t="n">
        <v>44174</v>
      </c>
      <c r="E428" s="17" t="n">
        <v>2951.418</v>
      </c>
      <c r="F428" s="17" t="n">
        <v>3143.8856</v>
      </c>
      <c r="G428" s="17" t="n">
        <v>4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17</v>
      </c>
      <c r="B429" s="2" t="s">
        <v>19</v>
      </c>
      <c r="C429" s="45" t="n">
        <v>44075</v>
      </c>
      <c r="D429" s="46" t="n">
        <v>44174</v>
      </c>
      <c r="E429" s="17" t="n">
        <v>2946.2517</v>
      </c>
      <c r="F429" s="17" t="n">
        <v>3165.9842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17</v>
      </c>
      <c r="B430" s="2" t="s">
        <v>19</v>
      </c>
      <c r="C430" s="45" t="n">
        <v>44075</v>
      </c>
      <c r="D430" s="46" t="n">
        <v>44174</v>
      </c>
      <c r="E430" s="17" t="n">
        <v>2894.3429</v>
      </c>
      <c r="F430" s="17" t="n">
        <v>3165.9842</v>
      </c>
      <c r="G430" s="17" t="n">
        <v>3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17</v>
      </c>
      <c r="B431" s="2" t="s">
        <v>19</v>
      </c>
      <c r="C431" s="45" t="n">
        <v>44084</v>
      </c>
      <c r="D431" s="46" t="n">
        <v>44179</v>
      </c>
      <c r="E431" s="17" t="n">
        <v>2901.1058</v>
      </c>
      <c r="F431" s="17" t="n">
        <v>3244.9703</v>
      </c>
      <c r="G431" s="17" t="n">
        <v>3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17</v>
      </c>
      <c r="B432" s="2" t="s">
        <v>19</v>
      </c>
      <c r="C432" s="45" t="n">
        <v>44084</v>
      </c>
      <c r="D432" s="46" t="n">
        <v>44179</v>
      </c>
      <c r="E432" s="17" t="n">
        <v>2869.4094</v>
      </c>
      <c r="F432" s="17" t="n">
        <v>3244.9703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17</v>
      </c>
      <c r="B433" s="2" t="s">
        <v>19</v>
      </c>
      <c r="C433" s="45" t="n">
        <v>44088</v>
      </c>
      <c r="D433" s="46" t="n">
        <v>44179</v>
      </c>
      <c r="E433" s="17" t="n">
        <v>2779.902</v>
      </c>
      <c r="F433" s="17" t="n">
        <v>3244.9703</v>
      </c>
      <c r="G433" s="17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17</v>
      </c>
      <c r="B434" s="2" t="s">
        <v>19</v>
      </c>
      <c r="C434" s="45" t="n">
        <v>44088</v>
      </c>
      <c r="D434" s="46" t="n">
        <v>44179</v>
      </c>
      <c r="E434" s="17" t="n">
        <v>2772.413</v>
      </c>
      <c r="F434" s="17" t="n">
        <v>3244.9703</v>
      </c>
      <c r="G434" s="17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17</v>
      </c>
      <c r="B435" s="2" t="s">
        <v>19</v>
      </c>
      <c r="C435" s="45" t="n">
        <v>44089</v>
      </c>
      <c r="D435" s="46" t="n">
        <v>44179</v>
      </c>
      <c r="E435" s="17" t="n">
        <v>2758.4704</v>
      </c>
      <c r="F435" s="17" t="n">
        <v>3244.9703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17</v>
      </c>
      <c r="B436" s="2" t="s">
        <v>19</v>
      </c>
      <c r="C436" s="45" t="n">
        <v>44089</v>
      </c>
      <c r="D436" s="46" t="n">
        <v>44182</v>
      </c>
      <c r="E436" s="17" t="n">
        <v>2758.4704</v>
      </c>
      <c r="F436" s="17" t="n">
        <v>3250.2344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17</v>
      </c>
      <c r="B437" s="2" t="s">
        <v>19</v>
      </c>
      <c r="C437" s="45" t="n">
        <v>44089</v>
      </c>
      <c r="D437" s="46" t="n">
        <v>44182</v>
      </c>
      <c r="E437" s="17" t="n">
        <v>2758.4704</v>
      </c>
      <c r="F437" s="17" t="n">
        <v>3250.2344</v>
      </c>
      <c r="G437" s="17" t="n">
        <v>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17</v>
      </c>
      <c r="B438" s="2" t="s">
        <v>19</v>
      </c>
      <c r="C438" s="45" t="n">
        <v>44098</v>
      </c>
      <c r="D438" s="46" t="n">
        <v>44182</v>
      </c>
      <c r="E438" s="17" t="n">
        <v>2627.8165</v>
      </c>
      <c r="F438" s="17" t="n">
        <v>3250.2344</v>
      </c>
      <c r="G438" s="17" t="n">
        <v>7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934</v>
      </c>
      <c r="B439" s="2" t="s">
        <v>1168</v>
      </c>
      <c r="C439" s="45" t="n">
        <v>43685</v>
      </c>
      <c r="D439" s="46" t="n">
        <v>43719</v>
      </c>
      <c r="E439" s="17" t="n">
        <v>1732.5206</v>
      </c>
      <c r="F439" s="17" t="n">
        <v>1904.5454</v>
      </c>
      <c r="G439" s="17" t="n">
        <v>5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935</v>
      </c>
      <c r="B440" s="2" t="s">
        <v>1169</v>
      </c>
      <c r="C440" s="45" t="n">
        <v>43690</v>
      </c>
      <c r="D440" s="46" t="n">
        <v>43864</v>
      </c>
      <c r="E440" s="17" t="n">
        <v>7645.9979</v>
      </c>
      <c r="F440" s="17" t="n">
        <v>6669.8249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935</v>
      </c>
      <c r="B441" s="2" t="s">
        <v>1169</v>
      </c>
      <c r="C441" s="45" t="n">
        <v>43769</v>
      </c>
      <c r="D441" s="46" t="n">
        <v>43864</v>
      </c>
      <c r="E441" s="17" t="n">
        <v>6580.8764</v>
      </c>
      <c r="F441" s="17" t="n">
        <v>6669.8249</v>
      </c>
      <c r="G441" s="17" t="n">
        <v>2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935</v>
      </c>
      <c r="B442" s="2" t="s">
        <v>1169</v>
      </c>
      <c r="C442" s="45" t="n">
        <v>43780</v>
      </c>
      <c r="D442" s="46" t="n">
        <v>43864</v>
      </c>
      <c r="E442" s="17" t="n">
        <v>6337.8988</v>
      </c>
      <c r="F442" s="17" t="n">
        <v>6669.8249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935</v>
      </c>
      <c r="B443" s="2" t="s">
        <v>1169</v>
      </c>
      <c r="C443" s="45" t="n">
        <v>43780</v>
      </c>
      <c r="D443" s="46" t="n">
        <v>43864</v>
      </c>
      <c r="E443" s="17" t="n">
        <v>6337.8988</v>
      </c>
      <c r="F443" s="17" t="n">
        <v>6669.8249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936</v>
      </c>
      <c r="B444" s="2" t="s">
        <v>1423</v>
      </c>
      <c r="C444" s="45" t="n">
        <v>43697</v>
      </c>
      <c r="D444" s="46" t="n">
        <v>43923</v>
      </c>
      <c r="E444" s="17" t="n">
        <v>406.143</v>
      </c>
      <c r="F444" s="17" t="n">
        <v>335.9394</v>
      </c>
      <c r="G444" s="17" t="n">
        <v>10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936</v>
      </c>
      <c r="B445" s="2" t="s">
        <v>1423</v>
      </c>
      <c r="C445" s="45" t="n">
        <v>43721</v>
      </c>
      <c r="D445" s="46" t="n">
        <v>43923</v>
      </c>
      <c r="E445" s="17" t="n">
        <v>409.145</v>
      </c>
      <c r="F445" s="17" t="n">
        <v>335.9394</v>
      </c>
      <c r="G445" s="17" t="n">
        <v>10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936</v>
      </c>
      <c r="B446" s="2" t="s">
        <v>1423</v>
      </c>
      <c r="C446" s="45" t="n">
        <v>43735</v>
      </c>
      <c r="D446" s="46" t="n">
        <v>43923</v>
      </c>
      <c r="E446" s="17" t="n">
        <v>423.754</v>
      </c>
      <c r="F446" s="17" t="n">
        <v>335.9394</v>
      </c>
      <c r="G446" s="17" t="n">
        <v>10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936</v>
      </c>
      <c r="B447" s="2" t="s">
        <v>1423</v>
      </c>
      <c r="C447" s="45" t="n">
        <v>43900</v>
      </c>
      <c r="D447" s="46" t="n">
        <v>43923</v>
      </c>
      <c r="E447" s="17" t="n">
        <v>333.2</v>
      </c>
      <c r="F447" s="17" t="n">
        <v>335.9394</v>
      </c>
      <c r="G447" s="17" t="n">
        <v>10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936</v>
      </c>
      <c r="B448" s="2" t="s">
        <v>1423</v>
      </c>
      <c r="C448" s="45" t="n">
        <v>43907</v>
      </c>
      <c r="D448" s="46" t="n">
        <v>43923</v>
      </c>
      <c r="E448" s="17" t="n">
        <v>250.15</v>
      </c>
      <c r="F448" s="17" t="n">
        <v>335.9394</v>
      </c>
      <c r="G448" s="17" t="n">
        <v>10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936</v>
      </c>
      <c r="B449" s="2" t="s">
        <v>1423</v>
      </c>
      <c r="C449" s="45" t="n">
        <v>43909</v>
      </c>
      <c r="D449" s="46" t="n">
        <v>43923</v>
      </c>
      <c r="E449" s="17" t="n">
        <v>256.173</v>
      </c>
      <c r="F449" s="17" t="n">
        <v>335.889</v>
      </c>
      <c r="G449" s="17" t="n">
        <v>10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936</v>
      </c>
      <c r="B450" s="2" t="s">
        <v>1423</v>
      </c>
      <c r="C450" s="45" t="n">
        <v>43920</v>
      </c>
      <c r="D450" s="46" t="n">
        <v>43923</v>
      </c>
      <c r="E450" s="17" t="n">
        <v>312.5492</v>
      </c>
      <c r="F450" s="17" t="n">
        <v>335.889</v>
      </c>
      <c r="G450" s="17" t="n">
        <v>10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936</v>
      </c>
      <c r="B451" s="2" t="s">
        <v>1423</v>
      </c>
      <c r="C451" s="45" t="n">
        <v>43920</v>
      </c>
      <c r="D451" s="46" t="n">
        <v>43923</v>
      </c>
      <c r="E451" s="17" t="n">
        <v>312.5492</v>
      </c>
      <c r="F451" s="17" t="n">
        <v>335.9395</v>
      </c>
      <c r="G451" s="17" t="n">
        <v>40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937</v>
      </c>
      <c r="B452" s="2" t="s">
        <v>1478</v>
      </c>
      <c r="C452" s="45" t="n">
        <v>43700</v>
      </c>
      <c r="D452" s="46" t="n">
        <v>43887</v>
      </c>
      <c r="E452" s="17" t="n">
        <v>1637.9825</v>
      </c>
      <c r="F452" s="17" t="n">
        <v>1726.9638</v>
      </c>
      <c r="G452" s="17" t="n">
        <v>4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937</v>
      </c>
      <c r="B453" s="2" t="s">
        <v>1478</v>
      </c>
      <c r="C453" s="45" t="n">
        <v>43700</v>
      </c>
      <c r="D453" s="46" t="n">
        <v>43887</v>
      </c>
      <c r="E453" s="17" t="n">
        <v>1637.983</v>
      </c>
      <c r="F453" s="17" t="n">
        <v>1726.9638</v>
      </c>
      <c r="G453" s="17" t="n">
        <v>9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937</v>
      </c>
      <c r="B454" s="2" t="s">
        <v>1478</v>
      </c>
      <c r="C454" s="45" t="n">
        <v>43700</v>
      </c>
      <c r="D454" s="46" t="n">
        <v>43895</v>
      </c>
      <c r="E454" s="17" t="n">
        <v>1637.983</v>
      </c>
      <c r="F454" s="17" t="n">
        <v>1720.97</v>
      </c>
      <c r="G454" s="17" t="n">
        <v>1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937</v>
      </c>
      <c r="B455" s="2" t="s">
        <v>1478</v>
      </c>
      <c r="C455" s="45" t="n">
        <v>43719</v>
      </c>
      <c r="D455" s="46" t="n">
        <v>43895</v>
      </c>
      <c r="E455" s="17" t="n">
        <v>1653.99</v>
      </c>
      <c r="F455" s="17" t="n">
        <v>1720.97</v>
      </c>
      <c r="G455" s="17" t="n">
        <v>1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937</v>
      </c>
      <c r="B456" s="2" t="s">
        <v>1478</v>
      </c>
      <c r="C456" s="45" t="n">
        <v>43719</v>
      </c>
      <c r="D456" s="46" t="n">
        <v>43900</v>
      </c>
      <c r="E456" s="17" t="n">
        <v>1653.99</v>
      </c>
      <c r="F456" s="17" t="n">
        <v>1690.985</v>
      </c>
      <c r="G456" s="17" t="n">
        <v>1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937</v>
      </c>
      <c r="B457" s="2" t="s">
        <v>1478</v>
      </c>
      <c r="C457" s="45" t="n">
        <v>43720</v>
      </c>
      <c r="D457" s="46" t="n">
        <v>43900</v>
      </c>
      <c r="E457" s="17" t="n">
        <v>1653.9917</v>
      </c>
      <c r="F457" s="17" t="n">
        <v>1690.985</v>
      </c>
      <c r="G457" s="17" t="n">
        <v>5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937</v>
      </c>
      <c r="B458" s="2" t="s">
        <v>1478</v>
      </c>
      <c r="C458" s="45" t="n">
        <v>43720</v>
      </c>
      <c r="D458" s="46" t="n">
        <v>43900</v>
      </c>
      <c r="E458" s="17" t="n">
        <v>1653.9917</v>
      </c>
      <c r="F458" s="17" t="n">
        <v>1690.98</v>
      </c>
      <c r="G458" s="17" t="n">
        <v>1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937</v>
      </c>
      <c r="B459" s="2" t="s">
        <v>1478</v>
      </c>
      <c r="C459" s="45" t="n">
        <v>43720</v>
      </c>
      <c r="D459" s="46" t="n">
        <v>43900</v>
      </c>
      <c r="E459" s="17" t="n">
        <v>1653.9917</v>
      </c>
      <c r="F459" s="17" t="n">
        <v>1690.99</v>
      </c>
      <c r="G459" s="17" t="n">
        <v>2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937</v>
      </c>
      <c r="B460" s="2" t="s">
        <v>1478</v>
      </c>
      <c r="C460" s="45" t="n">
        <v>43720</v>
      </c>
      <c r="D460" s="46" t="n">
        <v>43900</v>
      </c>
      <c r="E460" s="17" t="n">
        <v>1653.9917</v>
      </c>
      <c r="F460" s="17" t="n">
        <v>1690.98</v>
      </c>
      <c r="G460" s="17" t="n">
        <v>1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937</v>
      </c>
      <c r="B461" s="2" t="s">
        <v>1478</v>
      </c>
      <c r="C461" s="45" t="n">
        <v>43720</v>
      </c>
      <c r="D461" s="46" t="n">
        <v>43928</v>
      </c>
      <c r="E461" s="17" t="n">
        <v>1653.9917</v>
      </c>
      <c r="F461" s="17" t="n">
        <v>1646.22</v>
      </c>
      <c r="G461" s="17" t="n">
        <v>1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937</v>
      </c>
      <c r="B462" s="2" t="s">
        <v>1478</v>
      </c>
      <c r="C462" s="45" t="n">
        <v>43720</v>
      </c>
      <c r="D462" s="46" t="n">
        <v>43928</v>
      </c>
      <c r="E462" s="17" t="n">
        <v>1653.9917</v>
      </c>
      <c r="F462" s="17" t="n">
        <v>1646.22</v>
      </c>
      <c r="G462" s="17" t="n">
        <v>1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937</v>
      </c>
      <c r="B463" s="2" t="s">
        <v>1478</v>
      </c>
      <c r="C463" s="45" t="n">
        <v>43720</v>
      </c>
      <c r="D463" s="46" t="n">
        <v>43928</v>
      </c>
      <c r="E463" s="17" t="n">
        <v>1653.9917</v>
      </c>
      <c r="F463" s="17" t="n">
        <v>1646.213</v>
      </c>
      <c r="G463" s="17" t="n">
        <v>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937</v>
      </c>
      <c r="B464" s="2" t="s">
        <v>1478</v>
      </c>
      <c r="C464" s="45" t="n">
        <v>43720</v>
      </c>
      <c r="D464" s="46" t="n">
        <v>43928</v>
      </c>
      <c r="E464" s="17" t="n">
        <v>1653.9917</v>
      </c>
      <c r="F464" s="17" t="n">
        <v>1646.2133</v>
      </c>
      <c r="G464" s="17" t="n">
        <v>15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937</v>
      </c>
      <c r="B465" s="2" t="s">
        <v>1478</v>
      </c>
      <c r="C465" s="45" t="n">
        <v>43720</v>
      </c>
      <c r="D465" s="46" t="n">
        <v>43928</v>
      </c>
      <c r="E465" s="17" t="n">
        <v>1653.9917</v>
      </c>
      <c r="F465" s="17" t="n">
        <v>1646.22</v>
      </c>
      <c r="G465" s="17" t="n">
        <v>1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937</v>
      </c>
      <c r="B466" s="2" t="s">
        <v>1478</v>
      </c>
      <c r="C466" s="45" t="n">
        <v>43720</v>
      </c>
      <c r="D466" s="46" t="n">
        <v>43928</v>
      </c>
      <c r="E466" s="17" t="n">
        <v>1653.9917</v>
      </c>
      <c r="F466" s="17" t="n">
        <v>1646.214</v>
      </c>
      <c r="G466" s="17" t="n">
        <v>5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937</v>
      </c>
      <c r="B467" s="2" t="s">
        <v>1478</v>
      </c>
      <c r="C467" s="45" t="n">
        <v>43720</v>
      </c>
      <c r="D467" s="46" t="n">
        <v>43928</v>
      </c>
      <c r="E467" s="17" t="n">
        <v>1653.9917</v>
      </c>
      <c r="F467" s="17" t="n">
        <v>1646.2129</v>
      </c>
      <c r="G467" s="17" t="n">
        <v>4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937</v>
      </c>
      <c r="B468" s="2" t="s">
        <v>1478</v>
      </c>
      <c r="C468" s="45" t="n">
        <v>43910</v>
      </c>
      <c r="D468" s="46" t="n">
        <v>43928</v>
      </c>
      <c r="E468" s="17" t="n">
        <v>1600.7638</v>
      </c>
      <c r="F468" s="17" t="n">
        <v>1646.2129</v>
      </c>
      <c r="G468" s="17" t="n">
        <v>8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937</v>
      </c>
      <c r="B469" s="2" t="s">
        <v>1478</v>
      </c>
      <c r="C469" s="45" t="n">
        <v>43910</v>
      </c>
      <c r="D469" s="46" t="n">
        <v>43928</v>
      </c>
      <c r="E469" s="17" t="n">
        <v>1600.765</v>
      </c>
      <c r="F469" s="17" t="n">
        <v>1646.2129</v>
      </c>
      <c r="G469" s="17" t="n">
        <v>2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938</v>
      </c>
      <c r="B470" s="2" t="s">
        <v>1442</v>
      </c>
      <c r="C470" s="45" t="n">
        <v>43704</v>
      </c>
      <c r="D470" s="46" t="n">
        <v>43888</v>
      </c>
      <c r="E470" s="17" t="n">
        <v>1030.9221</v>
      </c>
      <c r="F470" s="17" t="n">
        <v>1091.95</v>
      </c>
      <c r="G470" s="17" t="n">
        <v>1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938</v>
      </c>
      <c r="B471" s="2" t="s">
        <v>1442</v>
      </c>
      <c r="C471" s="45" t="n">
        <v>43704</v>
      </c>
      <c r="D471" s="46" t="n">
        <v>43888</v>
      </c>
      <c r="E471" s="17" t="n">
        <v>1030.9221</v>
      </c>
      <c r="F471" s="17" t="n">
        <v>1091.95</v>
      </c>
      <c r="G471" s="17" t="n">
        <v>1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938</v>
      </c>
      <c r="B472" s="2" t="s">
        <v>1442</v>
      </c>
      <c r="C472" s="45" t="n">
        <v>43704</v>
      </c>
      <c r="D472" s="46" t="n">
        <v>43888</v>
      </c>
      <c r="E472" s="17" t="n">
        <v>1030.9221</v>
      </c>
      <c r="F472" s="17" t="n">
        <v>1091.951</v>
      </c>
      <c r="G472" s="17" t="n">
        <v>10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938</v>
      </c>
      <c r="B473" s="2" t="s">
        <v>1442</v>
      </c>
      <c r="C473" s="45" t="n">
        <v>43704</v>
      </c>
      <c r="D473" s="46" t="n">
        <v>43888</v>
      </c>
      <c r="E473" s="17" t="n">
        <v>1030.9221</v>
      </c>
      <c r="F473" s="17" t="n">
        <v>1091.95</v>
      </c>
      <c r="G473" s="17" t="n">
        <v>1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938</v>
      </c>
      <c r="B474" s="2" t="s">
        <v>1442</v>
      </c>
      <c r="C474" s="45" t="n">
        <v>43704</v>
      </c>
      <c r="D474" s="46" t="n">
        <v>43888</v>
      </c>
      <c r="E474" s="17" t="n">
        <v>1030.9221</v>
      </c>
      <c r="F474" s="17" t="n">
        <v>1091.9525</v>
      </c>
      <c r="G474" s="17" t="n">
        <v>4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938</v>
      </c>
      <c r="B475" s="2" t="s">
        <v>1442</v>
      </c>
      <c r="C475" s="45" t="n">
        <v>43704</v>
      </c>
      <c r="D475" s="46" t="n">
        <v>43888</v>
      </c>
      <c r="E475" s="17" t="n">
        <v>1030.9221</v>
      </c>
      <c r="F475" s="17" t="n">
        <v>1091.952</v>
      </c>
      <c r="G475" s="17" t="n">
        <v>5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938</v>
      </c>
      <c r="B476" s="2" t="s">
        <v>1442</v>
      </c>
      <c r="C476" s="45" t="n">
        <v>43704</v>
      </c>
      <c r="D476" s="46" t="n">
        <v>43889</v>
      </c>
      <c r="E476" s="17" t="n">
        <v>1030.9221</v>
      </c>
      <c r="F476" s="17" t="n">
        <v>1074.0519</v>
      </c>
      <c r="G476" s="17" t="n">
        <v>27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938</v>
      </c>
      <c r="B477" s="2" t="s">
        <v>1442</v>
      </c>
      <c r="C477" s="45" t="n">
        <v>43704</v>
      </c>
      <c r="D477" s="46" t="n">
        <v>43889</v>
      </c>
      <c r="E477" s="17" t="n">
        <v>1030.9221</v>
      </c>
      <c r="F477" s="17" t="n">
        <v>1074.0518</v>
      </c>
      <c r="G477" s="17" t="n">
        <v>51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939</v>
      </c>
      <c r="B478" s="2" t="s">
        <v>1436</v>
      </c>
      <c r="C478" s="45" t="n">
        <v>43704</v>
      </c>
      <c r="D478" s="46" t="n">
        <v>43836</v>
      </c>
      <c r="E478" s="17" t="n">
        <v>1006.2006</v>
      </c>
      <c r="F478" s="17" t="n">
        <v>1008.85</v>
      </c>
      <c r="G478" s="17" t="n">
        <v>4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939</v>
      </c>
      <c r="B479" s="2" t="s">
        <v>1436</v>
      </c>
      <c r="C479" s="45" t="n">
        <v>43704</v>
      </c>
      <c r="D479" s="46" t="n">
        <v>43836</v>
      </c>
      <c r="E479" s="17" t="n">
        <v>1006.2006</v>
      </c>
      <c r="F479" s="17" t="n">
        <v>1008.85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939</v>
      </c>
      <c r="B480" s="2" t="s">
        <v>1436</v>
      </c>
      <c r="C480" s="45" t="n">
        <v>43704</v>
      </c>
      <c r="D480" s="46" t="n">
        <v>43836</v>
      </c>
      <c r="E480" s="17" t="n">
        <v>1006.2006</v>
      </c>
      <c r="F480" s="17" t="n">
        <v>1008.75</v>
      </c>
      <c r="G480" s="17" t="n">
        <v>3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939</v>
      </c>
      <c r="B481" s="2" t="s">
        <v>1436</v>
      </c>
      <c r="C481" s="45" t="n">
        <v>43704</v>
      </c>
      <c r="D481" s="46" t="n">
        <v>43836</v>
      </c>
      <c r="E481" s="17" t="n">
        <v>1006.2006</v>
      </c>
      <c r="F481" s="17" t="n">
        <v>1008.75</v>
      </c>
      <c r="G481" s="17" t="n">
        <v>4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939</v>
      </c>
      <c r="B482" s="2" t="s">
        <v>1436</v>
      </c>
      <c r="C482" s="45" t="n">
        <v>43704</v>
      </c>
      <c r="D482" s="46" t="n">
        <v>43836</v>
      </c>
      <c r="E482" s="17" t="n">
        <v>1006.2006</v>
      </c>
      <c r="F482" s="17" t="n">
        <v>1008.8494</v>
      </c>
      <c r="G482" s="17" t="n">
        <v>50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939</v>
      </c>
      <c r="B483" s="2" t="s">
        <v>1436</v>
      </c>
      <c r="C483" s="45" t="n">
        <v>43704</v>
      </c>
      <c r="D483" s="46" t="n">
        <v>43836</v>
      </c>
      <c r="E483" s="17" t="n">
        <v>1006.2006</v>
      </c>
      <c r="F483" s="17" t="n">
        <v>1008.8495</v>
      </c>
      <c r="G483" s="17" t="n">
        <v>20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939</v>
      </c>
      <c r="B484" s="2" t="s">
        <v>1436</v>
      </c>
      <c r="C484" s="45" t="n">
        <v>43704</v>
      </c>
      <c r="D484" s="46" t="n">
        <v>43836</v>
      </c>
      <c r="E484" s="17" t="n">
        <v>1006.2006</v>
      </c>
      <c r="F484" s="17" t="n">
        <v>1008.85</v>
      </c>
      <c r="G484" s="17" t="n">
        <v>3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939</v>
      </c>
      <c r="B485" s="2" t="s">
        <v>1436</v>
      </c>
      <c r="C485" s="45" t="n">
        <v>43735</v>
      </c>
      <c r="D485" s="46" t="n">
        <v>43836</v>
      </c>
      <c r="E485" s="17" t="n">
        <v>1005.531</v>
      </c>
      <c r="F485" s="17" t="n">
        <v>1008.85</v>
      </c>
      <c r="G485" s="17" t="n">
        <v>2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939</v>
      </c>
      <c r="B486" s="2" t="s">
        <v>1436</v>
      </c>
      <c r="C486" s="45" t="n">
        <v>43735</v>
      </c>
      <c r="D486" s="46" t="n">
        <v>43836</v>
      </c>
      <c r="E486" s="17" t="n">
        <v>1005.531</v>
      </c>
      <c r="F486" s="17" t="n">
        <v>1008.85</v>
      </c>
      <c r="G486" s="17" t="n">
        <v>8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940</v>
      </c>
      <c r="B487" s="2" t="s">
        <v>1422</v>
      </c>
      <c r="C487" s="45" t="n">
        <v>43706</v>
      </c>
      <c r="D487" s="46" t="n">
        <v>43808</v>
      </c>
      <c r="E487" s="17" t="n">
        <v>146.547</v>
      </c>
      <c r="F487" s="17" t="n">
        <v>132.9202</v>
      </c>
      <c r="G487" s="17" t="n">
        <v>10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940</v>
      </c>
      <c r="B488" s="2" t="s">
        <v>1422</v>
      </c>
      <c r="C488" s="45" t="n">
        <v>43742</v>
      </c>
      <c r="D488" s="46" t="n">
        <v>43808</v>
      </c>
      <c r="E488" s="17" t="n">
        <v>134.081</v>
      </c>
      <c r="F488" s="17" t="n">
        <v>132.9202</v>
      </c>
      <c r="G488" s="17" t="n">
        <v>10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940</v>
      </c>
      <c r="B489" s="2" t="s">
        <v>1422</v>
      </c>
      <c r="C489" s="45" t="n">
        <v>43756</v>
      </c>
      <c r="D489" s="46" t="n">
        <v>43808</v>
      </c>
      <c r="E489" s="17" t="n">
        <v>128.276</v>
      </c>
      <c r="F489" s="17" t="n">
        <v>132.9202</v>
      </c>
      <c r="G489" s="17" t="n">
        <v>10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940</v>
      </c>
      <c r="B490" s="2" t="s">
        <v>1422</v>
      </c>
      <c r="C490" s="45" t="n">
        <v>43767</v>
      </c>
      <c r="D490" s="46" t="n">
        <v>43808</v>
      </c>
      <c r="E490" s="17" t="n">
        <v>126.536</v>
      </c>
      <c r="F490" s="17" t="n">
        <v>132.9202</v>
      </c>
      <c r="G490" s="17" t="n">
        <v>30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941</v>
      </c>
      <c r="B491" s="2" t="s">
        <v>1438</v>
      </c>
      <c r="C491" s="45" t="n">
        <v>43714</v>
      </c>
      <c r="D491" s="46" t="n">
        <v>43836</v>
      </c>
      <c r="E491" s="17" t="n">
        <v>1011.4325</v>
      </c>
      <c r="F491" s="17" t="n">
        <v>1013.6667</v>
      </c>
      <c r="G491" s="17" t="n">
        <v>3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941</v>
      </c>
      <c r="B492" s="2" t="s">
        <v>1438</v>
      </c>
      <c r="C492" s="45" t="n">
        <v>43714</v>
      </c>
      <c r="D492" s="46" t="n">
        <v>43836</v>
      </c>
      <c r="E492" s="17" t="n">
        <v>1011.4325</v>
      </c>
      <c r="F492" s="17" t="n">
        <v>1013.6645</v>
      </c>
      <c r="G492" s="17" t="n">
        <v>9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941</v>
      </c>
      <c r="B493" s="2" t="s">
        <v>1438</v>
      </c>
      <c r="C493" s="45" t="n">
        <v>43714</v>
      </c>
      <c r="D493" s="46" t="n">
        <v>43836</v>
      </c>
      <c r="E493" s="17" t="n">
        <v>1011.435</v>
      </c>
      <c r="F493" s="17" t="n">
        <v>1013.6645</v>
      </c>
      <c r="G493" s="17" t="n">
        <v>2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941</v>
      </c>
      <c r="B494" s="2" t="s">
        <v>1438</v>
      </c>
      <c r="C494" s="45" t="n">
        <v>43720</v>
      </c>
      <c r="D494" s="46" t="n">
        <v>43836</v>
      </c>
      <c r="E494" s="17" t="n">
        <v>1013.49</v>
      </c>
      <c r="F494" s="17" t="n">
        <v>1013.6645</v>
      </c>
      <c r="G494" s="17" t="n">
        <v>1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941</v>
      </c>
      <c r="B495" s="2" t="s">
        <v>1438</v>
      </c>
      <c r="C495" s="45" t="n">
        <v>43720</v>
      </c>
      <c r="D495" s="46" t="n">
        <v>43836</v>
      </c>
      <c r="E495" s="17" t="n">
        <v>1013.4927</v>
      </c>
      <c r="F495" s="17" t="n">
        <v>1013.6645</v>
      </c>
      <c r="G495" s="17" t="n">
        <v>15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941</v>
      </c>
      <c r="B496" s="2" t="s">
        <v>1438</v>
      </c>
      <c r="C496" s="45" t="n">
        <v>43720</v>
      </c>
      <c r="D496" s="46" t="n">
        <v>43836</v>
      </c>
      <c r="E496" s="17" t="n">
        <v>1013.4927</v>
      </c>
      <c r="F496" s="17" t="n">
        <v>1013.6645</v>
      </c>
      <c r="G496" s="17" t="n">
        <v>13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941</v>
      </c>
      <c r="B497" s="2" t="s">
        <v>1438</v>
      </c>
      <c r="C497" s="45" t="n">
        <v>43720</v>
      </c>
      <c r="D497" s="46" t="n">
        <v>43836</v>
      </c>
      <c r="E497" s="17" t="n">
        <v>1013.4927</v>
      </c>
      <c r="F497" s="17" t="n">
        <v>1013.666</v>
      </c>
      <c r="G497" s="17" t="n">
        <v>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941</v>
      </c>
      <c r="B498" s="2" t="s">
        <v>1438</v>
      </c>
      <c r="C498" s="45" t="n">
        <v>43720</v>
      </c>
      <c r="D498" s="46" t="n">
        <v>43836</v>
      </c>
      <c r="E498" s="17" t="n">
        <v>1013.4927</v>
      </c>
      <c r="F498" s="17" t="n">
        <v>1013.6667</v>
      </c>
      <c r="G498" s="17" t="n">
        <v>3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941</v>
      </c>
      <c r="B499" s="2" t="s">
        <v>1438</v>
      </c>
      <c r="C499" s="45" t="n">
        <v>43720</v>
      </c>
      <c r="D499" s="46" t="n">
        <v>43836</v>
      </c>
      <c r="E499" s="17" t="n">
        <v>1013.4927</v>
      </c>
      <c r="F499" s="17" t="n">
        <v>1013.664</v>
      </c>
      <c r="G499" s="17" t="n">
        <v>10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941</v>
      </c>
      <c r="B500" s="2" t="s">
        <v>1438</v>
      </c>
      <c r="C500" s="45" t="n">
        <v>43720</v>
      </c>
      <c r="D500" s="46" t="n">
        <v>43836</v>
      </c>
      <c r="E500" s="17" t="n">
        <v>1013.4927</v>
      </c>
      <c r="F500" s="17" t="n">
        <v>1013.67</v>
      </c>
      <c r="G500" s="17" t="n">
        <v>1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941</v>
      </c>
      <c r="B501" s="2" t="s">
        <v>1438</v>
      </c>
      <c r="C501" s="45" t="n">
        <v>43720</v>
      </c>
      <c r="D501" s="46" t="n">
        <v>43836</v>
      </c>
      <c r="E501" s="17" t="n">
        <v>1013.4927</v>
      </c>
      <c r="F501" s="17" t="n">
        <v>1013.6643</v>
      </c>
      <c r="G501" s="17" t="n">
        <v>7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941</v>
      </c>
      <c r="B502" s="2" t="s">
        <v>1438</v>
      </c>
      <c r="C502" s="45" t="n">
        <v>43720</v>
      </c>
      <c r="D502" s="46" t="n">
        <v>43836</v>
      </c>
      <c r="E502" s="17" t="n">
        <v>1013.4927</v>
      </c>
      <c r="F502" s="17" t="n">
        <v>1013.67</v>
      </c>
      <c r="G502" s="17" t="n">
        <v>1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941</v>
      </c>
      <c r="B503" s="2" t="s">
        <v>1438</v>
      </c>
      <c r="C503" s="45" t="n">
        <v>43720</v>
      </c>
      <c r="D503" s="46" t="n">
        <v>43836</v>
      </c>
      <c r="E503" s="17" t="n">
        <v>1013.4927</v>
      </c>
      <c r="F503" s="17" t="n">
        <v>1013.6645</v>
      </c>
      <c r="G503" s="17" t="n">
        <v>20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941</v>
      </c>
      <c r="B504" s="2" t="s">
        <v>1438</v>
      </c>
      <c r="C504" s="45" t="n">
        <v>43720</v>
      </c>
      <c r="D504" s="46" t="n">
        <v>43836</v>
      </c>
      <c r="E504" s="17" t="n">
        <v>1013.4927</v>
      </c>
      <c r="F504" s="17" t="n">
        <v>1013.67</v>
      </c>
      <c r="G504" s="17" t="n">
        <v>1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941</v>
      </c>
      <c r="B505" s="2" t="s">
        <v>1438</v>
      </c>
      <c r="C505" s="45" t="n">
        <v>43720</v>
      </c>
      <c r="D505" s="46" t="n">
        <v>43836</v>
      </c>
      <c r="E505" s="17" t="n">
        <v>1013.4927</v>
      </c>
      <c r="F505" s="17" t="n">
        <v>1013.67</v>
      </c>
      <c r="G505" s="17" t="n">
        <v>1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941</v>
      </c>
      <c r="B506" s="2" t="s">
        <v>1438</v>
      </c>
      <c r="C506" s="45" t="n">
        <v>43720</v>
      </c>
      <c r="D506" s="46" t="n">
        <v>43836</v>
      </c>
      <c r="E506" s="17" t="n">
        <v>1013.4927</v>
      </c>
      <c r="F506" s="17" t="n">
        <v>1013.665</v>
      </c>
      <c r="G506" s="17" t="n">
        <v>4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941</v>
      </c>
      <c r="B507" s="2" t="s">
        <v>1438</v>
      </c>
      <c r="C507" s="45" t="n">
        <v>43720</v>
      </c>
      <c r="D507" s="46" t="n">
        <v>43836</v>
      </c>
      <c r="E507" s="17" t="n">
        <v>1013.4927</v>
      </c>
      <c r="F507" s="17" t="n">
        <v>1013.66</v>
      </c>
      <c r="G507" s="17" t="n">
        <v>2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941</v>
      </c>
      <c r="B508" s="2" t="s">
        <v>1438</v>
      </c>
      <c r="C508" s="45" t="n">
        <v>43720</v>
      </c>
      <c r="D508" s="46" t="n">
        <v>43836</v>
      </c>
      <c r="E508" s="17" t="n">
        <v>1013.4927</v>
      </c>
      <c r="F508" s="17" t="n">
        <v>1013.666</v>
      </c>
      <c r="G508" s="17" t="n">
        <v>5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941</v>
      </c>
      <c r="B509" s="2" t="s">
        <v>1438</v>
      </c>
      <c r="C509" s="45" t="n">
        <v>43720</v>
      </c>
      <c r="D509" s="46" t="n">
        <v>43836</v>
      </c>
      <c r="E509" s="17" t="n">
        <v>1013.4927</v>
      </c>
      <c r="F509" s="17" t="n">
        <v>1013.66</v>
      </c>
      <c r="G509" s="17" t="n">
        <v>2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941</v>
      </c>
      <c r="B510" s="2" t="s">
        <v>1438</v>
      </c>
      <c r="C510" s="45" t="n">
        <v>43720</v>
      </c>
      <c r="D510" s="46" t="n">
        <v>43836</v>
      </c>
      <c r="E510" s="17" t="n">
        <v>1013.4927</v>
      </c>
      <c r="F510" s="17" t="n">
        <v>1013.6645</v>
      </c>
      <c r="G510" s="17" t="n">
        <v>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941</v>
      </c>
      <c r="B511" s="2" t="s">
        <v>1438</v>
      </c>
      <c r="C511" s="45" t="n">
        <v>43734</v>
      </c>
      <c r="D511" s="46" t="n">
        <v>43836</v>
      </c>
      <c r="E511" s="17" t="n">
        <v>1008.3825</v>
      </c>
      <c r="F511" s="17" t="n">
        <v>1013.6645</v>
      </c>
      <c r="G511" s="17" t="n">
        <v>2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941</v>
      </c>
      <c r="B512" s="2" t="s">
        <v>1438</v>
      </c>
      <c r="C512" s="45" t="n">
        <v>43734</v>
      </c>
      <c r="D512" s="46" t="n">
        <v>43836</v>
      </c>
      <c r="E512" s="17" t="n">
        <v>1008.3825</v>
      </c>
      <c r="F512" s="17" t="n">
        <v>1013.66</v>
      </c>
      <c r="G512" s="17" t="n">
        <v>2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942</v>
      </c>
      <c r="B513" s="2" t="s">
        <v>1355</v>
      </c>
      <c r="C513" s="45" t="n">
        <v>43714</v>
      </c>
      <c r="D513" s="46" t="n">
        <v>43720</v>
      </c>
      <c r="E513" s="17" t="n">
        <v>4773.856</v>
      </c>
      <c r="F513" s="17" t="n">
        <v>4888.6939</v>
      </c>
      <c r="G513" s="17" t="n">
        <v>3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942</v>
      </c>
      <c r="B514" s="2" t="s">
        <v>1355</v>
      </c>
      <c r="C514" s="45" t="n">
        <v>43714</v>
      </c>
      <c r="D514" s="46" t="n">
        <v>43720</v>
      </c>
      <c r="E514" s="17" t="n">
        <v>4773.6359</v>
      </c>
      <c r="F514" s="17" t="n">
        <v>4888.6939</v>
      </c>
      <c r="G514" s="17" t="n">
        <v>2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942</v>
      </c>
      <c r="B515" s="2" t="s">
        <v>1355</v>
      </c>
      <c r="C515" s="45" t="n">
        <v>44084</v>
      </c>
      <c r="D515" s="46" t="n">
        <v>44152</v>
      </c>
      <c r="E515" s="17" t="n">
        <v>6104.7218</v>
      </c>
      <c r="F515" s="17" t="n">
        <v>6019.7357</v>
      </c>
      <c r="G515" s="17" t="n">
        <v>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942</v>
      </c>
      <c r="B516" s="2" t="s">
        <v>1355</v>
      </c>
      <c r="C516" s="45" t="n">
        <v>44084</v>
      </c>
      <c r="D516" s="46" t="n">
        <v>44152</v>
      </c>
      <c r="E516" s="17" t="n">
        <v>6104.7218</v>
      </c>
      <c r="F516" s="17" t="n">
        <v>6019.8896</v>
      </c>
      <c r="G516" s="17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942</v>
      </c>
      <c r="B517" s="2" t="s">
        <v>1355</v>
      </c>
      <c r="C517" s="45" t="n">
        <v>44099</v>
      </c>
      <c r="D517" s="46" t="n">
        <v>44152</v>
      </c>
      <c r="E517" s="17" t="n">
        <v>5910.2912</v>
      </c>
      <c r="F517" s="17" t="n">
        <v>6019.8896</v>
      </c>
      <c r="G517" s="17" t="n">
        <v>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942</v>
      </c>
      <c r="B518" s="2" t="s">
        <v>1355</v>
      </c>
      <c r="C518" s="45" t="n">
        <v>44106</v>
      </c>
      <c r="D518" s="46" t="n">
        <v>44152</v>
      </c>
      <c r="E518" s="17" t="n">
        <v>5660.5696</v>
      </c>
      <c r="F518" s="17" t="n">
        <v>6019.8896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942</v>
      </c>
      <c r="B519" s="2" t="s">
        <v>1355</v>
      </c>
      <c r="C519" s="45" t="n">
        <v>44127</v>
      </c>
      <c r="D519" s="46" t="n">
        <v>44152</v>
      </c>
      <c r="E519" s="17" t="n">
        <v>5773.3594</v>
      </c>
      <c r="F519" s="17" t="n">
        <v>6019.8896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942</v>
      </c>
      <c r="B520" s="2" t="s">
        <v>1355</v>
      </c>
      <c r="C520" s="45" t="n">
        <v>44133</v>
      </c>
      <c r="D520" s="46" t="n">
        <v>44152</v>
      </c>
      <c r="E520" s="17" t="n">
        <v>5431.7421</v>
      </c>
      <c r="F520" s="17" t="n">
        <v>6019.8896</v>
      </c>
      <c r="G520" s="17" t="n">
        <v>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942</v>
      </c>
      <c r="B521" s="2" t="s">
        <v>1355</v>
      </c>
      <c r="C521" s="45" t="n">
        <v>44141</v>
      </c>
      <c r="D521" s="46" t="n">
        <v>44152</v>
      </c>
      <c r="E521" s="17" t="n">
        <v>5533.4946</v>
      </c>
      <c r="F521" s="17" t="n">
        <v>6019.7357</v>
      </c>
      <c r="G521" s="17" t="n">
        <v>2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943</v>
      </c>
      <c r="B522" s="2" t="s">
        <v>1479</v>
      </c>
      <c r="C522" s="45" t="n">
        <v>43720</v>
      </c>
      <c r="D522" s="46" t="n">
        <v>43774</v>
      </c>
      <c r="E522" s="17" t="n">
        <v>1555.2327</v>
      </c>
      <c r="F522" s="17" t="n">
        <v>1567.57</v>
      </c>
      <c r="G522" s="17" t="n">
        <v>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943</v>
      </c>
      <c r="B523" s="2" t="s">
        <v>1479</v>
      </c>
      <c r="C523" s="45" t="n">
        <v>43720</v>
      </c>
      <c r="D523" s="46" t="n">
        <v>43774</v>
      </c>
      <c r="E523" s="17" t="n">
        <v>1555.2327</v>
      </c>
      <c r="F523" s="17" t="n">
        <v>1567.58</v>
      </c>
      <c r="G523" s="17" t="n">
        <v>2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943</v>
      </c>
      <c r="B524" s="2" t="s">
        <v>1479</v>
      </c>
      <c r="C524" s="45" t="n">
        <v>43720</v>
      </c>
      <c r="D524" s="46" t="n">
        <v>43774</v>
      </c>
      <c r="E524" s="17" t="n">
        <v>1555.2327</v>
      </c>
      <c r="F524" s="17" t="n">
        <v>1567.5757</v>
      </c>
      <c r="G524" s="17" t="n">
        <v>7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943</v>
      </c>
      <c r="B525" s="2" t="s">
        <v>1479</v>
      </c>
      <c r="C525" s="45" t="n">
        <v>43720</v>
      </c>
      <c r="D525" s="46" t="n">
        <v>43774</v>
      </c>
      <c r="E525" s="17" t="n">
        <v>1555.2327</v>
      </c>
      <c r="F525" s="17" t="n">
        <v>1567.58</v>
      </c>
      <c r="G525" s="17" t="n">
        <v>2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943</v>
      </c>
      <c r="B526" s="2" t="s">
        <v>1479</v>
      </c>
      <c r="C526" s="45" t="n">
        <v>43720</v>
      </c>
      <c r="D526" s="46" t="n">
        <v>43774</v>
      </c>
      <c r="E526" s="17" t="n">
        <v>1555.2327</v>
      </c>
      <c r="F526" s="17" t="n">
        <v>1567.5767</v>
      </c>
      <c r="G526" s="17" t="n">
        <v>18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943</v>
      </c>
      <c r="B527" s="2" t="s">
        <v>1479</v>
      </c>
      <c r="C527" s="45" t="n">
        <v>43720</v>
      </c>
      <c r="D527" s="46" t="n">
        <v>43886</v>
      </c>
      <c r="E527" s="17" t="n">
        <v>1555.2327</v>
      </c>
      <c r="F527" s="17" t="n">
        <v>1594.9417</v>
      </c>
      <c r="G527" s="17" t="n">
        <v>6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943</v>
      </c>
      <c r="B528" s="2" t="s">
        <v>1479</v>
      </c>
      <c r="C528" s="45" t="n">
        <v>43720</v>
      </c>
      <c r="D528" s="46" t="n">
        <v>43886</v>
      </c>
      <c r="E528" s="17" t="n">
        <v>1555.2327</v>
      </c>
      <c r="F528" s="17" t="n">
        <v>1594.94</v>
      </c>
      <c r="G528" s="17" t="n">
        <v>2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943</v>
      </c>
      <c r="B529" s="2" t="s">
        <v>1479</v>
      </c>
      <c r="C529" s="45" t="n">
        <v>43720</v>
      </c>
      <c r="D529" s="46" t="n">
        <v>43886</v>
      </c>
      <c r="E529" s="17" t="n">
        <v>1555.2327</v>
      </c>
      <c r="F529" s="17" t="n">
        <v>1594.9425</v>
      </c>
      <c r="G529" s="17" t="n">
        <v>12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943</v>
      </c>
      <c r="B530" s="2" t="s">
        <v>1479</v>
      </c>
      <c r="C530" s="45" t="n">
        <v>43720</v>
      </c>
      <c r="D530" s="46" t="n">
        <v>43887</v>
      </c>
      <c r="E530" s="17" t="n">
        <v>1555.2327</v>
      </c>
      <c r="F530" s="17" t="n">
        <v>1594.7438</v>
      </c>
      <c r="G530" s="17" t="n">
        <v>8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943</v>
      </c>
      <c r="B531" s="2" t="s">
        <v>1479</v>
      </c>
      <c r="C531" s="45" t="n">
        <v>43720</v>
      </c>
      <c r="D531" s="46" t="n">
        <v>43887</v>
      </c>
      <c r="E531" s="17" t="n">
        <v>1555.2327</v>
      </c>
      <c r="F531" s="17" t="n">
        <v>1594.7433</v>
      </c>
      <c r="G531" s="17" t="n">
        <v>3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943</v>
      </c>
      <c r="B532" s="2" t="s">
        <v>1479</v>
      </c>
      <c r="C532" s="45" t="n">
        <v>43720</v>
      </c>
      <c r="D532" s="46" t="n">
        <v>43887</v>
      </c>
      <c r="E532" s="17" t="n">
        <v>1555.2327</v>
      </c>
      <c r="F532" s="17" t="n">
        <v>1594.7433</v>
      </c>
      <c r="G532" s="17" t="n">
        <v>3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944</v>
      </c>
      <c r="B533" s="2" t="s">
        <v>1441</v>
      </c>
      <c r="C533" s="45" t="n">
        <v>43721</v>
      </c>
      <c r="D533" s="46" t="n">
        <v>43839</v>
      </c>
      <c r="E533" s="17" t="n">
        <v>1014.6486</v>
      </c>
      <c r="F533" s="17" t="n">
        <v>1019.388</v>
      </c>
      <c r="G533" s="17" t="n">
        <v>7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944</v>
      </c>
      <c r="B534" s="2" t="s">
        <v>1441</v>
      </c>
      <c r="C534" s="45" t="n">
        <v>43721</v>
      </c>
      <c r="D534" s="46" t="n">
        <v>43839</v>
      </c>
      <c r="E534" s="17" t="n">
        <v>1014.6467</v>
      </c>
      <c r="F534" s="17" t="n">
        <v>1019.388</v>
      </c>
      <c r="G534" s="17" t="n">
        <v>3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944</v>
      </c>
      <c r="B535" s="2" t="s">
        <v>1441</v>
      </c>
      <c r="C535" s="45" t="n">
        <v>43721</v>
      </c>
      <c r="D535" s="46" t="n">
        <v>43839</v>
      </c>
      <c r="E535" s="17" t="n">
        <v>1014.648</v>
      </c>
      <c r="F535" s="17" t="n">
        <v>1019.388</v>
      </c>
      <c r="G535" s="17" t="n">
        <v>89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944</v>
      </c>
      <c r="B536" s="2" t="s">
        <v>1441</v>
      </c>
      <c r="C536" s="45" t="n">
        <v>43721</v>
      </c>
      <c r="D536" s="46" t="n">
        <v>43839</v>
      </c>
      <c r="E536" s="17" t="n">
        <v>1014.65</v>
      </c>
      <c r="F536" s="17" t="n">
        <v>1019.388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944</v>
      </c>
      <c r="B537" s="2" t="s">
        <v>1441</v>
      </c>
      <c r="C537" s="45" t="n">
        <v>43752</v>
      </c>
      <c r="D537" s="46" t="n">
        <v>43839</v>
      </c>
      <c r="E537" s="17" t="n">
        <v>1015.6167</v>
      </c>
      <c r="F537" s="17" t="n">
        <v>1019.388</v>
      </c>
      <c r="G537" s="17" t="n">
        <v>3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945</v>
      </c>
      <c r="B538" s="2" t="s">
        <v>1447</v>
      </c>
      <c r="C538" s="45" t="n">
        <v>43721</v>
      </c>
      <c r="D538" s="46" t="n">
        <v>43780</v>
      </c>
      <c r="E538" s="17" t="n">
        <v>113136.1993</v>
      </c>
      <c r="F538" s="17" t="n">
        <v>111679.5758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945</v>
      </c>
      <c r="B539" s="2" t="s">
        <v>1447</v>
      </c>
      <c r="C539" s="45" t="n">
        <v>43949</v>
      </c>
      <c r="D539" s="46" t="n">
        <v>44102</v>
      </c>
      <c r="E539" s="17" t="n">
        <v>128533.1635</v>
      </c>
      <c r="F539" s="17" t="n">
        <v>134368.0602</v>
      </c>
      <c r="G539" s="17" t="n">
        <v>1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100</v>
      </c>
      <c r="B540" s="2" t="s">
        <v>101</v>
      </c>
      <c r="C540" s="45" t="n">
        <v>43721</v>
      </c>
      <c r="D540" s="46" t="n">
        <v>43823</v>
      </c>
      <c r="E540" s="17" t="n">
        <v>15685.41</v>
      </c>
      <c r="F540" s="17" t="n">
        <v>19532.28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100</v>
      </c>
      <c r="B541" s="2" t="s">
        <v>101</v>
      </c>
      <c r="C541" s="45" t="n">
        <v>43836</v>
      </c>
      <c r="D541" s="46" t="n">
        <v>43971</v>
      </c>
      <c r="E541" s="17" t="n">
        <v>19421.65</v>
      </c>
      <c r="F541" s="17" t="n">
        <v>22663.17</v>
      </c>
      <c r="G541" s="17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100</v>
      </c>
      <c r="B542" s="2" t="s">
        <v>101</v>
      </c>
      <c r="C542" s="45" t="n">
        <v>43886</v>
      </c>
      <c r="D542" s="46" t="n">
        <v>43971</v>
      </c>
      <c r="E542" s="17" t="n">
        <v>21835.09</v>
      </c>
      <c r="F542" s="17" t="n">
        <v>22663.17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100</v>
      </c>
      <c r="B543" s="2" t="s">
        <v>101</v>
      </c>
      <c r="C543" s="45" t="n">
        <v>43889</v>
      </c>
      <c r="D543" s="46" t="n">
        <v>43971</v>
      </c>
      <c r="E543" s="17" t="n">
        <v>20634.37</v>
      </c>
      <c r="F543" s="17" t="n">
        <v>22663.17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100</v>
      </c>
      <c r="B544" s="2" t="s">
        <v>101</v>
      </c>
      <c r="C544" s="45" t="n">
        <v>43889</v>
      </c>
      <c r="D544" s="46" t="n">
        <v>43986</v>
      </c>
      <c r="E544" s="17" t="n">
        <v>20634.37</v>
      </c>
      <c r="F544" s="17" t="n">
        <v>21463.74</v>
      </c>
      <c r="G544" s="17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100</v>
      </c>
      <c r="B545" s="2" t="s">
        <v>101</v>
      </c>
      <c r="C545" s="45" t="n">
        <v>43910</v>
      </c>
      <c r="D545" s="46" t="n">
        <v>43986</v>
      </c>
      <c r="E545" s="17" t="n">
        <v>17160.2</v>
      </c>
      <c r="F545" s="17" t="n">
        <v>21463.74</v>
      </c>
      <c r="G545" s="17" t="n">
        <v>1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100</v>
      </c>
      <c r="B546" s="2" t="s">
        <v>101</v>
      </c>
      <c r="C546" s="45" t="n">
        <v>43993</v>
      </c>
      <c r="D546" s="46" t="n">
        <v>43993</v>
      </c>
      <c r="E546" s="17" t="n">
        <v>19909.5</v>
      </c>
      <c r="F546" s="17" t="n">
        <v>19560.65</v>
      </c>
      <c r="G546" s="17" t="n">
        <v>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100</v>
      </c>
      <c r="B547" s="2" t="s">
        <v>101</v>
      </c>
      <c r="C547" s="45" t="n">
        <v>44053</v>
      </c>
      <c r="D547" s="46" t="n">
        <v>44054</v>
      </c>
      <c r="E547" s="17" t="n">
        <v>20461.77</v>
      </c>
      <c r="F547" s="17" t="n">
        <v>20490.21</v>
      </c>
      <c r="G547" s="17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100</v>
      </c>
      <c r="B548" s="2" t="s">
        <v>101</v>
      </c>
      <c r="C548" s="45" t="n">
        <v>44088</v>
      </c>
      <c r="D548" s="46" t="n">
        <v>44123</v>
      </c>
      <c r="E548" s="17" t="n">
        <v>19499.31</v>
      </c>
      <c r="F548" s="17" t="n">
        <v>19886.5</v>
      </c>
      <c r="G548" s="17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946</v>
      </c>
      <c r="B549" s="2" t="s">
        <v>1480</v>
      </c>
      <c r="C549" s="45" t="n">
        <v>43724</v>
      </c>
      <c r="D549" s="46" t="n">
        <v>43754</v>
      </c>
      <c r="E549" s="17" t="n">
        <v>606.0283</v>
      </c>
      <c r="F549" s="17" t="n">
        <v>584.0761</v>
      </c>
      <c r="G549" s="17" t="n">
        <v>1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946</v>
      </c>
      <c r="B550" s="2" t="s">
        <v>1480</v>
      </c>
      <c r="C550" s="45" t="n">
        <v>43724</v>
      </c>
      <c r="D550" s="46" t="n">
        <v>43754</v>
      </c>
      <c r="E550" s="17" t="n">
        <v>606.0283</v>
      </c>
      <c r="F550" s="17" t="n">
        <v>584.3974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946</v>
      </c>
      <c r="B551" s="2" t="s">
        <v>1480</v>
      </c>
      <c r="C551" s="45" t="n">
        <v>43724</v>
      </c>
      <c r="D551" s="46" t="n">
        <v>43754</v>
      </c>
      <c r="E551" s="17" t="n">
        <v>605.8134</v>
      </c>
      <c r="F551" s="17" t="n">
        <v>584.3974</v>
      </c>
      <c r="G551" s="17" t="n">
        <v>3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946</v>
      </c>
      <c r="B552" s="2" t="s">
        <v>1480</v>
      </c>
      <c r="C552" s="45" t="n">
        <v>43753</v>
      </c>
      <c r="D552" s="46" t="n">
        <v>43754</v>
      </c>
      <c r="E552" s="17" t="n">
        <v>574.6203</v>
      </c>
      <c r="F552" s="17" t="n">
        <v>584.3974</v>
      </c>
      <c r="G552" s="17" t="n">
        <v>4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946</v>
      </c>
      <c r="B553" s="2" t="s">
        <v>1480</v>
      </c>
      <c r="C553" s="45" t="n">
        <v>43753</v>
      </c>
      <c r="D553" s="46" t="n">
        <v>43754</v>
      </c>
      <c r="E553" s="17" t="n">
        <v>574.6203</v>
      </c>
      <c r="F553" s="17" t="n">
        <v>584.3974</v>
      </c>
      <c r="G553" s="17" t="n">
        <v>4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946</v>
      </c>
      <c r="B554" s="2" t="s">
        <v>1480</v>
      </c>
      <c r="C554" s="45" t="n">
        <v>43868</v>
      </c>
      <c r="D554" s="46" t="n">
        <v>43915</v>
      </c>
      <c r="E554" s="17" t="n">
        <v>518.709</v>
      </c>
      <c r="F554" s="17" t="n">
        <v>457.799</v>
      </c>
      <c r="G554" s="17" t="n">
        <v>1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946</v>
      </c>
      <c r="B555" s="2" t="s">
        <v>1480</v>
      </c>
      <c r="C555" s="45" t="n">
        <v>43906</v>
      </c>
      <c r="D555" s="46" t="n">
        <v>43915</v>
      </c>
      <c r="E555" s="17" t="n">
        <v>371.0642</v>
      </c>
      <c r="F555" s="17" t="n">
        <v>457.799</v>
      </c>
      <c r="G555" s="17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946</v>
      </c>
      <c r="B556" s="2" t="s">
        <v>1480</v>
      </c>
      <c r="C556" s="45" t="n">
        <v>43909</v>
      </c>
      <c r="D556" s="46" t="n">
        <v>43915</v>
      </c>
      <c r="E556" s="17" t="n">
        <v>340.5098</v>
      </c>
      <c r="F556" s="17" t="n">
        <v>457.799</v>
      </c>
      <c r="G556" s="17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946</v>
      </c>
      <c r="B557" s="2" t="s">
        <v>1480</v>
      </c>
      <c r="C557" s="45" t="n">
        <v>43914</v>
      </c>
      <c r="D557" s="46" t="n">
        <v>43915</v>
      </c>
      <c r="E557" s="17" t="n">
        <v>352.2389</v>
      </c>
      <c r="F557" s="17" t="n">
        <v>457.799</v>
      </c>
      <c r="G557" s="17" t="n">
        <v>2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947</v>
      </c>
      <c r="B558" s="2" t="s">
        <v>1440</v>
      </c>
      <c r="C558" s="45" t="n">
        <v>43727</v>
      </c>
      <c r="D558" s="46" t="n">
        <v>43804</v>
      </c>
      <c r="E558" s="17" t="n">
        <v>1010.0236</v>
      </c>
      <c r="F558" s="17" t="n">
        <v>1009.35</v>
      </c>
      <c r="G558" s="17" t="n">
        <v>1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947</v>
      </c>
      <c r="B559" s="2" t="s">
        <v>1440</v>
      </c>
      <c r="C559" s="45" t="n">
        <v>43727</v>
      </c>
      <c r="D559" s="46" t="n">
        <v>43840</v>
      </c>
      <c r="E559" s="17" t="n">
        <v>1010.0236</v>
      </c>
      <c r="F559" s="17" t="n">
        <v>1004.43</v>
      </c>
      <c r="G559" s="17" t="n">
        <v>1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947</v>
      </c>
      <c r="B560" s="2" t="s">
        <v>1440</v>
      </c>
      <c r="C560" s="45" t="n">
        <v>43727</v>
      </c>
      <c r="D560" s="46" t="n">
        <v>43840</v>
      </c>
      <c r="E560" s="17" t="n">
        <v>1010.0236</v>
      </c>
      <c r="F560" s="17" t="n">
        <v>1004.4278</v>
      </c>
      <c r="G560" s="17" t="n">
        <v>9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947</v>
      </c>
      <c r="B561" s="2" t="s">
        <v>1440</v>
      </c>
      <c r="C561" s="45" t="n">
        <v>43727</v>
      </c>
      <c r="D561" s="46" t="n">
        <v>43840</v>
      </c>
      <c r="E561" s="17" t="n">
        <v>1010.0236</v>
      </c>
      <c r="F561" s="17" t="n">
        <v>1006.9267</v>
      </c>
      <c r="G561" s="17" t="n">
        <v>3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947</v>
      </c>
      <c r="B562" s="2" t="s">
        <v>1440</v>
      </c>
      <c r="C562" s="45" t="n">
        <v>43727</v>
      </c>
      <c r="D562" s="46" t="n">
        <v>43840</v>
      </c>
      <c r="E562" s="17" t="n">
        <v>1010.0236</v>
      </c>
      <c r="F562" s="17" t="n">
        <v>1006.92</v>
      </c>
      <c r="G562" s="17" t="n">
        <v>2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947</v>
      </c>
      <c r="B563" s="2" t="s">
        <v>1440</v>
      </c>
      <c r="C563" s="45" t="n">
        <v>43727</v>
      </c>
      <c r="D563" s="46" t="n">
        <v>43844</v>
      </c>
      <c r="E563" s="17" t="n">
        <v>1010.0236</v>
      </c>
      <c r="F563" s="17" t="n">
        <v>1005.995</v>
      </c>
      <c r="G563" s="17" t="n">
        <v>2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947</v>
      </c>
      <c r="B564" s="2" t="s">
        <v>1440</v>
      </c>
      <c r="C564" s="45" t="n">
        <v>43727</v>
      </c>
      <c r="D564" s="46" t="n">
        <v>43844</v>
      </c>
      <c r="E564" s="17" t="n">
        <v>1010.0236</v>
      </c>
      <c r="F564" s="17" t="n">
        <v>1005.995</v>
      </c>
      <c r="G564" s="17" t="n">
        <v>2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947</v>
      </c>
      <c r="B565" s="2" t="s">
        <v>1440</v>
      </c>
      <c r="C565" s="45" t="n">
        <v>43727</v>
      </c>
      <c r="D565" s="46" t="n">
        <v>43852</v>
      </c>
      <c r="E565" s="17" t="n">
        <v>1010.0236</v>
      </c>
      <c r="F565" s="17" t="n">
        <v>1009.0375</v>
      </c>
      <c r="G565" s="17" t="n">
        <v>4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947</v>
      </c>
      <c r="B566" s="2" t="s">
        <v>1440</v>
      </c>
      <c r="C566" s="45" t="n">
        <v>43727</v>
      </c>
      <c r="D566" s="46" t="n">
        <v>43852</v>
      </c>
      <c r="E566" s="17" t="n">
        <v>1010.0236</v>
      </c>
      <c r="F566" s="17" t="n">
        <v>1009.0367</v>
      </c>
      <c r="G566" s="17" t="n">
        <v>6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947</v>
      </c>
      <c r="B567" s="2" t="s">
        <v>1440</v>
      </c>
      <c r="C567" s="45" t="n">
        <v>43727</v>
      </c>
      <c r="D567" s="46" t="n">
        <v>43875</v>
      </c>
      <c r="E567" s="17" t="n">
        <v>1010.0236</v>
      </c>
      <c r="F567" s="17" t="n">
        <v>1014.9329</v>
      </c>
      <c r="G567" s="17" t="n">
        <v>7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947</v>
      </c>
      <c r="B568" s="2" t="s">
        <v>1440</v>
      </c>
      <c r="C568" s="45" t="n">
        <v>43727</v>
      </c>
      <c r="D568" s="46" t="n">
        <v>43879</v>
      </c>
      <c r="E568" s="17" t="n">
        <v>1010.0236</v>
      </c>
      <c r="F568" s="17" t="n">
        <v>1015.5033</v>
      </c>
      <c r="G568" s="17" t="n">
        <v>3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947</v>
      </c>
      <c r="B569" s="2" t="s">
        <v>1440</v>
      </c>
      <c r="C569" s="45" t="n">
        <v>43727</v>
      </c>
      <c r="D569" s="46" t="n">
        <v>43879</v>
      </c>
      <c r="E569" s="17" t="n">
        <v>1010.0236</v>
      </c>
      <c r="F569" s="17" t="n">
        <v>1015.5025</v>
      </c>
      <c r="G569" s="17" t="n">
        <v>16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947</v>
      </c>
      <c r="B570" s="2" t="s">
        <v>1440</v>
      </c>
      <c r="C570" s="45" t="n">
        <v>43727</v>
      </c>
      <c r="D570" s="46" t="n">
        <v>43879</v>
      </c>
      <c r="E570" s="17" t="n">
        <v>1010.0236</v>
      </c>
      <c r="F570" s="17" t="n">
        <v>1015.5</v>
      </c>
      <c r="G570" s="17" t="n">
        <v>1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947</v>
      </c>
      <c r="B571" s="2" t="s">
        <v>1440</v>
      </c>
      <c r="C571" s="45" t="n">
        <v>43727</v>
      </c>
      <c r="D571" s="46" t="n">
        <v>43880</v>
      </c>
      <c r="E571" s="17" t="n">
        <v>1010.0236</v>
      </c>
      <c r="F571" s="17" t="n">
        <v>1013.944</v>
      </c>
      <c r="G571" s="17" t="n">
        <v>5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947</v>
      </c>
      <c r="B572" s="2" t="s">
        <v>1440</v>
      </c>
      <c r="C572" s="45" t="n">
        <v>43727</v>
      </c>
      <c r="D572" s="46" t="n">
        <v>43882</v>
      </c>
      <c r="E572" s="17" t="n">
        <v>1010.0236</v>
      </c>
      <c r="F572" s="17" t="n">
        <v>1016.033</v>
      </c>
      <c r="G572" s="17" t="n">
        <v>38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947</v>
      </c>
      <c r="B573" s="2" t="s">
        <v>1440</v>
      </c>
      <c r="C573" s="45" t="n">
        <v>43749</v>
      </c>
      <c r="D573" s="46" t="n">
        <v>43882</v>
      </c>
      <c r="E573" s="17" t="n">
        <v>1011.29</v>
      </c>
      <c r="F573" s="17" t="n">
        <v>1016.033</v>
      </c>
      <c r="G573" s="17" t="n">
        <v>2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35</v>
      </c>
      <c r="B574" s="2" t="s">
        <v>36</v>
      </c>
      <c r="C574" s="45" t="n">
        <v>43734</v>
      </c>
      <c r="D574" s="46" t="n">
        <v>43951</v>
      </c>
      <c r="E574" s="17" t="n">
        <v>856.2586</v>
      </c>
      <c r="F574" s="17" t="n">
        <v>662.4677</v>
      </c>
      <c r="G574" s="17" t="n">
        <v>1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35</v>
      </c>
      <c r="B575" s="2" t="s">
        <v>36</v>
      </c>
      <c r="C575" s="45" t="n">
        <v>43767</v>
      </c>
      <c r="D575" s="46" t="n">
        <v>43951</v>
      </c>
      <c r="E575" s="17" t="n">
        <v>801.5685</v>
      </c>
      <c r="F575" s="17" t="n">
        <v>666.1522</v>
      </c>
      <c r="G575" s="17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35</v>
      </c>
      <c r="B576" s="2" t="s">
        <v>36</v>
      </c>
      <c r="C576" s="45" t="n">
        <v>43780</v>
      </c>
      <c r="D576" s="46" t="n">
        <v>43951</v>
      </c>
      <c r="E576" s="17" t="n">
        <v>774.3134</v>
      </c>
      <c r="F576" s="17" t="n">
        <v>666.1522</v>
      </c>
      <c r="G576" s="17" t="n">
        <v>1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35</v>
      </c>
      <c r="B577" s="2" t="s">
        <v>36</v>
      </c>
      <c r="C577" s="45" t="n">
        <v>43780</v>
      </c>
      <c r="D577" s="46" t="n">
        <v>44176</v>
      </c>
      <c r="E577" s="17" t="n">
        <v>773.6761</v>
      </c>
      <c r="F577" s="17" t="n">
        <v>521.6627</v>
      </c>
      <c r="G577" s="17" t="n">
        <v>2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35</v>
      </c>
      <c r="B578" s="2" t="s">
        <v>36</v>
      </c>
      <c r="C578" s="45" t="n">
        <v>43784</v>
      </c>
      <c r="D578" s="46" t="n">
        <v>44176</v>
      </c>
      <c r="E578" s="17" t="n">
        <v>724.0331</v>
      </c>
      <c r="F578" s="17" t="n">
        <v>521.6627</v>
      </c>
      <c r="G578" s="17" t="n">
        <v>5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35</v>
      </c>
      <c r="B579" s="2" t="s">
        <v>36</v>
      </c>
      <c r="C579" s="45" t="n">
        <v>43906</v>
      </c>
      <c r="D579" s="46" t="n">
        <v>44176</v>
      </c>
      <c r="E579" s="17" t="n">
        <v>417.9046</v>
      </c>
      <c r="F579" s="17" t="n">
        <v>521.6627</v>
      </c>
      <c r="G579" s="17" t="n">
        <v>2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35</v>
      </c>
      <c r="B580" s="2" t="s">
        <v>36</v>
      </c>
      <c r="C580" s="45" t="n">
        <v>43907</v>
      </c>
      <c r="D580" s="46" t="n">
        <v>44176</v>
      </c>
      <c r="E580" s="17" t="n">
        <v>409.1766</v>
      </c>
      <c r="F580" s="17" t="n">
        <v>521.6627</v>
      </c>
      <c r="G580" s="17" t="n">
        <v>1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35</v>
      </c>
      <c r="B581" s="2" t="s">
        <v>36</v>
      </c>
      <c r="C581" s="45" t="n">
        <v>43907</v>
      </c>
      <c r="D581" s="46" t="n">
        <v>44176</v>
      </c>
      <c r="E581" s="17" t="n">
        <v>409.1766</v>
      </c>
      <c r="F581" s="17" t="n">
        <v>521.6627</v>
      </c>
      <c r="G581" s="17" t="n">
        <v>1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35</v>
      </c>
      <c r="B582" s="2" t="s">
        <v>36</v>
      </c>
      <c r="C582" s="45" t="n">
        <v>43907</v>
      </c>
      <c r="D582" s="46" t="n">
        <v>44176</v>
      </c>
      <c r="E582" s="17" t="n">
        <v>408.4354</v>
      </c>
      <c r="F582" s="17" t="n">
        <v>521.6627</v>
      </c>
      <c r="G582" s="17" t="n">
        <v>2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35</v>
      </c>
      <c r="B583" s="2" t="s">
        <v>36</v>
      </c>
      <c r="C583" s="45" t="n">
        <v>43909</v>
      </c>
      <c r="D583" s="46" t="n">
        <v>44176</v>
      </c>
      <c r="E583" s="17" t="n">
        <v>369.8507</v>
      </c>
      <c r="F583" s="17" t="n">
        <v>521.6627</v>
      </c>
      <c r="G583" s="17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35</v>
      </c>
      <c r="B584" s="2" t="s">
        <v>36</v>
      </c>
      <c r="C584" s="45" t="n">
        <v>43914</v>
      </c>
      <c r="D584" s="46" t="n">
        <v>44176</v>
      </c>
      <c r="E584" s="17" t="n">
        <v>407.1575</v>
      </c>
      <c r="F584" s="17" t="n">
        <v>521.6627</v>
      </c>
      <c r="G584" s="17" t="n">
        <v>5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35</v>
      </c>
      <c r="B585" s="2" t="s">
        <v>36</v>
      </c>
      <c r="C585" s="45" t="n">
        <v>43921</v>
      </c>
      <c r="D585" s="46" t="n">
        <v>44176</v>
      </c>
      <c r="E585" s="17" t="n">
        <v>358.7355</v>
      </c>
      <c r="F585" s="17" t="n">
        <v>521.6627</v>
      </c>
      <c r="G585" s="17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35</v>
      </c>
      <c r="B586" s="2" t="s">
        <v>36</v>
      </c>
      <c r="C586" s="45" t="n">
        <v>43921</v>
      </c>
      <c r="D586" s="46" t="n">
        <v>44179</v>
      </c>
      <c r="E586" s="17" t="n">
        <v>358.7355</v>
      </c>
      <c r="F586" s="17" t="n">
        <v>525.7292</v>
      </c>
      <c r="G586" s="17" t="n">
        <v>1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35</v>
      </c>
      <c r="B587" s="2" t="s">
        <v>36</v>
      </c>
      <c r="C587" s="45" t="n">
        <v>43921</v>
      </c>
      <c r="D587" s="46" t="n">
        <v>44179</v>
      </c>
      <c r="E587" s="17" t="n">
        <v>358.7355</v>
      </c>
      <c r="F587" s="17" t="n">
        <v>526.0948</v>
      </c>
      <c r="G587" s="17" t="n">
        <v>2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35</v>
      </c>
      <c r="B588" s="2" t="s">
        <v>36</v>
      </c>
      <c r="C588" s="45" t="n">
        <v>43928</v>
      </c>
      <c r="D588" s="46" t="n">
        <v>44179</v>
      </c>
      <c r="E588" s="17" t="n">
        <v>437.356</v>
      </c>
      <c r="F588" s="17" t="n">
        <v>526.0948</v>
      </c>
      <c r="G588" s="17" t="n">
        <v>2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948</v>
      </c>
      <c r="B589" s="2" t="s">
        <v>1481</v>
      </c>
      <c r="C589" s="45" t="n">
        <v>43774</v>
      </c>
      <c r="D589" s="46" t="n">
        <v>43783</v>
      </c>
      <c r="E589" s="17" t="n">
        <v>0.0122</v>
      </c>
      <c r="F589" s="17" t="n">
        <v>0.0129</v>
      </c>
      <c r="G589" s="17" t="n">
        <v>200000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948</v>
      </c>
      <c r="B590" s="2" t="s">
        <v>1481</v>
      </c>
      <c r="C590" s="45" t="n">
        <v>43774</v>
      </c>
      <c r="D590" s="46" t="n">
        <v>43783</v>
      </c>
      <c r="E590" s="17" t="n">
        <v>0.0122</v>
      </c>
      <c r="F590" s="17" t="n">
        <v>0.0129</v>
      </c>
      <c r="G590" s="17" t="n">
        <v>600000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948</v>
      </c>
      <c r="B591" s="2" t="s">
        <v>1481</v>
      </c>
      <c r="C591" s="45" t="n">
        <v>43860</v>
      </c>
      <c r="D591" s="46" t="n">
        <v>43874</v>
      </c>
      <c r="E591" s="17" t="n">
        <v>0.0136</v>
      </c>
      <c r="F591" s="17" t="n">
        <v>0.0163</v>
      </c>
      <c r="G591" s="17" t="n">
        <v>200000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948</v>
      </c>
      <c r="B592" s="2" t="s">
        <v>1481</v>
      </c>
      <c r="C592" s="45" t="n">
        <v>43887</v>
      </c>
      <c r="D592" s="46" t="n">
        <v>43949</v>
      </c>
      <c r="E592" s="17" t="n">
        <v>0.015</v>
      </c>
      <c r="F592" s="17" t="n">
        <v>0.0114</v>
      </c>
      <c r="G592" s="17" t="n">
        <v>200000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948</v>
      </c>
      <c r="B593" s="2" t="s">
        <v>1481</v>
      </c>
      <c r="C593" s="45" t="n">
        <v>43887</v>
      </c>
      <c r="D593" s="46" t="n">
        <v>43949</v>
      </c>
      <c r="E593" s="17" t="n">
        <v>0.015</v>
      </c>
      <c r="F593" s="17" t="n">
        <v>0.0114</v>
      </c>
      <c r="G593" s="17" t="n">
        <v>200000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948</v>
      </c>
      <c r="B594" s="2" t="s">
        <v>1481</v>
      </c>
      <c r="C594" s="45" t="n">
        <v>43908</v>
      </c>
      <c r="D594" s="46" t="n">
        <v>43949</v>
      </c>
      <c r="E594" s="17" t="n">
        <v>0.0082</v>
      </c>
      <c r="F594" s="17" t="n">
        <v>0.0114</v>
      </c>
      <c r="G594" s="17" t="n">
        <v>100000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948</v>
      </c>
      <c r="B595" s="2" t="s">
        <v>1481</v>
      </c>
      <c r="C595" s="45" t="n">
        <v>43909</v>
      </c>
      <c r="D595" s="46" t="n">
        <v>43949</v>
      </c>
      <c r="E595" s="17" t="n">
        <v>0.0081</v>
      </c>
      <c r="F595" s="17" t="n">
        <v>0.0114</v>
      </c>
      <c r="G595" s="17" t="n">
        <v>100000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948</v>
      </c>
      <c r="B596" s="2" t="s">
        <v>1481</v>
      </c>
      <c r="C596" s="45" t="n">
        <v>43910</v>
      </c>
      <c r="D596" s="46" t="n">
        <v>43949</v>
      </c>
      <c r="E596" s="17" t="n">
        <v>0.0092</v>
      </c>
      <c r="F596" s="17" t="n">
        <v>0.0114</v>
      </c>
      <c r="G596" s="17" t="n">
        <v>100000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948</v>
      </c>
      <c r="B597" s="2" t="s">
        <v>1481</v>
      </c>
      <c r="C597" s="45" t="n">
        <v>43923</v>
      </c>
      <c r="D597" s="46" t="n">
        <v>43949</v>
      </c>
      <c r="E597" s="17" t="n">
        <v>0.0103</v>
      </c>
      <c r="F597" s="17" t="n">
        <v>0.0114</v>
      </c>
      <c r="G597" s="17" t="n">
        <v>200000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948</v>
      </c>
      <c r="B598" s="2" t="s">
        <v>1481</v>
      </c>
      <c r="C598" s="45" t="n">
        <v>43923</v>
      </c>
      <c r="D598" s="46" t="n">
        <v>43949</v>
      </c>
      <c r="E598" s="17" t="n">
        <v>0.0102</v>
      </c>
      <c r="F598" s="17" t="n">
        <v>0.0114</v>
      </c>
      <c r="G598" s="17" t="n">
        <v>100000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948</v>
      </c>
      <c r="B599" s="2" t="s">
        <v>1481</v>
      </c>
      <c r="C599" s="45" t="n">
        <v>43923</v>
      </c>
      <c r="D599" s="46" t="n">
        <v>43949</v>
      </c>
      <c r="E599" s="17" t="n">
        <v>0.0102</v>
      </c>
      <c r="F599" s="17" t="n">
        <v>0.0114</v>
      </c>
      <c r="G599" s="17" t="n">
        <v>200000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948</v>
      </c>
      <c r="B600" s="2" t="s">
        <v>1481</v>
      </c>
      <c r="C600" s="45" t="n">
        <v>43923</v>
      </c>
      <c r="D600" s="46" t="n">
        <v>43949</v>
      </c>
      <c r="E600" s="17" t="n">
        <v>0.0102</v>
      </c>
      <c r="F600" s="17" t="n">
        <v>0.0114</v>
      </c>
      <c r="G600" s="17" t="n">
        <v>100000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78</v>
      </c>
      <c r="B601" s="2" t="s">
        <v>79</v>
      </c>
      <c r="C601" s="45" t="n">
        <v>43794</v>
      </c>
      <c r="D601" s="46" t="n">
        <v>43836</v>
      </c>
      <c r="E601" s="17" t="n">
        <v>314.9655</v>
      </c>
      <c r="F601" s="17" t="n">
        <v>322.107</v>
      </c>
      <c r="G601" s="17" t="n">
        <v>20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78</v>
      </c>
      <c r="B602" s="2" t="s">
        <v>79</v>
      </c>
      <c r="C602" s="45" t="n">
        <v>43887</v>
      </c>
      <c r="D602" s="46" t="n">
        <v>43972</v>
      </c>
      <c r="E602" s="17" t="n">
        <v>335.15</v>
      </c>
      <c r="F602" s="17" t="n">
        <v>328.3431</v>
      </c>
      <c r="G602" s="17" t="n">
        <v>10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78</v>
      </c>
      <c r="B603" s="2" t="s">
        <v>79</v>
      </c>
      <c r="C603" s="45" t="n">
        <v>43887</v>
      </c>
      <c r="D603" s="46" t="n">
        <v>43972</v>
      </c>
      <c r="E603" s="17" t="n">
        <v>335.151</v>
      </c>
      <c r="F603" s="17" t="n">
        <v>328.3431</v>
      </c>
      <c r="G603" s="17" t="n">
        <v>20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78</v>
      </c>
      <c r="B604" s="2" t="s">
        <v>79</v>
      </c>
      <c r="C604" s="45" t="n">
        <v>43895</v>
      </c>
      <c r="D604" s="46" t="n">
        <v>43972</v>
      </c>
      <c r="E604" s="17" t="n">
        <v>325.896</v>
      </c>
      <c r="F604" s="17" t="n">
        <v>328.3431</v>
      </c>
      <c r="G604" s="17" t="n">
        <v>10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78</v>
      </c>
      <c r="B605" s="2" t="s">
        <v>79</v>
      </c>
      <c r="C605" s="45" t="n">
        <v>43903</v>
      </c>
      <c r="D605" s="46" t="n">
        <v>43972</v>
      </c>
      <c r="E605" s="17" t="n">
        <v>267.66</v>
      </c>
      <c r="F605" s="17" t="n">
        <v>328.3431</v>
      </c>
      <c r="G605" s="17" t="n">
        <v>10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78</v>
      </c>
      <c r="B606" s="2" t="s">
        <v>79</v>
      </c>
      <c r="C606" s="45" t="n">
        <v>43909</v>
      </c>
      <c r="D606" s="46" t="n">
        <v>43972</v>
      </c>
      <c r="E606" s="17" t="n">
        <v>262.325</v>
      </c>
      <c r="F606" s="17" t="n">
        <v>328.3431</v>
      </c>
      <c r="G606" s="17" t="n">
        <v>10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78</v>
      </c>
      <c r="B607" s="2" t="s">
        <v>79</v>
      </c>
      <c r="C607" s="45" t="n">
        <v>43910</v>
      </c>
      <c r="D607" s="46" t="n">
        <v>43972</v>
      </c>
      <c r="E607" s="17" t="n">
        <v>273.931</v>
      </c>
      <c r="F607" s="17" t="n">
        <v>328.3431</v>
      </c>
      <c r="G607" s="17" t="n">
        <v>10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78</v>
      </c>
      <c r="B608" s="2" t="s">
        <v>79</v>
      </c>
      <c r="C608" s="45" t="n">
        <v>43913</v>
      </c>
      <c r="D608" s="46" t="n">
        <v>43972</v>
      </c>
      <c r="E608" s="17" t="n">
        <v>265.126</v>
      </c>
      <c r="F608" s="17" t="n">
        <v>328.3431</v>
      </c>
      <c r="G608" s="17" t="n">
        <v>10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78</v>
      </c>
      <c r="B609" s="2" t="s">
        <v>79</v>
      </c>
      <c r="C609" s="45" t="n">
        <v>43931</v>
      </c>
      <c r="D609" s="46" t="n">
        <v>43972</v>
      </c>
      <c r="E609" s="17" t="n">
        <v>307.447</v>
      </c>
      <c r="F609" s="17" t="n">
        <v>328.3431</v>
      </c>
      <c r="G609" s="17" t="n">
        <v>10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78</v>
      </c>
      <c r="B610" s="2" t="s">
        <v>79</v>
      </c>
      <c r="C610" s="45" t="n">
        <v>43931</v>
      </c>
      <c r="D610" s="46" t="n">
        <v>43972</v>
      </c>
      <c r="E610" s="17" t="n">
        <v>307.4466</v>
      </c>
      <c r="F610" s="17" t="n">
        <v>328.943</v>
      </c>
      <c r="G610" s="17" t="n">
        <v>10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78</v>
      </c>
      <c r="B611" s="2" t="s">
        <v>79</v>
      </c>
      <c r="C611" s="45" t="n">
        <v>43931</v>
      </c>
      <c r="D611" s="46" t="n">
        <v>43972</v>
      </c>
      <c r="E611" s="17" t="n">
        <v>307.4466</v>
      </c>
      <c r="F611" s="17" t="n">
        <v>328.943</v>
      </c>
      <c r="G611" s="17" t="n">
        <v>10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78</v>
      </c>
      <c r="B612" s="2" t="s">
        <v>79</v>
      </c>
      <c r="C612" s="45" t="n">
        <v>43931</v>
      </c>
      <c r="D612" s="46" t="n">
        <v>43972</v>
      </c>
      <c r="E612" s="17" t="n">
        <v>307.4466</v>
      </c>
      <c r="F612" s="17" t="n">
        <v>328.943</v>
      </c>
      <c r="G612" s="17" t="n">
        <v>10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78</v>
      </c>
      <c r="B613" s="2" t="s">
        <v>79</v>
      </c>
      <c r="C613" s="45" t="n">
        <v>43931</v>
      </c>
      <c r="D613" s="46" t="n">
        <v>43972</v>
      </c>
      <c r="E613" s="17" t="n">
        <v>307.4466</v>
      </c>
      <c r="F613" s="17" t="n">
        <v>328.943</v>
      </c>
      <c r="G613" s="17" t="n">
        <v>10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78</v>
      </c>
      <c r="B614" s="2" t="s">
        <v>79</v>
      </c>
      <c r="C614" s="45" t="n">
        <v>43931</v>
      </c>
      <c r="D614" s="46" t="n">
        <v>43972</v>
      </c>
      <c r="E614" s="17" t="n">
        <v>307.4466</v>
      </c>
      <c r="F614" s="17" t="n">
        <v>328.943</v>
      </c>
      <c r="G614" s="17" t="n">
        <v>10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78</v>
      </c>
      <c r="B615" s="2" t="s">
        <v>79</v>
      </c>
      <c r="C615" s="45" t="n">
        <v>43931</v>
      </c>
      <c r="D615" s="46" t="n">
        <v>43972</v>
      </c>
      <c r="E615" s="17" t="n">
        <v>307.4466</v>
      </c>
      <c r="F615" s="17" t="n">
        <v>328.9428</v>
      </c>
      <c r="G615" s="17" t="n">
        <v>30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78</v>
      </c>
      <c r="B616" s="2" t="s">
        <v>79</v>
      </c>
      <c r="C616" s="45" t="n">
        <v>43931</v>
      </c>
      <c r="D616" s="46" t="n">
        <v>43972</v>
      </c>
      <c r="E616" s="17" t="n">
        <v>307.497</v>
      </c>
      <c r="F616" s="17" t="n">
        <v>328.9428</v>
      </c>
      <c r="G616" s="17" t="n">
        <v>10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78</v>
      </c>
      <c r="B617" s="2" t="s">
        <v>79</v>
      </c>
      <c r="C617" s="45" t="n">
        <v>43997</v>
      </c>
      <c r="D617" s="46" t="n">
        <v>44082</v>
      </c>
      <c r="E617" s="17" t="n">
        <v>320.003</v>
      </c>
      <c r="F617" s="17" t="n">
        <v>334.64</v>
      </c>
      <c r="G617" s="17" t="n">
        <v>10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78</v>
      </c>
      <c r="B618" s="2" t="s">
        <v>79</v>
      </c>
      <c r="C618" s="45" t="n">
        <v>44020</v>
      </c>
      <c r="D618" s="46" t="n">
        <v>44082</v>
      </c>
      <c r="E618" s="17" t="n">
        <v>322.305</v>
      </c>
      <c r="F618" s="17" t="n">
        <v>334.64</v>
      </c>
      <c r="G618" s="17" t="n">
        <v>10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78</v>
      </c>
      <c r="B619" s="2" t="s">
        <v>79</v>
      </c>
      <c r="C619" s="45" t="n">
        <v>44020</v>
      </c>
      <c r="D619" s="46" t="n">
        <v>44082</v>
      </c>
      <c r="E619" s="17" t="n">
        <v>319.653</v>
      </c>
      <c r="F619" s="17" t="n">
        <v>334.64</v>
      </c>
      <c r="G619" s="17" t="n">
        <v>10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78</v>
      </c>
      <c r="B620" s="2" t="s">
        <v>79</v>
      </c>
      <c r="C620" s="45" t="n">
        <v>44020</v>
      </c>
      <c r="D620" s="46" t="n">
        <v>44082</v>
      </c>
      <c r="E620" s="17" t="n">
        <v>319</v>
      </c>
      <c r="F620" s="17" t="n">
        <v>334.64</v>
      </c>
      <c r="G620" s="17" t="n">
        <v>10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78</v>
      </c>
      <c r="B621" s="2" t="s">
        <v>79</v>
      </c>
      <c r="C621" s="45" t="n">
        <v>44020</v>
      </c>
      <c r="D621" s="46" t="n">
        <v>44082</v>
      </c>
      <c r="E621" s="17" t="n">
        <v>318.5</v>
      </c>
      <c r="F621" s="17" t="n">
        <v>334.64</v>
      </c>
      <c r="G621" s="17" t="n">
        <v>10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78</v>
      </c>
      <c r="B622" s="2" t="s">
        <v>79</v>
      </c>
      <c r="C622" s="45" t="n">
        <v>44025</v>
      </c>
      <c r="D622" s="46" t="n">
        <v>44082</v>
      </c>
      <c r="E622" s="17" t="n">
        <v>316.801</v>
      </c>
      <c r="F622" s="17" t="n">
        <v>334.64</v>
      </c>
      <c r="G622" s="17" t="n">
        <v>10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132</v>
      </c>
      <c r="B623" s="2" t="s">
        <v>133</v>
      </c>
      <c r="C623" s="45" t="n">
        <v>43795</v>
      </c>
      <c r="D623" s="46" t="n">
        <v>43888</v>
      </c>
      <c r="E623" s="17" t="n">
        <v>1262.66</v>
      </c>
      <c r="F623" s="17" t="n">
        <v>1216.27</v>
      </c>
      <c r="G623" s="17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132</v>
      </c>
      <c r="B624" s="2" t="s">
        <v>133</v>
      </c>
      <c r="C624" s="45" t="n">
        <v>43825</v>
      </c>
      <c r="D624" s="46" t="n">
        <v>43888</v>
      </c>
      <c r="E624" s="17" t="n">
        <v>1181.2067</v>
      </c>
      <c r="F624" s="17" t="n">
        <v>1216.27</v>
      </c>
      <c r="G624" s="17" t="n">
        <v>3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132</v>
      </c>
      <c r="B625" s="2" t="s">
        <v>133</v>
      </c>
      <c r="C625" s="45" t="n">
        <v>43838</v>
      </c>
      <c r="D625" s="46" t="n">
        <v>43888</v>
      </c>
      <c r="E625" s="17" t="n">
        <v>1158.695</v>
      </c>
      <c r="F625" s="17" t="n">
        <v>1216.27</v>
      </c>
      <c r="G625" s="17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132</v>
      </c>
      <c r="B626" s="2" t="s">
        <v>133</v>
      </c>
      <c r="C626" s="45" t="n">
        <v>43838</v>
      </c>
      <c r="D626" s="46" t="n">
        <v>43888</v>
      </c>
      <c r="E626" s="17" t="n">
        <v>1158.695</v>
      </c>
      <c r="F626" s="17" t="n">
        <v>1216.27</v>
      </c>
      <c r="G626" s="17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949</v>
      </c>
      <c r="B627" s="2" t="s">
        <v>1482</v>
      </c>
      <c r="C627" s="45" t="n">
        <v>43801</v>
      </c>
      <c r="D627" s="46" t="n">
        <v>43987</v>
      </c>
      <c r="E627" s="17" t="n">
        <v>778.1389</v>
      </c>
      <c r="F627" s="17" t="n">
        <v>780.5651</v>
      </c>
      <c r="G627" s="17" t="n">
        <v>4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949</v>
      </c>
      <c r="B628" s="2" t="s">
        <v>1482</v>
      </c>
      <c r="C628" s="45" t="n">
        <v>43857</v>
      </c>
      <c r="D628" s="46" t="n">
        <v>43987</v>
      </c>
      <c r="E628" s="17" t="n">
        <v>766.9237</v>
      </c>
      <c r="F628" s="17" t="n">
        <v>780.5651</v>
      </c>
      <c r="G628" s="17" t="n">
        <v>4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949</v>
      </c>
      <c r="B629" s="2" t="s">
        <v>1482</v>
      </c>
      <c r="C629" s="45" t="n">
        <v>43882</v>
      </c>
      <c r="D629" s="46" t="n">
        <v>43987</v>
      </c>
      <c r="E629" s="17" t="n">
        <v>793.6116</v>
      </c>
      <c r="F629" s="17" t="n">
        <v>780.5651</v>
      </c>
      <c r="G629" s="17" t="n">
        <v>4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949</v>
      </c>
      <c r="B630" s="2" t="s">
        <v>1482</v>
      </c>
      <c r="C630" s="45" t="n">
        <v>43966</v>
      </c>
      <c r="D630" s="46" t="n">
        <v>43987</v>
      </c>
      <c r="E630" s="17" t="n">
        <v>711.1394</v>
      </c>
      <c r="F630" s="17" t="n">
        <v>780.5651</v>
      </c>
      <c r="G630" s="17" t="n">
        <v>3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950</v>
      </c>
      <c r="B631" s="2" t="s">
        <v>1483</v>
      </c>
      <c r="C631" s="45" t="n">
        <v>43801</v>
      </c>
      <c r="D631" s="46" t="n">
        <v>43803</v>
      </c>
      <c r="E631" s="17" t="n">
        <v>10239.6</v>
      </c>
      <c r="F631" s="17" t="n">
        <v>10234.66</v>
      </c>
      <c r="G631" s="17" t="n">
        <v>1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80</v>
      </c>
      <c r="B632" s="2" t="s">
        <v>81</v>
      </c>
      <c r="C632" s="45" t="n">
        <v>43801</v>
      </c>
      <c r="D632" s="46" t="n">
        <v>43888</v>
      </c>
      <c r="E632" s="17" t="n">
        <v>8.1649</v>
      </c>
      <c r="F632" s="17" t="n">
        <v>9.3344</v>
      </c>
      <c r="G632" s="17" t="n">
        <v>200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80</v>
      </c>
      <c r="B633" s="2" t="s">
        <v>81</v>
      </c>
      <c r="C633" s="45" t="n">
        <v>43804</v>
      </c>
      <c r="D633" s="46" t="n">
        <v>43888</v>
      </c>
      <c r="E633" s="17" t="n">
        <v>8.0849</v>
      </c>
      <c r="F633" s="17" t="n">
        <v>9.3344</v>
      </c>
      <c r="G633" s="17" t="n">
        <v>200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80</v>
      </c>
      <c r="B634" s="2" t="s">
        <v>81</v>
      </c>
      <c r="C634" s="45" t="n">
        <v>43874</v>
      </c>
      <c r="D634" s="46" t="n">
        <v>43888</v>
      </c>
      <c r="E634" s="17" t="n">
        <v>9.6058</v>
      </c>
      <c r="F634" s="17" t="n">
        <v>9.3344</v>
      </c>
      <c r="G634" s="17" t="n">
        <v>100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80</v>
      </c>
      <c r="B635" s="2" t="s">
        <v>81</v>
      </c>
      <c r="C635" s="45" t="n">
        <v>43889</v>
      </c>
      <c r="D635" s="46" t="n">
        <v>44036</v>
      </c>
      <c r="E635" s="17" t="n">
        <v>8.8853</v>
      </c>
      <c r="F635" s="17" t="n">
        <v>10.6949</v>
      </c>
      <c r="G635" s="17" t="n">
        <v>100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80</v>
      </c>
      <c r="B636" s="2" t="s">
        <v>81</v>
      </c>
      <c r="C636" s="45" t="n">
        <v>43889</v>
      </c>
      <c r="D636" s="46" t="n">
        <v>44036</v>
      </c>
      <c r="E636" s="17" t="n">
        <v>8.8053</v>
      </c>
      <c r="F636" s="17" t="n">
        <v>10.6949</v>
      </c>
      <c r="G636" s="17" t="n">
        <v>400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80</v>
      </c>
      <c r="B637" s="2" t="s">
        <v>81</v>
      </c>
      <c r="C637" s="45" t="n">
        <v>43929</v>
      </c>
      <c r="D637" s="46" t="n">
        <v>44036</v>
      </c>
      <c r="E637" s="17" t="n">
        <v>8.6742</v>
      </c>
      <c r="F637" s="17" t="n">
        <v>10.6949</v>
      </c>
      <c r="G637" s="17" t="n">
        <v>100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80</v>
      </c>
      <c r="B638" s="2" t="s">
        <v>81</v>
      </c>
      <c r="C638" s="45" t="n">
        <v>43929</v>
      </c>
      <c r="D638" s="46" t="n">
        <v>44036</v>
      </c>
      <c r="E638" s="17" t="n">
        <v>8.6742</v>
      </c>
      <c r="F638" s="17" t="n">
        <v>10.6949</v>
      </c>
      <c r="G638" s="17" t="n">
        <v>100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951</v>
      </c>
      <c r="B639" s="2" t="s">
        <v>1484</v>
      </c>
      <c r="C639" s="45" t="n">
        <v>43818</v>
      </c>
      <c r="D639" s="46" t="n">
        <v>43839</v>
      </c>
      <c r="E639" s="17" t="n">
        <v>9.0457</v>
      </c>
      <c r="F639" s="17" t="n">
        <v>9.8141</v>
      </c>
      <c r="G639" s="17" t="n">
        <v>30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951</v>
      </c>
      <c r="B640" s="2" t="s">
        <v>1484</v>
      </c>
      <c r="C640" s="45" t="n">
        <v>43818</v>
      </c>
      <c r="D640" s="46" t="n">
        <v>43839</v>
      </c>
      <c r="E640" s="17" t="n">
        <v>9.0455</v>
      </c>
      <c r="F640" s="17" t="n">
        <v>9.8141</v>
      </c>
      <c r="G640" s="17" t="n">
        <v>40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951</v>
      </c>
      <c r="B641" s="2" t="s">
        <v>1484</v>
      </c>
      <c r="C641" s="45" t="n">
        <v>43818</v>
      </c>
      <c r="D641" s="46" t="n">
        <v>43839</v>
      </c>
      <c r="E641" s="17" t="n">
        <v>9.0454</v>
      </c>
      <c r="F641" s="17" t="n">
        <v>9.8141</v>
      </c>
      <c r="G641" s="17" t="n">
        <v>80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952</v>
      </c>
      <c r="B642" s="2" t="s">
        <v>1485</v>
      </c>
      <c r="C642" s="45" t="n">
        <v>43822</v>
      </c>
      <c r="D642" s="46" t="n">
        <v>43889</v>
      </c>
      <c r="E642" s="17" t="n">
        <v>1013.6733</v>
      </c>
      <c r="F642" s="17" t="n">
        <v>1034.57</v>
      </c>
      <c r="G642" s="17" t="n">
        <v>3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953</v>
      </c>
      <c r="B643" s="2" t="s">
        <v>1486</v>
      </c>
      <c r="C643" s="45" t="n">
        <v>43829</v>
      </c>
      <c r="D643" s="46" t="n">
        <v>43985</v>
      </c>
      <c r="E643" s="17" t="n">
        <v>3067.8388</v>
      </c>
      <c r="F643" s="17" t="n">
        <v>2858.64</v>
      </c>
      <c r="G643" s="17" t="n">
        <v>1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953</v>
      </c>
      <c r="B644" s="2" t="s">
        <v>1486</v>
      </c>
      <c r="C644" s="45" t="n">
        <v>43829</v>
      </c>
      <c r="D644" s="46" t="n">
        <v>43985</v>
      </c>
      <c r="E644" s="17" t="n">
        <v>3067.8388</v>
      </c>
      <c r="F644" s="17" t="n">
        <v>2858.64</v>
      </c>
      <c r="G644" s="17" t="n">
        <v>1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953</v>
      </c>
      <c r="B645" s="2" t="s">
        <v>1486</v>
      </c>
      <c r="C645" s="45" t="n">
        <v>43829</v>
      </c>
      <c r="D645" s="46" t="n">
        <v>44019</v>
      </c>
      <c r="E645" s="17" t="n">
        <v>3067.8388</v>
      </c>
      <c r="F645" s="17" t="n">
        <v>2887.62</v>
      </c>
      <c r="G645" s="17" t="n">
        <v>1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953</v>
      </c>
      <c r="B646" s="2" t="s">
        <v>1486</v>
      </c>
      <c r="C646" s="45" t="n">
        <v>43829</v>
      </c>
      <c r="D646" s="46" t="n">
        <v>44019</v>
      </c>
      <c r="E646" s="17" t="n">
        <v>3067.8388</v>
      </c>
      <c r="F646" s="17" t="n">
        <v>2887.62</v>
      </c>
      <c r="G646" s="17" t="n">
        <v>1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953</v>
      </c>
      <c r="B647" s="2" t="s">
        <v>1486</v>
      </c>
      <c r="C647" s="45" t="n">
        <v>43829</v>
      </c>
      <c r="D647" s="46" t="n">
        <v>44019</v>
      </c>
      <c r="E647" s="17" t="n">
        <v>3067.8388</v>
      </c>
      <c r="F647" s="17" t="n">
        <v>2887.62</v>
      </c>
      <c r="G647" s="17" t="n">
        <v>3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953</v>
      </c>
      <c r="B648" s="2" t="s">
        <v>1486</v>
      </c>
      <c r="C648" s="45" t="n">
        <v>43829</v>
      </c>
      <c r="D648" s="46" t="n">
        <v>44019</v>
      </c>
      <c r="E648" s="17" t="n">
        <v>3067.8388</v>
      </c>
      <c r="F648" s="17" t="n">
        <v>2887.62</v>
      </c>
      <c r="G648" s="17" t="n">
        <v>1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953</v>
      </c>
      <c r="B649" s="2" t="s">
        <v>1486</v>
      </c>
      <c r="C649" s="45" t="n">
        <v>43840</v>
      </c>
      <c r="D649" s="46" t="n">
        <v>44029</v>
      </c>
      <c r="E649" s="17" t="n">
        <v>3159.3947</v>
      </c>
      <c r="F649" s="17" t="n">
        <v>2880.625</v>
      </c>
      <c r="G649" s="17" t="n">
        <v>6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953</v>
      </c>
      <c r="B650" s="2" t="s">
        <v>1486</v>
      </c>
      <c r="C650" s="45" t="n">
        <v>43840</v>
      </c>
      <c r="D650" s="46" t="n">
        <v>44032</v>
      </c>
      <c r="E650" s="17" t="n">
        <v>3159.3947</v>
      </c>
      <c r="F650" s="17" t="n">
        <v>2900.614</v>
      </c>
      <c r="G650" s="17" t="n">
        <v>5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953</v>
      </c>
      <c r="B651" s="2" t="s">
        <v>1486</v>
      </c>
      <c r="C651" s="45" t="n">
        <v>43840</v>
      </c>
      <c r="D651" s="46" t="n">
        <v>44033</v>
      </c>
      <c r="E651" s="17" t="n">
        <v>3159.3947</v>
      </c>
      <c r="F651" s="17" t="n">
        <v>2947.59</v>
      </c>
      <c r="G651" s="17" t="n">
        <v>2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953</v>
      </c>
      <c r="B652" s="2" t="s">
        <v>1486</v>
      </c>
      <c r="C652" s="45" t="n">
        <v>43840</v>
      </c>
      <c r="D652" s="46" t="n">
        <v>44033</v>
      </c>
      <c r="E652" s="17" t="n">
        <v>3159.3947</v>
      </c>
      <c r="F652" s="17" t="n">
        <v>2947.59</v>
      </c>
      <c r="G652" s="17" t="n">
        <v>3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953</v>
      </c>
      <c r="B653" s="2" t="s">
        <v>1486</v>
      </c>
      <c r="C653" s="45" t="n">
        <v>43840</v>
      </c>
      <c r="D653" s="46" t="n">
        <v>44033</v>
      </c>
      <c r="E653" s="17" t="n">
        <v>3159.3947</v>
      </c>
      <c r="F653" s="17" t="n">
        <v>2954.588</v>
      </c>
      <c r="G653" s="17" t="n">
        <v>5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953</v>
      </c>
      <c r="B654" s="2" t="s">
        <v>1486</v>
      </c>
      <c r="C654" s="45" t="n">
        <v>43840</v>
      </c>
      <c r="D654" s="46" t="n">
        <v>44036</v>
      </c>
      <c r="E654" s="17" t="n">
        <v>3159.3947</v>
      </c>
      <c r="F654" s="17" t="n">
        <v>2961.586</v>
      </c>
      <c r="G654" s="17" t="n">
        <v>5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953</v>
      </c>
      <c r="B655" s="2" t="s">
        <v>1486</v>
      </c>
      <c r="C655" s="45" t="n">
        <v>43840</v>
      </c>
      <c r="D655" s="46" t="n">
        <v>44064</v>
      </c>
      <c r="E655" s="17" t="n">
        <v>3159.3947</v>
      </c>
      <c r="F655" s="17" t="n">
        <v>3108.5145</v>
      </c>
      <c r="G655" s="17" t="n">
        <v>4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953</v>
      </c>
      <c r="B656" s="2" t="s">
        <v>1486</v>
      </c>
      <c r="C656" s="45" t="n">
        <v>43907</v>
      </c>
      <c r="D656" s="46" t="n">
        <v>44064</v>
      </c>
      <c r="E656" s="17" t="n">
        <v>2244.35</v>
      </c>
      <c r="F656" s="17" t="n">
        <v>3108.5145</v>
      </c>
      <c r="G656" s="17" t="n">
        <v>1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953</v>
      </c>
      <c r="B657" s="2" t="s">
        <v>1486</v>
      </c>
      <c r="C657" s="45" t="n">
        <v>43910</v>
      </c>
      <c r="D657" s="46" t="n">
        <v>44064</v>
      </c>
      <c r="E657" s="17" t="n">
        <v>2437.16</v>
      </c>
      <c r="F657" s="17" t="n">
        <v>3108.5145</v>
      </c>
      <c r="G657" s="17" t="n">
        <v>1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953</v>
      </c>
      <c r="B658" s="2" t="s">
        <v>1486</v>
      </c>
      <c r="C658" s="45" t="n">
        <v>43910</v>
      </c>
      <c r="D658" s="46" t="n">
        <v>44064</v>
      </c>
      <c r="E658" s="17" t="n">
        <v>2438.164</v>
      </c>
      <c r="F658" s="17" t="n">
        <v>3108.5145</v>
      </c>
      <c r="G658" s="17" t="n">
        <v>5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29</v>
      </c>
      <c r="B659" s="2" t="s">
        <v>1424</v>
      </c>
      <c r="C659" s="45" t="n">
        <v>43829</v>
      </c>
      <c r="D659" s="46" t="n">
        <v>43978</v>
      </c>
      <c r="E659" s="17" t="n">
        <v>1310.1053</v>
      </c>
      <c r="F659" s="17" t="n">
        <v>1243.6123</v>
      </c>
      <c r="G659" s="17" t="n">
        <v>1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29</v>
      </c>
      <c r="B660" s="2" t="s">
        <v>1424</v>
      </c>
      <c r="C660" s="45" t="n">
        <v>43840</v>
      </c>
      <c r="D660" s="46" t="n">
        <v>43978</v>
      </c>
      <c r="E660" s="17" t="n">
        <v>1400.6665</v>
      </c>
      <c r="F660" s="17" t="n">
        <v>1243.6123</v>
      </c>
      <c r="G660" s="17" t="n">
        <v>5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29</v>
      </c>
      <c r="B661" s="2" t="s">
        <v>1424</v>
      </c>
      <c r="C661" s="45" t="n">
        <v>43896</v>
      </c>
      <c r="D661" s="46" t="n">
        <v>43978</v>
      </c>
      <c r="E661" s="17" t="n">
        <v>1133.094</v>
      </c>
      <c r="F661" s="17" t="n">
        <v>1243.6123</v>
      </c>
      <c r="G661" s="17" t="n">
        <v>1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29</v>
      </c>
      <c r="B662" s="2" t="s">
        <v>1424</v>
      </c>
      <c r="C662" s="45" t="n">
        <v>43906</v>
      </c>
      <c r="D662" s="46" t="n">
        <v>43978</v>
      </c>
      <c r="E662" s="17" t="n">
        <v>960.2292</v>
      </c>
      <c r="F662" s="17" t="n">
        <v>1243.6123</v>
      </c>
      <c r="G662" s="17" t="n">
        <v>1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29</v>
      </c>
      <c r="B663" s="2" t="s">
        <v>1424</v>
      </c>
      <c r="C663" s="45" t="n">
        <v>43907</v>
      </c>
      <c r="D663" s="46" t="n">
        <v>43978</v>
      </c>
      <c r="E663" s="17" t="n">
        <v>942.144</v>
      </c>
      <c r="F663" s="17" t="n">
        <v>1243.6123</v>
      </c>
      <c r="G663" s="17" t="n">
        <v>2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29</v>
      </c>
      <c r="B664" s="2" t="s">
        <v>1424</v>
      </c>
      <c r="C664" s="45" t="n">
        <v>43908</v>
      </c>
      <c r="D664" s="46" t="n">
        <v>43979</v>
      </c>
      <c r="E664" s="17" t="n">
        <v>860.8138</v>
      </c>
      <c r="F664" s="17" t="n">
        <v>1274.9503</v>
      </c>
      <c r="G664" s="17" t="n">
        <v>2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29</v>
      </c>
      <c r="B665" s="2" t="s">
        <v>1424</v>
      </c>
      <c r="C665" s="45" t="n">
        <v>43909</v>
      </c>
      <c r="D665" s="46" t="n">
        <v>43979</v>
      </c>
      <c r="E665" s="17" t="n">
        <v>847.7998</v>
      </c>
      <c r="F665" s="17" t="n">
        <v>1274.9503</v>
      </c>
      <c r="G665" s="17" t="n">
        <v>1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29</v>
      </c>
      <c r="B666" s="2" t="s">
        <v>1424</v>
      </c>
      <c r="C666" s="45" t="n">
        <v>43914</v>
      </c>
      <c r="D666" s="46" t="n">
        <v>43979</v>
      </c>
      <c r="E666" s="17" t="n">
        <v>993.2248</v>
      </c>
      <c r="F666" s="17" t="n">
        <v>1274.9503</v>
      </c>
      <c r="G666" s="17" t="n">
        <v>1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29</v>
      </c>
      <c r="B667" s="2" t="s">
        <v>1424</v>
      </c>
      <c r="C667" s="45" t="n">
        <v>43914</v>
      </c>
      <c r="D667" s="46" t="n">
        <v>43979</v>
      </c>
      <c r="E667" s="17" t="n">
        <v>993.2248</v>
      </c>
      <c r="F667" s="17" t="n">
        <v>1274.9503</v>
      </c>
      <c r="G667" s="17" t="n">
        <v>2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29</v>
      </c>
      <c r="B668" s="2" t="s">
        <v>1424</v>
      </c>
      <c r="C668" s="45" t="n">
        <v>43921</v>
      </c>
      <c r="D668" s="46" t="n">
        <v>43979</v>
      </c>
      <c r="E668" s="17" t="n">
        <v>888.4825</v>
      </c>
      <c r="F668" s="17" t="n">
        <v>1274.9503</v>
      </c>
      <c r="G668" s="17" t="n">
        <v>2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29</v>
      </c>
      <c r="B669" s="2" t="s">
        <v>1424</v>
      </c>
      <c r="C669" s="45" t="n">
        <v>43923</v>
      </c>
      <c r="D669" s="46" t="n">
        <v>43979</v>
      </c>
      <c r="E669" s="17" t="n">
        <v>865.9401</v>
      </c>
      <c r="F669" s="17" t="n">
        <v>1274.9503</v>
      </c>
      <c r="G669" s="17" t="n">
        <v>2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29</v>
      </c>
      <c r="B670" s="2" t="s">
        <v>1424</v>
      </c>
      <c r="C670" s="45" t="n">
        <v>43927</v>
      </c>
      <c r="D670" s="46" t="n">
        <v>44008</v>
      </c>
      <c r="E670" s="17" t="n">
        <v>904.029</v>
      </c>
      <c r="F670" s="17" t="n">
        <v>1476.1525</v>
      </c>
      <c r="G670" s="17" t="n">
        <v>2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29</v>
      </c>
      <c r="B671" s="2" t="s">
        <v>1424</v>
      </c>
      <c r="C671" s="45" t="n">
        <v>43930</v>
      </c>
      <c r="D671" s="46" t="n">
        <v>44008</v>
      </c>
      <c r="E671" s="17" t="n">
        <v>959.7512</v>
      </c>
      <c r="F671" s="17" t="n">
        <v>1476.1525</v>
      </c>
      <c r="G671" s="17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29</v>
      </c>
      <c r="B672" s="2" t="s">
        <v>1424</v>
      </c>
      <c r="C672" s="45" t="n">
        <v>43930</v>
      </c>
      <c r="D672" s="46" t="n">
        <v>44008</v>
      </c>
      <c r="E672" s="17" t="n">
        <v>959.7512</v>
      </c>
      <c r="F672" s="17" t="n">
        <v>1492.1297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29</v>
      </c>
      <c r="B673" s="2" t="s">
        <v>1424</v>
      </c>
      <c r="C673" s="45" t="n">
        <v>43935</v>
      </c>
      <c r="D673" s="46" t="n">
        <v>44048</v>
      </c>
      <c r="E673" s="17" t="n">
        <v>927.5851</v>
      </c>
      <c r="F673" s="17" t="n">
        <v>1924.5285</v>
      </c>
      <c r="G673" s="17" t="n">
        <v>5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29</v>
      </c>
      <c r="B674" s="2" t="s">
        <v>1424</v>
      </c>
      <c r="C674" s="45" t="n">
        <v>43935</v>
      </c>
      <c r="D674" s="46" t="n">
        <v>44048</v>
      </c>
      <c r="E674" s="17" t="n">
        <v>927.1439</v>
      </c>
      <c r="F674" s="17" t="n">
        <v>1924.5285</v>
      </c>
      <c r="G674" s="17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29</v>
      </c>
      <c r="B675" s="2" t="s">
        <v>1424</v>
      </c>
      <c r="C675" s="45" t="n">
        <v>43935</v>
      </c>
      <c r="D675" s="46" t="n">
        <v>44048</v>
      </c>
      <c r="E675" s="17" t="n">
        <v>926.8172</v>
      </c>
      <c r="F675" s="17" t="n">
        <v>1924.5897</v>
      </c>
      <c r="G675" s="17" t="n">
        <v>4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29</v>
      </c>
      <c r="B676" s="2" t="s">
        <v>1424</v>
      </c>
      <c r="C676" s="45" t="n">
        <v>43935</v>
      </c>
      <c r="D676" s="46" t="n">
        <v>44053</v>
      </c>
      <c r="E676" s="17" t="n">
        <v>926.8172</v>
      </c>
      <c r="F676" s="17" t="n">
        <v>1848.856</v>
      </c>
      <c r="G676" s="17" t="n">
        <v>4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29</v>
      </c>
      <c r="B677" s="2" t="s">
        <v>1424</v>
      </c>
      <c r="C677" s="45" t="n">
        <v>43935</v>
      </c>
      <c r="D677" s="46" t="n">
        <v>44053</v>
      </c>
      <c r="E677" s="17" t="n">
        <v>926.8172</v>
      </c>
      <c r="F677" s="17" t="n">
        <v>1847.5674</v>
      </c>
      <c r="G677" s="17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954</v>
      </c>
      <c r="B678" s="2" t="s">
        <v>1487</v>
      </c>
      <c r="C678" s="45" t="n">
        <v>43836</v>
      </c>
      <c r="D678" s="46" t="n">
        <v>43892</v>
      </c>
      <c r="E678" s="17" t="n">
        <v>20452.27</v>
      </c>
      <c r="F678" s="17" t="n">
        <v>22146.71</v>
      </c>
      <c r="G678" s="17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954</v>
      </c>
      <c r="B679" s="2" t="s">
        <v>1487</v>
      </c>
      <c r="C679" s="45" t="n">
        <v>43986</v>
      </c>
      <c r="D679" s="46" t="n">
        <v>44000</v>
      </c>
      <c r="E679" s="17" t="n">
        <v>18909.03</v>
      </c>
      <c r="F679" s="17" t="n">
        <v>19110.87</v>
      </c>
      <c r="G679" s="17" t="n">
        <v>1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954</v>
      </c>
      <c r="B680" s="2" t="s">
        <v>1487</v>
      </c>
      <c r="C680" s="45" t="n">
        <v>43986</v>
      </c>
      <c r="D680" s="46" t="n">
        <v>44000</v>
      </c>
      <c r="E680" s="17" t="n">
        <v>18909.03</v>
      </c>
      <c r="F680" s="17" t="n">
        <v>19110.87</v>
      </c>
      <c r="G680" s="17" t="n">
        <v>1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955</v>
      </c>
      <c r="B681" s="2" t="s">
        <v>1488</v>
      </c>
      <c r="C681" s="45" t="n">
        <v>43836</v>
      </c>
      <c r="D681" s="46" t="n">
        <v>43878</v>
      </c>
      <c r="E681" s="17" t="n">
        <v>2.2704</v>
      </c>
      <c r="F681" s="17" t="n">
        <v>2.4665</v>
      </c>
      <c r="G681" s="17" t="n">
        <v>1000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956</v>
      </c>
      <c r="B682" s="2" t="s">
        <v>1489</v>
      </c>
      <c r="C682" s="45" t="n">
        <v>43838</v>
      </c>
      <c r="D682" s="46" t="n">
        <v>43886</v>
      </c>
      <c r="E682" s="17" t="n">
        <v>107.645</v>
      </c>
      <c r="F682" s="17" t="n">
        <v>110.474</v>
      </c>
      <c r="G682" s="17" t="n">
        <v>10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44</v>
      </c>
      <c r="B683" s="2" t="s">
        <v>45</v>
      </c>
      <c r="C683" s="45" t="n">
        <v>43838</v>
      </c>
      <c r="D683" s="46" t="n">
        <v>43910</v>
      </c>
      <c r="E683" s="17" t="n">
        <v>7515.51</v>
      </c>
      <c r="F683" s="17" t="n">
        <v>8589.8943</v>
      </c>
      <c r="G683" s="17" t="n">
        <v>1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44</v>
      </c>
      <c r="B684" s="2" t="s">
        <v>45</v>
      </c>
      <c r="C684" s="45" t="n">
        <v>43838</v>
      </c>
      <c r="D684" s="46" t="n">
        <v>43910</v>
      </c>
      <c r="E684" s="17" t="n">
        <v>7515.51</v>
      </c>
      <c r="F684" s="17" t="n">
        <v>8589.8943</v>
      </c>
      <c r="G684" s="17" t="n">
        <v>1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44</v>
      </c>
      <c r="B685" s="2" t="s">
        <v>45</v>
      </c>
      <c r="C685" s="45" t="n">
        <v>43840</v>
      </c>
      <c r="D685" s="46" t="n">
        <v>43910</v>
      </c>
      <c r="E685" s="17" t="n">
        <v>7238.35</v>
      </c>
      <c r="F685" s="17" t="n">
        <v>8589.8943</v>
      </c>
      <c r="G685" s="17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44</v>
      </c>
      <c r="B686" s="2" t="s">
        <v>45</v>
      </c>
      <c r="C686" s="45" t="n">
        <v>43895</v>
      </c>
      <c r="D686" s="46" t="n">
        <v>43910</v>
      </c>
      <c r="E686" s="17" t="n">
        <v>8612.6633</v>
      </c>
      <c r="F686" s="17" t="n">
        <v>8589.8943</v>
      </c>
      <c r="G686" s="17" t="n">
        <v>3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44</v>
      </c>
      <c r="B687" s="2" t="s">
        <v>45</v>
      </c>
      <c r="C687" s="45" t="n">
        <v>43906</v>
      </c>
      <c r="D687" s="46" t="n">
        <v>43910</v>
      </c>
      <c r="E687" s="17" t="n">
        <v>8625.68</v>
      </c>
      <c r="F687" s="17" t="n">
        <v>8589.8943</v>
      </c>
      <c r="G687" s="17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44</v>
      </c>
      <c r="B688" s="2" t="s">
        <v>45</v>
      </c>
      <c r="C688" s="45" t="n">
        <v>44067</v>
      </c>
      <c r="D688" s="46" t="n">
        <v>44069</v>
      </c>
      <c r="E688" s="17" t="n">
        <v>18036.61</v>
      </c>
      <c r="F688" s="17" t="n">
        <v>18218.2967</v>
      </c>
      <c r="G688" s="17" t="n">
        <v>3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124</v>
      </c>
      <c r="B689" s="2" t="s">
        <v>125</v>
      </c>
      <c r="C689" s="45" t="n">
        <v>43838</v>
      </c>
      <c r="D689" s="46" t="n">
        <v>43875</v>
      </c>
      <c r="E689" s="17" t="n">
        <v>0.5731</v>
      </c>
      <c r="F689" s="17" t="n">
        <v>0.7235</v>
      </c>
      <c r="G689" s="17" t="n">
        <v>1000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124</v>
      </c>
      <c r="B690" s="2" t="s">
        <v>125</v>
      </c>
      <c r="C690" s="45" t="n">
        <v>43838</v>
      </c>
      <c r="D690" s="46" t="n">
        <v>43875</v>
      </c>
      <c r="E690" s="17" t="n">
        <v>0.5733</v>
      </c>
      <c r="F690" s="17" t="n">
        <v>0.7235</v>
      </c>
      <c r="G690" s="17" t="n">
        <v>1000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124</v>
      </c>
      <c r="B691" s="2" t="s">
        <v>125</v>
      </c>
      <c r="C691" s="45" t="n">
        <v>43838</v>
      </c>
      <c r="D691" s="46" t="n">
        <v>43875</v>
      </c>
      <c r="E691" s="17" t="n">
        <v>0.5733</v>
      </c>
      <c r="F691" s="17" t="n">
        <v>0.7235</v>
      </c>
      <c r="G691" s="17" t="n">
        <v>3000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124</v>
      </c>
      <c r="B692" s="2" t="s">
        <v>125</v>
      </c>
      <c r="C692" s="45" t="n">
        <v>43838</v>
      </c>
      <c r="D692" s="46" t="n">
        <v>43875</v>
      </c>
      <c r="E692" s="17" t="n">
        <v>0.5731</v>
      </c>
      <c r="F692" s="17" t="n">
        <v>0.7235</v>
      </c>
      <c r="G692" s="17" t="n">
        <v>3000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124</v>
      </c>
      <c r="B693" s="2" t="s">
        <v>125</v>
      </c>
      <c r="C693" s="45" t="n">
        <v>43839</v>
      </c>
      <c r="D693" s="46" t="n">
        <v>43875</v>
      </c>
      <c r="E693" s="17" t="n">
        <v>0.5788</v>
      </c>
      <c r="F693" s="17" t="n">
        <v>0.7235</v>
      </c>
      <c r="G693" s="17" t="n">
        <v>3000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124</v>
      </c>
      <c r="B694" s="2" t="s">
        <v>125</v>
      </c>
      <c r="C694" s="45" t="n">
        <v>43839</v>
      </c>
      <c r="D694" s="46" t="n">
        <v>43875</v>
      </c>
      <c r="E694" s="17" t="n">
        <v>0.5788</v>
      </c>
      <c r="F694" s="17" t="n">
        <v>0.7235</v>
      </c>
      <c r="G694" s="17" t="n">
        <v>7000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124</v>
      </c>
      <c r="B695" s="2" t="s">
        <v>125</v>
      </c>
      <c r="C695" s="45" t="n">
        <v>43839</v>
      </c>
      <c r="D695" s="46" t="n">
        <v>43875</v>
      </c>
      <c r="E695" s="17" t="n">
        <v>0.579</v>
      </c>
      <c r="F695" s="17" t="n">
        <v>0.7235</v>
      </c>
      <c r="G695" s="17" t="n">
        <v>5000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114</v>
      </c>
      <c r="B696" s="2" t="s">
        <v>115</v>
      </c>
      <c r="C696" s="45" t="n">
        <v>43838</v>
      </c>
      <c r="D696" s="46" t="n">
        <v>43866</v>
      </c>
      <c r="E696" s="17" t="n">
        <v>0.5663</v>
      </c>
      <c r="F696" s="17" t="n">
        <v>0.7096</v>
      </c>
      <c r="G696" s="17" t="n">
        <v>4000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114</v>
      </c>
      <c r="B697" s="2" t="s">
        <v>115</v>
      </c>
      <c r="C697" s="45" t="n">
        <v>43838</v>
      </c>
      <c r="D697" s="46" t="n">
        <v>43866</v>
      </c>
      <c r="E697" s="17" t="n">
        <v>0.5664</v>
      </c>
      <c r="F697" s="17" t="n">
        <v>0.7096</v>
      </c>
      <c r="G697" s="17" t="n">
        <v>4000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114</v>
      </c>
      <c r="B698" s="2" t="s">
        <v>115</v>
      </c>
      <c r="C698" s="45" t="n">
        <v>43838</v>
      </c>
      <c r="D698" s="46" t="n">
        <v>43866</v>
      </c>
      <c r="E698" s="17" t="n">
        <v>0.5661</v>
      </c>
      <c r="F698" s="17" t="n">
        <v>0.7096</v>
      </c>
      <c r="G698" s="17" t="n">
        <v>4000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114</v>
      </c>
      <c r="B699" s="2" t="s">
        <v>115</v>
      </c>
      <c r="C699" s="45" t="n">
        <v>43838</v>
      </c>
      <c r="D699" s="46" t="n">
        <v>43866</v>
      </c>
      <c r="E699" s="17" t="n">
        <v>0.5659</v>
      </c>
      <c r="F699" s="17" t="n">
        <v>0.7096</v>
      </c>
      <c r="G699" s="17" t="n">
        <v>4000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114</v>
      </c>
      <c r="B700" s="2" t="s">
        <v>115</v>
      </c>
      <c r="C700" s="45" t="n">
        <v>43868</v>
      </c>
      <c r="D700" s="46" t="n">
        <v>43895</v>
      </c>
      <c r="E700" s="17" t="n">
        <v>0.7169</v>
      </c>
      <c r="F700" s="17" t="n">
        <v>0.6801</v>
      </c>
      <c r="G700" s="17" t="n">
        <v>1000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114</v>
      </c>
      <c r="B701" s="2" t="s">
        <v>115</v>
      </c>
      <c r="C701" s="45" t="n">
        <v>43887</v>
      </c>
      <c r="D701" s="46" t="n">
        <v>43895</v>
      </c>
      <c r="E701" s="17" t="n">
        <v>0.6929</v>
      </c>
      <c r="F701" s="17" t="n">
        <v>0.6801</v>
      </c>
      <c r="G701" s="17" t="n">
        <v>2000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957</v>
      </c>
      <c r="B702" s="2" t="s">
        <v>1490</v>
      </c>
      <c r="C702" s="45" t="n">
        <v>43839</v>
      </c>
      <c r="D702" s="46" t="n">
        <v>43839</v>
      </c>
      <c r="E702" s="17" t="n">
        <v>3322.992</v>
      </c>
      <c r="F702" s="17" t="n">
        <v>3336.4933</v>
      </c>
      <c r="G702" s="17" t="n">
        <v>3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957</v>
      </c>
      <c r="B703" s="2" t="s">
        <v>1490</v>
      </c>
      <c r="C703" s="45" t="n">
        <v>43839</v>
      </c>
      <c r="D703" s="46" t="n">
        <v>43839</v>
      </c>
      <c r="E703" s="17" t="n">
        <v>3322.992</v>
      </c>
      <c r="F703" s="17" t="n">
        <v>3337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957</v>
      </c>
      <c r="B704" s="2" t="s">
        <v>1490</v>
      </c>
      <c r="C704" s="45" t="n">
        <v>43839</v>
      </c>
      <c r="D704" s="46" t="n">
        <v>43839</v>
      </c>
      <c r="E704" s="17" t="n">
        <v>3322.992</v>
      </c>
      <c r="F704" s="17" t="n">
        <v>3336.9967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957</v>
      </c>
      <c r="B705" s="2" t="s">
        <v>1490</v>
      </c>
      <c r="C705" s="45" t="n">
        <v>43839</v>
      </c>
      <c r="D705" s="46" t="n">
        <v>43839</v>
      </c>
      <c r="E705" s="17" t="n">
        <v>3321.992</v>
      </c>
      <c r="F705" s="17" t="n">
        <v>3336.9967</v>
      </c>
      <c r="G705" s="17" t="n">
        <v>5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957</v>
      </c>
      <c r="B706" s="2" t="s">
        <v>1490</v>
      </c>
      <c r="C706" s="45" t="n">
        <v>43878</v>
      </c>
      <c r="D706" s="46" t="n">
        <v>43921</v>
      </c>
      <c r="E706" s="17" t="n">
        <v>3697.22</v>
      </c>
      <c r="F706" s="17" t="n">
        <v>3185.4783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957</v>
      </c>
      <c r="B707" s="2" t="s">
        <v>1490</v>
      </c>
      <c r="C707" s="45" t="n">
        <v>43889</v>
      </c>
      <c r="D707" s="46" t="n">
        <v>43921</v>
      </c>
      <c r="E707" s="17" t="n">
        <v>3156.89</v>
      </c>
      <c r="F707" s="17" t="n">
        <v>3185.4783</v>
      </c>
      <c r="G707" s="17" t="n">
        <v>3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957</v>
      </c>
      <c r="B708" s="2" t="s">
        <v>1490</v>
      </c>
      <c r="C708" s="45" t="n">
        <v>43900</v>
      </c>
      <c r="D708" s="46" t="n">
        <v>43921</v>
      </c>
      <c r="E708" s="17" t="n">
        <v>2590.55</v>
      </c>
      <c r="F708" s="17" t="n">
        <v>3185.4783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957</v>
      </c>
      <c r="B709" s="2" t="s">
        <v>1490</v>
      </c>
      <c r="C709" s="45" t="n">
        <v>43906</v>
      </c>
      <c r="D709" s="46" t="n">
        <v>43921</v>
      </c>
      <c r="E709" s="17" t="n">
        <v>2475.99</v>
      </c>
      <c r="F709" s="17" t="n">
        <v>3185.4783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66</v>
      </c>
      <c r="B710" s="2" t="s">
        <v>67</v>
      </c>
      <c r="C710" s="45" t="n">
        <v>43839</v>
      </c>
      <c r="D710" s="46" t="n">
        <v>43987</v>
      </c>
      <c r="E710" s="17" t="n">
        <v>16770.055</v>
      </c>
      <c r="F710" s="17" t="n">
        <v>19390.735</v>
      </c>
      <c r="G710" s="17" t="n">
        <v>2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66</v>
      </c>
      <c r="B711" s="2" t="s">
        <v>67</v>
      </c>
      <c r="C711" s="45" t="n">
        <v>43882</v>
      </c>
      <c r="D711" s="46" t="n">
        <v>43987</v>
      </c>
      <c r="E711" s="17" t="n">
        <v>17810.68</v>
      </c>
      <c r="F711" s="17" t="n">
        <v>19390.73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90</v>
      </c>
      <c r="B712" s="2" t="s">
        <v>91</v>
      </c>
      <c r="C712" s="45" t="n">
        <v>43840</v>
      </c>
      <c r="D712" s="46" t="n">
        <v>43893</v>
      </c>
      <c r="E712" s="17" t="n">
        <v>2573.665</v>
      </c>
      <c r="F712" s="17" t="n">
        <v>3260.655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90</v>
      </c>
      <c r="B713" s="2" t="s">
        <v>91</v>
      </c>
      <c r="C713" s="45" t="n">
        <v>43840</v>
      </c>
      <c r="D713" s="46" t="n">
        <v>43893</v>
      </c>
      <c r="E713" s="17" t="n">
        <v>2573.665</v>
      </c>
      <c r="F713" s="17" t="n">
        <v>3260.655</v>
      </c>
      <c r="G713" s="17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90</v>
      </c>
      <c r="B714" s="2" t="s">
        <v>91</v>
      </c>
      <c r="C714" s="45" t="n">
        <v>43893</v>
      </c>
      <c r="D714" s="46" t="n">
        <v>43930</v>
      </c>
      <c r="E714" s="17" t="n">
        <v>3313.7169</v>
      </c>
      <c r="F714" s="17" t="n">
        <v>3937.1011</v>
      </c>
      <c r="G714" s="17" t="n">
        <v>4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90</v>
      </c>
      <c r="B715" s="2" t="s">
        <v>91</v>
      </c>
      <c r="C715" s="45" t="n">
        <v>43955</v>
      </c>
      <c r="D715" s="46" t="n">
        <v>44046</v>
      </c>
      <c r="E715" s="17" t="n">
        <v>4477.7583</v>
      </c>
      <c r="F715" s="17" t="n">
        <v>5064.0146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90</v>
      </c>
      <c r="B716" s="2" t="s">
        <v>91</v>
      </c>
      <c r="C716" s="45" t="n">
        <v>43955</v>
      </c>
      <c r="D716" s="46" t="n">
        <v>44046</v>
      </c>
      <c r="E716" s="17" t="n">
        <v>4477.7583</v>
      </c>
      <c r="F716" s="17" t="n">
        <v>5064.0146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90</v>
      </c>
      <c r="B717" s="2" t="s">
        <v>91</v>
      </c>
      <c r="C717" s="45" t="n">
        <v>43955</v>
      </c>
      <c r="D717" s="46" t="n">
        <v>44046</v>
      </c>
      <c r="E717" s="17" t="n">
        <v>4476.3038</v>
      </c>
      <c r="F717" s="17" t="n">
        <v>5064.0146</v>
      </c>
      <c r="G717" s="17" t="n">
        <v>2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90</v>
      </c>
      <c r="B718" s="2" t="s">
        <v>91</v>
      </c>
      <c r="C718" s="45" t="n">
        <v>43985</v>
      </c>
      <c r="D718" s="46" t="n">
        <v>44048</v>
      </c>
      <c r="E718" s="17" t="n">
        <v>3830.2866</v>
      </c>
      <c r="F718" s="17" t="n">
        <v>5218.8283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90</v>
      </c>
      <c r="B719" s="2" t="s">
        <v>91</v>
      </c>
      <c r="C719" s="45" t="n">
        <v>43985</v>
      </c>
      <c r="D719" s="46" t="n">
        <v>44048</v>
      </c>
      <c r="E719" s="17" t="n">
        <v>3830.2866</v>
      </c>
      <c r="F719" s="17" t="n">
        <v>5218.8283</v>
      </c>
      <c r="G719" s="17" t="n">
        <v>1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90</v>
      </c>
      <c r="B720" s="2" t="s">
        <v>91</v>
      </c>
      <c r="C720" s="45" t="n">
        <v>43990</v>
      </c>
      <c r="D720" s="46" t="n">
        <v>44050</v>
      </c>
      <c r="E720" s="17" t="n">
        <v>3776.4703</v>
      </c>
      <c r="F720" s="17" t="n">
        <v>5066.764</v>
      </c>
      <c r="G720" s="17" t="n">
        <v>2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958</v>
      </c>
      <c r="B721" s="2" t="s">
        <v>1491</v>
      </c>
      <c r="C721" s="45" t="n">
        <v>43840</v>
      </c>
      <c r="D721" s="46" t="n">
        <v>43886</v>
      </c>
      <c r="E721" s="17" t="n">
        <v>756.353</v>
      </c>
      <c r="F721" s="17" t="n">
        <v>791.624</v>
      </c>
      <c r="G721" s="17" t="n">
        <v>10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959</v>
      </c>
      <c r="B722" s="2" t="s">
        <v>1443</v>
      </c>
      <c r="C722" s="45" t="n">
        <v>43840</v>
      </c>
      <c r="D722" s="46" t="n">
        <v>43888</v>
      </c>
      <c r="E722" s="17" t="n">
        <v>1034.089</v>
      </c>
      <c r="F722" s="17" t="n">
        <v>1048.626</v>
      </c>
      <c r="G722" s="17" t="n">
        <v>20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140</v>
      </c>
      <c r="B723" s="2" t="s">
        <v>141</v>
      </c>
      <c r="C723" s="45" t="n">
        <v>43840</v>
      </c>
      <c r="D723" s="46" t="n">
        <v>43937</v>
      </c>
      <c r="E723" s="17" t="n">
        <v>248.9162</v>
      </c>
      <c r="F723" s="17" t="n">
        <v>257.8691</v>
      </c>
      <c r="G723" s="17" t="n">
        <v>2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140</v>
      </c>
      <c r="B724" s="2" t="s">
        <v>141</v>
      </c>
      <c r="C724" s="45" t="n">
        <v>43840</v>
      </c>
      <c r="D724" s="46" t="n">
        <v>43937</v>
      </c>
      <c r="E724" s="17" t="n">
        <v>249.2224</v>
      </c>
      <c r="F724" s="17" t="n">
        <v>257.8691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140</v>
      </c>
      <c r="B725" s="2" t="s">
        <v>141</v>
      </c>
      <c r="C725" s="45" t="n">
        <v>43865</v>
      </c>
      <c r="D725" s="46" t="n">
        <v>43937</v>
      </c>
      <c r="E725" s="17" t="n">
        <v>248.3934</v>
      </c>
      <c r="F725" s="17" t="n">
        <v>257.8691</v>
      </c>
      <c r="G725" s="17" t="n">
        <v>3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140</v>
      </c>
      <c r="B726" s="2" t="s">
        <v>141</v>
      </c>
      <c r="C726" s="45" t="n">
        <v>43887</v>
      </c>
      <c r="D726" s="46" t="n">
        <v>43937</v>
      </c>
      <c r="E726" s="17" t="n">
        <v>253.1931</v>
      </c>
      <c r="F726" s="17" t="n">
        <v>257.8691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140</v>
      </c>
      <c r="B727" s="2" t="s">
        <v>141</v>
      </c>
      <c r="C727" s="45" t="n">
        <v>43889</v>
      </c>
      <c r="D727" s="46" t="n">
        <v>43937</v>
      </c>
      <c r="E727" s="17" t="n">
        <v>254.8937</v>
      </c>
      <c r="F727" s="17" t="n">
        <v>257.8691</v>
      </c>
      <c r="G727" s="17" t="n">
        <v>2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140</v>
      </c>
      <c r="B728" s="2" t="s">
        <v>141</v>
      </c>
      <c r="C728" s="45" t="n">
        <v>43900</v>
      </c>
      <c r="D728" s="46" t="n">
        <v>43937</v>
      </c>
      <c r="E728" s="17" t="n">
        <v>230.2347</v>
      </c>
      <c r="F728" s="17" t="n">
        <v>257.8691</v>
      </c>
      <c r="G728" s="17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140</v>
      </c>
      <c r="B729" s="2" t="s">
        <v>141</v>
      </c>
      <c r="C729" s="45" t="n">
        <v>43900</v>
      </c>
      <c r="D729" s="46" t="n">
        <v>43937</v>
      </c>
      <c r="E729" s="17" t="n">
        <v>230.2347</v>
      </c>
      <c r="F729" s="17" t="n">
        <v>257.8691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140</v>
      </c>
      <c r="B730" s="2" t="s">
        <v>141</v>
      </c>
      <c r="C730" s="45" t="n">
        <v>43907</v>
      </c>
      <c r="D730" s="46" t="n">
        <v>43937</v>
      </c>
      <c r="E730" s="17" t="n">
        <v>187.5393</v>
      </c>
      <c r="F730" s="17" t="n">
        <v>257.8691</v>
      </c>
      <c r="G730" s="17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140</v>
      </c>
      <c r="B731" s="2" t="s">
        <v>141</v>
      </c>
      <c r="C731" s="45" t="n">
        <v>43909</v>
      </c>
      <c r="D731" s="46" t="n">
        <v>43937</v>
      </c>
      <c r="E731" s="17" t="n">
        <v>190.7164</v>
      </c>
      <c r="F731" s="17" t="n">
        <v>257.8691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140</v>
      </c>
      <c r="B732" s="2" t="s">
        <v>141</v>
      </c>
      <c r="C732" s="45" t="n">
        <v>43914</v>
      </c>
      <c r="D732" s="46" t="n">
        <v>43937</v>
      </c>
      <c r="E732" s="17" t="n">
        <v>232.4534</v>
      </c>
      <c r="F732" s="17" t="n">
        <v>257.8691</v>
      </c>
      <c r="G732" s="17" t="n">
        <v>5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140</v>
      </c>
      <c r="B733" s="2" t="s">
        <v>141</v>
      </c>
      <c r="C733" s="45" t="n">
        <v>43928</v>
      </c>
      <c r="D733" s="46" t="n">
        <v>43937</v>
      </c>
      <c r="E733" s="17" t="n">
        <v>250.8073</v>
      </c>
      <c r="F733" s="17" t="n">
        <v>257.8691</v>
      </c>
      <c r="G733" s="17" t="n">
        <v>4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140</v>
      </c>
      <c r="B734" s="2" t="s">
        <v>141</v>
      </c>
      <c r="C734" s="45" t="n">
        <v>43928</v>
      </c>
      <c r="D734" s="46" t="n">
        <v>43937</v>
      </c>
      <c r="E734" s="17" t="n">
        <v>250.871</v>
      </c>
      <c r="F734" s="17" t="n">
        <v>257.8691</v>
      </c>
      <c r="G734" s="17" t="n">
        <v>3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140</v>
      </c>
      <c r="B735" s="2" t="s">
        <v>141</v>
      </c>
      <c r="C735" s="45" t="n">
        <v>43928</v>
      </c>
      <c r="D735" s="46" t="n">
        <v>43937</v>
      </c>
      <c r="E735" s="17" t="n">
        <v>250.871</v>
      </c>
      <c r="F735" s="17" t="n">
        <v>257.8691</v>
      </c>
      <c r="G735" s="17" t="n">
        <v>3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960</v>
      </c>
      <c r="B736" s="2" t="s">
        <v>1492</v>
      </c>
      <c r="C736" s="45" t="n">
        <v>43844</v>
      </c>
      <c r="D736" s="46" t="n">
        <v>43888</v>
      </c>
      <c r="E736" s="17" t="n">
        <v>5.1531</v>
      </c>
      <c r="F736" s="17" t="n">
        <v>5.4468</v>
      </c>
      <c r="G736" s="17" t="n">
        <v>100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960</v>
      </c>
      <c r="B737" s="2" t="s">
        <v>1492</v>
      </c>
      <c r="C737" s="45" t="n">
        <v>43844</v>
      </c>
      <c r="D737" s="46" t="n">
        <v>43888</v>
      </c>
      <c r="E737" s="17" t="n">
        <v>5.1531</v>
      </c>
      <c r="F737" s="17" t="n">
        <v>5.4368</v>
      </c>
      <c r="G737" s="17" t="n">
        <v>100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960</v>
      </c>
      <c r="B738" s="2" t="s">
        <v>1492</v>
      </c>
      <c r="C738" s="45" t="n">
        <v>43844</v>
      </c>
      <c r="D738" s="46" t="n">
        <v>43888</v>
      </c>
      <c r="E738" s="17" t="n">
        <v>5.053</v>
      </c>
      <c r="F738" s="17" t="n">
        <v>5.4368</v>
      </c>
      <c r="G738" s="17" t="n">
        <v>100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960</v>
      </c>
      <c r="B739" s="2" t="s">
        <v>1492</v>
      </c>
      <c r="C739" s="45" t="n">
        <v>43934</v>
      </c>
      <c r="D739" s="46" t="n">
        <v>43935</v>
      </c>
      <c r="E739" s="17" t="n">
        <v>4.8823</v>
      </c>
      <c r="F739" s="17" t="n">
        <v>5.4174</v>
      </c>
      <c r="G739" s="17" t="n">
        <v>300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960</v>
      </c>
      <c r="B740" s="2" t="s">
        <v>1492</v>
      </c>
      <c r="C740" s="45" t="n">
        <v>43934</v>
      </c>
      <c r="D740" s="46" t="n">
        <v>43935</v>
      </c>
      <c r="E740" s="17" t="n">
        <v>4.8823</v>
      </c>
      <c r="F740" s="17" t="n">
        <v>5.4174</v>
      </c>
      <c r="G740" s="17" t="n">
        <v>700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961</v>
      </c>
      <c r="B741" s="2" t="s">
        <v>1493</v>
      </c>
      <c r="C741" s="45" t="n">
        <v>43846</v>
      </c>
      <c r="D741" s="46" t="n">
        <v>43921</v>
      </c>
      <c r="E741" s="17" t="n">
        <v>1.2547</v>
      </c>
      <c r="F741" s="17" t="n">
        <v>1.24</v>
      </c>
      <c r="G741" s="17" t="n">
        <v>1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961</v>
      </c>
      <c r="B742" s="2" t="s">
        <v>1493</v>
      </c>
      <c r="C742" s="45" t="n">
        <v>43846</v>
      </c>
      <c r="D742" s="46" t="n">
        <v>43921</v>
      </c>
      <c r="E742" s="17" t="n">
        <v>1.2547</v>
      </c>
      <c r="F742" s="17" t="n">
        <v>1.2585</v>
      </c>
      <c r="G742" s="17" t="n">
        <v>20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961</v>
      </c>
      <c r="B743" s="2" t="s">
        <v>1493</v>
      </c>
      <c r="C743" s="45" t="n">
        <v>43846</v>
      </c>
      <c r="D743" s="46" t="n">
        <v>43921</v>
      </c>
      <c r="E743" s="17" t="n">
        <v>1.2547</v>
      </c>
      <c r="F743" s="17" t="n">
        <v>1.2595</v>
      </c>
      <c r="G743" s="17" t="n">
        <v>708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961</v>
      </c>
      <c r="B744" s="2" t="s">
        <v>1493</v>
      </c>
      <c r="C744" s="45" t="n">
        <v>43846</v>
      </c>
      <c r="D744" s="46" t="n">
        <v>43921</v>
      </c>
      <c r="E744" s="17" t="n">
        <v>1.2547</v>
      </c>
      <c r="F744" s="17" t="n">
        <v>1.2595</v>
      </c>
      <c r="G744" s="17" t="n">
        <v>4000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961</v>
      </c>
      <c r="B745" s="2" t="s">
        <v>1493</v>
      </c>
      <c r="C745" s="45" t="n">
        <v>43846</v>
      </c>
      <c r="D745" s="46" t="n">
        <v>43921</v>
      </c>
      <c r="E745" s="17" t="n">
        <v>1.2547</v>
      </c>
      <c r="F745" s="17" t="n">
        <v>1.2595</v>
      </c>
      <c r="G745" s="17" t="n">
        <v>5271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156</v>
      </c>
      <c r="B746" s="2" t="s">
        <v>157</v>
      </c>
      <c r="C746" s="45" t="n">
        <v>43846</v>
      </c>
      <c r="D746" s="46" t="n">
        <v>44005</v>
      </c>
      <c r="E746" s="17" t="n">
        <v>1.0187</v>
      </c>
      <c r="F746" s="17" t="n">
        <v>0.9634</v>
      </c>
      <c r="G746" s="17" t="n">
        <v>2921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156</v>
      </c>
      <c r="B747" s="2" t="s">
        <v>157</v>
      </c>
      <c r="C747" s="45" t="n">
        <v>43846</v>
      </c>
      <c r="D747" s="46" t="n">
        <v>44005</v>
      </c>
      <c r="E747" s="17" t="n">
        <v>1.0187</v>
      </c>
      <c r="F747" s="17" t="n">
        <v>0.958</v>
      </c>
      <c r="G747" s="17" t="n">
        <v>5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156</v>
      </c>
      <c r="B748" s="2" t="s">
        <v>157</v>
      </c>
      <c r="C748" s="45" t="n">
        <v>43846</v>
      </c>
      <c r="D748" s="46" t="n">
        <v>44005</v>
      </c>
      <c r="E748" s="17" t="n">
        <v>1.0187</v>
      </c>
      <c r="F748" s="17" t="n">
        <v>0.9615</v>
      </c>
      <c r="G748" s="17" t="n">
        <v>330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156</v>
      </c>
      <c r="B749" s="2" t="s">
        <v>157</v>
      </c>
      <c r="C749" s="45" t="n">
        <v>43846</v>
      </c>
      <c r="D749" s="46" t="n">
        <v>44005</v>
      </c>
      <c r="E749" s="17" t="n">
        <v>1.0187</v>
      </c>
      <c r="F749" s="17" t="n">
        <v>0.9614</v>
      </c>
      <c r="G749" s="17" t="n">
        <v>100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156</v>
      </c>
      <c r="B750" s="2" t="s">
        <v>157</v>
      </c>
      <c r="C750" s="45" t="n">
        <v>43846</v>
      </c>
      <c r="D750" s="46" t="n">
        <v>44005</v>
      </c>
      <c r="E750" s="17" t="n">
        <v>1.0187</v>
      </c>
      <c r="F750" s="17" t="n">
        <v>0.9614</v>
      </c>
      <c r="G750" s="17" t="n">
        <v>100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156</v>
      </c>
      <c r="B751" s="2" t="s">
        <v>157</v>
      </c>
      <c r="C751" s="45" t="n">
        <v>43846</v>
      </c>
      <c r="D751" s="46" t="n">
        <v>44005</v>
      </c>
      <c r="E751" s="17" t="n">
        <v>1.0187</v>
      </c>
      <c r="F751" s="17" t="n">
        <v>0.9615</v>
      </c>
      <c r="G751" s="17" t="n">
        <v>121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156</v>
      </c>
      <c r="B752" s="2" t="s">
        <v>157</v>
      </c>
      <c r="C752" s="45" t="n">
        <v>43846</v>
      </c>
      <c r="D752" s="46" t="n">
        <v>44005</v>
      </c>
      <c r="E752" s="17" t="n">
        <v>1.0187</v>
      </c>
      <c r="F752" s="17" t="n">
        <v>0.9615</v>
      </c>
      <c r="G752" s="17" t="n">
        <v>1100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156</v>
      </c>
      <c r="B753" s="2" t="s">
        <v>157</v>
      </c>
      <c r="C753" s="45" t="n">
        <v>43846</v>
      </c>
      <c r="D753" s="46" t="n">
        <v>44005</v>
      </c>
      <c r="E753" s="17" t="n">
        <v>1.0187</v>
      </c>
      <c r="F753" s="17" t="n">
        <v>0.9615</v>
      </c>
      <c r="G753" s="17" t="n">
        <v>145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156</v>
      </c>
      <c r="B754" s="2" t="s">
        <v>157</v>
      </c>
      <c r="C754" s="45" t="n">
        <v>43846</v>
      </c>
      <c r="D754" s="46" t="n">
        <v>44005</v>
      </c>
      <c r="E754" s="17" t="n">
        <v>1.0187</v>
      </c>
      <c r="F754" s="17" t="n">
        <v>0.9615</v>
      </c>
      <c r="G754" s="17" t="n">
        <v>2178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962</v>
      </c>
      <c r="B755" s="2" t="s">
        <v>1494</v>
      </c>
      <c r="C755" s="45" t="n">
        <v>43846</v>
      </c>
      <c r="D755" s="46" t="n">
        <v>43917</v>
      </c>
      <c r="E755" s="17" t="n">
        <v>408.544</v>
      </c>
      <c r="F755" s="17" t="n">
        <v>405.8055</v>
      </c>
      <c r="G755" s="17" t="n">
        <v>10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962</v>
      </c>
      <c r="B756" s="2" t="s">
        <v>1494</v>
      </c>
      <c r="C756" s="45" t="n">
        <v>43847</v>
      </c>
      <c r="D756" s="46" t="n">
        <v>43917</v>
      </c>
      <c r="E756" s="17" t="n">
        <v>407.744</v>
      </c>
      <c r="F756" s="17" t="n">
        <v>405.8055</v>
      </c>
      <c r="G756" s="17" t="n">
        <v>10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963</v>
      </c>
      <c r="B757" s="2" t="s">
        <v>1444</v>
      </c>
      <c r="C757" s="45" t="n">
        <v>43854</v>
      </c>
      <c r="D757" s="46" t="n">
        <v>43906</v>
      </c>
      <c r="E757" s="17" t="n">
        <v>1014.948</v>
      </c>
      <c r="F757" s="17" t="n">
        <v>953.313</v>
      </c>
      <c r="G757" s="17" t="n">
        <v>10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964</v>
      </c>
      <c r="B758" s="2" t="s">
        <v>1495</v>
      </c>
      <c r="C758" s="45" t="n">
        <v>43854</v>
      </c>
      <c r="D758" s="46" t="n">
        <v>44147</v>
      </c>
      <c r="E758" s="17" t="n">
        <v>1465.88</v>
      </c>
      <c r="F758" s="17" t="n">
        <v>1462.3</v>
      </c>
      <c r="G758" s="17" t="n">
        <v>4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965</v>
      </c>
      <c r="B759" s="2" t="s">
        <v>1496</v>
      </c>
      <c r="C759" s="45" t="n">
        <v>43854</v>
      </c>
      <c r="D759" s="46" t="n">
        <v>43886</v>
      </c>
      <c r="E759" s="17" t="n">
        <v>1185.71</v>
      </c>
      <c r="F759" s="17" t="n">
        <v>1203.28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965</v>
      </c>
      <c r="B760" s="2" t="s">
        <v>1496</v>
      </c>
      <c r="C760" s="45" t="n">
        <v>43854</v>
      </c>
      <c r="D760" s="46" t="n">
        <v>43886</v>
      </c>
      <c r="E760" s="17" t="n">
        <v>1185.71</v>
      </c>
      <c r="F760" s="17" t="n">
        <v>1203.2775</v>
      </c>
      <c r="G760" s="17" t="n">
        <v>4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94</v>
      </c>
      <c r="B761" s="2" t="s">
        <v>95</v>
      </c>
      <c r="C761" s="45" t="n">
        <v>43854</v>
      </c>
      <c r="D761" s="46" t="n">
        <v>43993</v>
      </c>
      <c r="E761" s="17" t="n">
        <v>89.7138</v>
      </c>
      <c r="F761" s="17" t="n">
        <v>87.5382</v>
      </c>
      <c r="G761" s="17" t="n">
        <v>100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94</v>
      </c>
      <c r="B762" s="2" t="s">
        <v>95</v>
      </c>
      <c r="C762" s="45" t="n">
        <v>43854</v>
      </c>
      <c r="D762" s="46" t="n">
        <v>43993</v>
      </c>
      <c r="E762" s="17" t="n">
        <v>89.6538</v>
      </c>
      <c r="F762" s="17" t="n">
        <v>87.5382</v>
      </c>
      <c r="G762" s="17" t="n">
        <v>100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94</v>
      </c>
      <c r="B763" s="2" t="s">
        <v>95</v>
      </c>
      <c r="C763" s="45" t="n">
        <v>43882</v>
      </c>
      <c r="D763" s="46" t="n">
        <v>43993</v>
      </c>
      <c r="E763" s="17" t="n">
        <v>89.5537</v>
      </c>
      <c r="F763" s="17" t="n">
        <v>87.5382</v>
      </c>
      <c r="G763" s="17" t="n">
        <v>100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94</v>
      </c>
      <c r="B764" s="2" t="s">
        <v>95</v>
      </c>
      <c r="C764" s="45" t="n">
        <v>43888</v>
      </c>
      <c r="D764" s="46" t="n">
        <v>43993</v>
      </c>
      <c r="E764" s="17" t="n">
        <v>85.4712</v>
      </c>
      <c r="F764" s="17" t="n">
        <v>87.5382</v>
      </c>
      <c r="G764" s="17" t="n">
        <v>100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94</v>
      </c>
      <c r="B765" s="2" t="s">
        <v>95</v>
      </c>
      <c r="C765" s="45" t="n">
        <v>43892</v>
      </c>
      <c r="D765" s="46" t="n">
        <v>44165</v>
      </c>
      <c r="E765" s="17" t="n">
        <v>81.809</v>
      </c>
      <c r="F765" s="17" t="n">
        <v>78.8223</v>
      </c>
      <c r="G765" s="17" t="n">
        <v>20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94</v>
      </c>
      <c r="B766" s="2" t="s">
        <v>95</v>
      </c>
      <c r="C766" s="45" t="n">
        <v>43892</v>
      </c>
      <c r="D766" s="46" t="n">
        <v>44165</v>
      </c>
      <c r="E766" s="17" t="n">
        <v>81.829</v>
      </c>
      <c r="F766" s="17" t="n">
        <v>78.8223</v>
      </c>
      <c r="G766" s="17" t="n">
        <v>20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94</v>
      </c>
      <c r="B767" s="2" t="s">
        <v>95</v>
      </c>
      <c r="C767" s="45" t="n">
        <v>43892</v>
      </c>
      <c r="D767" s="46" t="n">
        <v>44165</v>
      </c>
      <c r="E767" s="17" t="n">
        <v>82.83</v>
      </c>
      <c r="F767" s="17" t="n">
        <v>78.8223</v>
      </c>
      <c r="G767" s="17" t="n">
        <v>20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94</v>
      </c>
      <c r="B768" s="2" t="s">
        <v>95</v>
      </c>
      <c r="C768" s="45" t="n">
        <v>43906</v>
      </c>
      <c r="D768" s="46" t="n">
        <v>44165</v>
      </c>
      <c r="E768" s="17" t="n">
        <v>75.945</v>
      </c>
      <c r="F768" s="17" t="n">
        <v>78.8223</v>
      </c>
      <c r="G768" s="17" t="n">
        <v>10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94</v>
      </c>
      <c r="B769" s="2" t="s">
        <v>95</v>
      </c>
      <c r="C769" s="45" t="n">
        <v>43913</v>
      </c>
      <c r="D769" s="46" t="n">
        <v>44165</v>
      </c>
      <c r="E769" s="17" t="n">
        <v>74.936</v>
      </c>
      <c r="F769" s="17" t="n">
        <v>78.8223</v>
      </c>
      <c r="G769" s="17" t="n">
        <v>20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94</v>
      </c>
      <c r="B770" s="2" t="s">
        <v>95</v>
      </c>
      <c r="C770" s="45" t="n">
        <v>43965</v>
      </c>
      <c r="D770" s="46" t="n">
        <v>44165</v>
      </c>
      <c r="E770" s="17" t="n">
        <v>74.896</v>
      </c>
      <c r="F770" s="17" t="n">
        <v>78.8223</v>
      </c>
      <c r="G770" s="17" t="n">
        <v>20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94</v>
      </c>
      <c r="B771" s="2" t="s">
        <v>95</v>
      </c>
      <c r="C771" s="45" t="n">
        <v>43965</v>
      </c>
      <c r="D771" s="46" t="n">
        <v>44165</v>
      </c>
      <c r="E771" s="17" t="n">
        <v>74.6555</v>
      </c>
      <c r="F771" s="17" t="n">
        <v>78.8223</v>
      </c>
      <c r="G771" s="17" t="n">
        <v>20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94</v>
      </c>
      <c r="B772" s="2" t="s">
        <v>95</v>
      </c>
      <c r="C772" s="45" t="n">
        <v>43976</v>
      </c>
      <c r="D772" s="46" t="n">
        <v>44165</v>
      </c>
      <c r="E772" s="17" t="n">
        <v>77.596</v>
      </c>
      <c r="F772" s="17" t="n">
        <v>78.8223</v>
      </c>
      <c r="G772" s="17" t="n">
        <v>10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94</v>
      </c>
      <c r="B773" s="2" t="s">
        <v>95</v>
      </c>
      <c r="C773" s="45" t="n">
        <v>43976</v>
      </c>
      <c r="D773" s="46" t="n">
        <v>44165</v>
      </c>
      <c r="E773" s="17" t="n">
        <v>77.596</v>
      </c>
      <c r="F773" s="17" t="n">
        <v>78.8223</v>
      </c>
      <c r="G773" s="17" t="n">
        <v>10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94</v>
      </c>
      <c r="B774" s="2" t="s">
        <v>95</v>
      </c>
      <c r="C774" s="45" t="n">
        <v>43983</v>
      </c>
      <c r="D774" s="46" t="n">
        <v>44165</v>
      </c>
      <c r="E774" s="17" t="n">
        <v>85.5208</v>
      </c>
      <c r="F774" s="17" t="n">
        <v>78.8223</v>
      </c>
      <c r="G774" s="17" t="n">
        <v>50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94</v>
      </c>
      <c r="B775" s="2" t="s">
        <v>95</v>
      </c>
      <c r="C775" s="45" t="n">
        <v>44000</v>
      </c>
      <c r="D775" s="46" t="n">
        <v>44165</v>
      </c>
      <c r="E775" s="17" t="n">
        <v>88.3823</v>
      </c>
      <c r="F775" s="17" t="n">
        <v>78.9423</v>
      </c>
      <c r="G775" s="17" t="n">
        <v>100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94</v>
      </c>
      <c r="B776" s="2" t="s">
        <v>95</v>
      </c>
      <c r="C776" s="45" t="n">
        <v>44032</v>
      </c>
      <c r="D776" s="46" t="n">
        <v>44165</v>
      </c>
      <c r="E776" s="17" t="n">
        <v>80.038</v>
      </c>
      <c r="F776" s="17" t="n">
        <v>78.9423</v>
      </c>
      <c r="G776" s="17" t="n">
        <v>20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94</v>
      </c>
      <c r="B777" s="2" t="s">
        <v>95</v>
      </c>
      <c r="C777" s="45" t="n">
        <v>44035</v>
      </c>
      <c r="D777" s="46" t="n">
        <v>44165</v>
      </c>
      <c r="E777" s="17" t="n">
        <v>79.738</v>
      </c>
      <c r="F777" s="17" t="n">
        <v>78.9423</v>
      </c>
      <c r="G777" s="17" t="n">
        <v>10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94</v>
      </c>
      <c r="B778" s="2" t="s">
        <v>95</v>
      </c>
      <c r="C778" s="45" t="n">
        <v>44036</v>
      </c>
      <c r="D778" s="46" t="n">
        <v>44165</v>
      </c>
      <c r="E778" s="17" t="n">
        <v>78.978</v>
      </c>
      <c r="F778" s="17" t="n">
        <v>78.9423</v>
      </c>
      <c r="G778" s="17" t="n">
        <v>10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94</v>
      </c>
      <c r="B779" s="2" t="s">
        <v>95</v>
      </c>
      <c r="C779" s="45" t="n">
        <v>44036</v>
      </c>
      <c r="D779" s="46" t="n">
        <v>44165</v>
      </c>
      <c r="E779" s="17" t="n">
        <v>78.958</v>
      </c>
      <c r="F779" s="17" t="n">
        <v>78.9423</v>
      </c>
      <c r="G779" s="17" t="n">
        <v>20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94</v>
      </c>
      <c r="B780" s="2" t="s">
        <v>95</v>
      </c>
      <c r="C780" s="45" t="n">
        <v>44036</v>
      </c>
      <c r="D780" s="46" t="n">
        <v>44165</v>
      </c>
      <c r="E780" s="17" t="n">
        <v>78.938</v>
      </c>
      <c r="F780" s="17" t="n">
        <v>78.9423</v>
      </c>
      <c r="G780" s="17" t="n">
        <v>10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94</v>
      </c>
      <c r="B781" s="2" t="s">
        <v>95</v>
      </c>
      <c r="C781" s="45" t="n">
        <v>44036</v>
      </c>
      <c r="D781" s="46" t="n">
        <v>44165</v>
      </c>
      <c r="E781" s="17" t="n">
        <v>78.998</v>
      </c>
      <c r="F781" s="17" t="n">
        <v>78.9423</v>
      </c>
      <c r="G781" s="17" t="n">
        <v>10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94</v>
      </c>
      <c r="B782" s="2" t="s">
        <v>95</v>
      </c>
      <c r="C782" s="45" t="n">
        <v>44105</v>
      </c>
      <c r="D782" s="46" t="n">
        <v>44165</v>
      </c>
      <c r="E782" s="17" t="n">
        <v>76.637</v>
      </c>
      <c r="F782" s="17" t="n">
        <v>78.9423</v>
      </c>
      <c r="G782" s="17" t="n">
        <v>20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966</v>
      </c>
      <c r="B783" s="2" t="s">
        <v>1227</v>
      </c>
      <c r="C783" s="45" t="n">
        <v>43865</v>
      </c>
      <c r="D783" s="46" t="n">
        <v>43945</v>
      </c>
      <c r="E783" s="17" t="n">
        <v>1018.3915</v>
      </c>
      <c r="F783" s="17" t="n">
        <v>923.3354</v>
      </c>
      <c r="G783" s="17" t="n">
        <v>1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966</v>
      </c>
      <c r="B784" s="2" t="s">
        <v>1227</v>
      </c>
      <c r="C784" s="45" t="n">
        <v>43865</v>
      </c>
      <c r="D784" s="46" t="n">
        <v>44144</v>
      </c>
      <c r="E784" s="17" t="n">
        <v>1018.3915</v>
      </c>
      <c r="F784" s="17" t="n">
        <v>960.5213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966</v>
      </c>
      <c r="B785" s="2" t="s">
        <v>1227</v>
      </c>
      <c r="C785" s="45" t="n">
        <v>43906</v>
      </c>
      <c r="D785" s="46" t="n">
        <v>44144</v>
      </c>
      <c r="E785" s="17" t="n">
        <v>859.2295</v>
      </c>
      <c r="F785" s="17" t="n">
        <v>960.5213</v>
      </c>
      <c r="G785" s="17" t="n">
        <v>1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966</v>
      </c>
      <c r="B786" s="2" t="s">
        <v>1227</v>
      </c>
      <c r="C786" s="45" t="n">
        <v>43914</v>
      </c>
      <c r="D786" s="46" t="n">
        <v>44144</v>
      </c>
      <c r="E786" s="17" t="n">
        <v>900.2111</v>
      </c>
      <c r="F786" s="17" t="n">
        <v>960.5213</v>
      </c>
      <c r="G786" s="17" t="n">
        <v>1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966</v>
      </c>
      <c r="B787" s="2" t="s">
        <v>1227</v>
      </c>
      <c r="C787" s="45" t="n">
        <v>43923</v>
      </c>
      <c r="D787" s="46" t="n">
        <v>44144</v>
      </c>
      <c r="E787" s="17" t="n">
        <v>823.1872</v>
      </c>
      <c r="F787" s="17" t="n">
        <v>960.5213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966</v>
      </c>
      <c r="B788" s="2" t="s">
        <v>1227</v>
      </c>
      <c r="C788" s="45" t="n">
        <v>43923</v>
      </c>
      <c r="D788" s="46" t="n">
        <v>44144</v>
      </c>
      <c r="E788" s="17" t="n">
        <v>809.1953</v>
      </c>
      <c r="F788" s="17" t="n">
        <v>960.5213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966</v>
      </c>
      <c r="B789" s="2" t="s">
        <v>1227</v>
      </c>
      <c r="C789" s="45" t="n">
        <v>43930</v>
      </c>
      <c r="D789" s="46" t="n">
        <v>44144</v>
      </c>
      <c r="E789" s="17" t="n">
        <v>858.2464</v>
      </c>
      <c r="F789" s="17" t="n">
        <v>960.5213</v>
      </c>
      <c r="G789" s="17" t="n">
        <v>2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966</v>
      </c>
      <c r="B790" s="2" t="s">
        <v>1227</v>
      </c>
      <c r="C790" s="45" t="n">
        <v>44050</v>
      </c>
      <c r="D790" s="46" t="n">
        <v>44144</v>
      </c>
      <c r="E790" s="17" t="n">
        <v>794.6719</v>
      </c>
      <c r="F790" s="17" t="n">
        <v>960.5213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966</v>
      </c>
      <c r="B791" s="2" t="s">
        <v>1227</v>
      </c>
      <c r="C791" s="45" t="n">
        <v>44075</v>
      </c>
      <c r="D791" s="46" t="n">
        <v>44144</v>
      </c>
      <c r="E791" s="17" t="n">
        <v>781.5833</v>
      </c>
      <c r="F791" s="17" t="n">
        <v>960.5213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966</v>
      </c>
      <c r="B792" s="2" t="s">
        <v>1227</v>
      </c>
      <c r="C792" s="45" t="n">
        <v>44075</v>
      </c>
      <c r="D792" s="46" t="n">
        <v>44146</v>
      </c>
      <c r="E792" s="17" t="n">
        <v>781.5833</v>
      </c>
      <c r="F792" s="17" t="n">
        <v>987.8236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966</v>
      </c>
      <c r="B793" s="2" t="s">
        <v>1227</v>
      </c>
      <c r="C793" s="45" t="n">
        <v>44075</v>
      </c>
      <c r="D793" s="46" t="n">
        <v>44152</v>
      </c>
      <c r="E793" s="17" t="n">
        <v>781.3373</v>
      </c>
      <c r="F793" s="17" t="n">
        <v>1021.0321</v>
      </c>
      <c r="G793" s="17" t="n">
        <v>3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966</v>
      </c>
      <c r="B794" s="2" t="s">
        <v>1227</v>
      </c>
      <c r="C794" s="45" t="n">
        <v>44088</v>
      </c>
      <c r="D794" s="46" t="n">
        <v>44152</v>
      </c>
      <c r="E794" s="17" t="n">
        <v>772.8607</v>
      </c>
      <c r="F794" s="17" t="n">
        <v>1021.0321</v>
      </c>
      <c r="G794" s="17" t="n">
        <v>2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966</v>
      </c>
      <c r="B795" s="2" t="s">
        <v>1227</v>
      </c>
      <c r="C795" s="45" t="n">
        <v>44098</v>
      </c>
      <c r="D795" s="46" t="n">
        <v>44152</v>
      </c>
      <c r="E795" s="17" t="n">
        <v>756.6731</v>
      </c>
      <c r="F795" s="17" t="n">
        <v>1021.0321</v>
      </c>
      <c r="G795" s="17" t="n">
        <v>2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966</v>
      </c>
      <c r="B796" s="2" t="s">
        <v>1227</v>
      </c>
      <c r="C796" s="45" t="n">
        <v>44104</v>
      </c>
      <c r="D796" s="46" t="n">
        <v>44152</v>
      </c>
      <c r="E796" s="17" t="n">
        <v>822.0784</v>
      </c>
      <c r="F796" s="17" t="n">
        <v>1021.0321</v>
      </c>
      <c r="G796" s="17" t="n">
        <v>3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128</v>
      </c>
      <c r="B797" s="2" t="s">
        <v>129</v>
      </c>
      <c r="C797" s="45" t="n">
        <v>43867</v>
      </c>
      <c r="D797" s="46" t="n">
        <v>43978</v>
      </c>
      <c r="E797" s="17" t="n">
        <v>0.2331</v>
      </c>
      <c r="F797" s="17" t="n">
        <v>0.1927</v>
      </c>
      <c r="G797" s="17" t="n">
        <v>10000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128</v>
      </c>
      <c r="B798" s="2" t="s">
        <v>129</v>
      </c>
      <c r="C798" s="45" t="n">
        <v>43887</v>
      </c>
      <c r="D798" s="46" t="n">
        <v>43978</v>
      </c>
      <c r="E798" s="17" t="n">
        <v>0.215</v>
      </c>
      <c r="F798" s="17" t="n">
        <v>0.1927</v>
      </c>
      <c r="G798" s="17" t="n">
        <v>10000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128</v>
      </c>
      <c r="B799" s="2" t="s">
        <v>129</v>
      </c>
      <c r="C799" s="45" t="n">
        <v>43889</v>
      </c>
      <c r="D799" s="46" t="n">
        <v>43978</v>
      </c>
      <c r="E799" s="17" t="n">
        <v>0.1991</v>
      </c>
      <c r="F799" s="17" t="n">
        <v>0.1927</v>
      </c>
      <c r="G799" s="17" t="n">
        <v>20000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128</v>
      </c>
      <c r="B800" s="2" t="s">
        <v>129</v>
      </c>
      <c r="C800" s="45" t="n">
        <v>43901</v>
      </c>
      <c r="D800" s="46" t="n">
        <v>43978</v>
      </c>
      <c r="E800" s="17" t="n">
        <v>0.1801</v>
      </c>
      <c r="F800" s="17" t="n">
        <v>0.1927</v>
      </c>
      <c r="G800" s="17" t="n">
        <v>10000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128</v>
      </c>
      <c r="B801" s="2" t="s">
        <v>129</v>
      </c>
      <c r="C801" s="45" t="n">
        <v>43907</v>
      </c>
      <c r="D801" s="46" t="n">
        <v>43978</v>
      </c>
      <c r="E801" s="17" t="n">
        <v>0.1386</v>
      </c>
      <c r="F801" s="17" t="n">
        <v>0.1927</v>
      </c>
      <c r="G801" s="17" t="n">
        <v>10000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128</v>
      </c>
      <c r="B802" s="2" t="s">
        <v>129</v>
      </c>
      <c r="C802" s="45" t="n">
        <v>43910</v>
      </c>
      <c r="D802" s="46" t="n">
        <v>43985</v>
      </c>
      <c r="E802" s="17" t="n">
        <v>0.1466</v>
      </c>
      <c r="F802" s="17" t="n">
        <v>0.1911</v>
      </c>
      <c r="G802" s="17" t="n">
        <v>10000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128</v>
      </c>
      <c r="B803" s="2" t="s">
        <v>129</v>
      </c>
      <c r="C803" s="45" t="n">
        <v>43914</v>
      </c>
      <c r="D803" s="46" t="n">
        <v>43985</v>
      </c>
      <c r="E803" s="17" t="n">
        <v>0.1446</v>
      </c>
      <c r="F803" s="17" t="n">
        <v>0.1911</v>
      </c>
      <c r="G803" s="17" t="n">
        <v>10000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128</v>
      </c>
      <c r="B804" s="2" t="s">
        <v>129</v>
      </c>
      <c r="C804" s="45" t="n">
        <v>43923</v>
      </c>
      <c r="D804" s="46" t="n">
        <v>43985</v>
      </c>
      <c r="E804" s="17" t="n">
        <v>0.1616</v>
      </c>
      <c r="F804" s="17" t="n">
        <v>0.1911</v>
      </c>
      <c r="G804" s="17" t="n">
        <v>10000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128</v>
      </c>
      <c r="B805" s="2" t="s">
        <v>129</v>
      </c>
      <c r="C805" s="45" t="n">
        <v>43929</v>
      </c>
      <c r="D805" s="46" t="n">
        <v>43985</v>
      </c>
      <c r="E805" s="17" t="n">
        <v>0.1716</v>
      </c>
      <c r="F805" s="17" t="n">
        <v>0.1911</v>
      </c>
      <c r="G805" s="17" t="n">
        <v>10000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128</v>
      </c>
      <c r="B806" s="2" t="s">
        <v>129</v>
      </c>
      <c r="C806" s="45" t="n">
        <v>43929</v>
      </c>
      <c r="D806" s="46" t="n">
        <v>43985</v>
      </c>
      <c r="E806" s="17" t="n">
        <v>0.1716</v>
      </c>
      <c r="F806" s="17" t="n">
        <v>0.1911</v>
      </c>
      <c r="G806" s="17" t="n">
        <v>20000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128</v>
      </c>
      <c r="B807" s="2" t="s">
        <v>129</v>
      </c>
      <c r="C807" s="45" t="n">
        <v>43929</v>
      </c>
      <c r="D807" s="46" t="n">
        <v>43985</v>
      </c>
      <c r="E807" s="17" t="n">
        <v>0.1716</v>
      </c>
      <c r="F807" s="17" t="n">
        <v>0.1911</v>
      </c>
      <c r="G807" s="17" t="n">
        <v>20000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128</v>
      </c>
      <c r="B808" s="2" t="s">
        <v>129</v>
      </c>
      <c r="C808" s="45" t="n">
        <v>44055</v>
      </c>
      <c r="D808" s="46" t="n">
        <v>44064</v>
      </c>
      <c r="E808" s="17" t="n">
        <v>0.2188</v>
      </c>
      <c r="F808" s="17" t="n">
        <v>0.2175</v>
      </c>
      <c r="G808" s="17" t="n">
        <v>10000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128</v>
      </c>
      <c r="B809" s="2" t="s">
        <v>129</v>
      </c>
      <c r="C809" s="45" t="n">
        <v>44055</v>
      </c>
      <c r="D809" s="46" t="n">
        <v>44064</v>
      </c>
      <c r="E809" s="17" t="n">
        <v>0.2187</v>
      </c>
      <c r="F809" s="17" t="n">
        <v>0.2175</v>
      </c>
      <c r="G809" s="17" t="n">
        <v>10000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128</v>
      </c>
      <c r="B810" s="2" t="s">
        <v>129</v>
      </c>
      <c r="C810" s="45" t="n">
        <v>44060</v>
      </c>
      <c r="D810" s="46" t="n">
        <v>44064</v>
      </c>
      <c r="E810" s="17" t="n">
        <v>0.2166</v>
      </c>
      <c r="F810" s="17" t="n">
        <v>0.2175</v>
      </c>
      <c r="G810" s="17" t="n">
        <v>10000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967</v>
      </c>
      <c r="B811" s="2" t="s">
        <v>1497</v>
      </c>
      <c r="C811" s="45" t="n">
        <v>43867</v>
      </c>
      <c r="D811" s="46" t="n">
        <v>43985</v>
      </c>
      <c r="E811" s="17" t="n">
        <v>0.06</v>
      </c>
      <c r="F811" s="17" t="n">
        <v>0.0516</v>
      </c>
      <c r="G811" s="17" t="n">
        <v>40000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967</v>
      </c>
      <c r="B812" s="2" t="s">
        <v>1497</v>
      </c>
      <c r="C812" s="45" t="n">
        <v>43889</v>
      </c>
      <c r="D812" s="46" t="n">
        <v>43985</v>
      </c>
      <c r="E812" s="17" t="n">
        <v>0.0559</v>
      </c>
      <c r="F812" s="17" t="n">
        <v>0.0516</v>
      </c>
      <c r="G812" s="17" t="n">
        <v>10000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967</v>
      </c>
      <c r="B813" s="2" t="s">
        <v>1497</v>
      </c>
      <c r="C813" s="45" t="n">
        <v>43892</v>
      </c>
      <c r="D813" s="46" t="n">
        <v>43985</v>
      </c>
      <c r="E813" s="17" t="n">
        <v>0.0563</v>
      </c>
      <c r="F813" s="17" t="n">
        <v>0.0516</v>
      </c>
      <c r="G813" s="17" t="n">
        <v>20000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967</v>
      </c>
      <c r="B814" s="2" t="s">
        <v>1497</v>
      </c>
      <c r="C814" s="45" t="n">
        <v>43892</v>
      </c>
      <c r="D814" s="46" t="n">
        <v>43985</v>
      </c>
      <c r="E814" s="17" t="n">
        <v>0.0563</v>
      </c>
      <c r="F814" s="17" t="n">
        <v>0.0516</v>
      </c>
      <c r="G814" s="17" t="n">
        <v>20000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967</v>
      </c>
      <c r="B815" s="2" t="s">
        <v>1497</v>
      </c>
      <c r="C815" s="45" t="n">
        <v>43910</v>
      </c>
      <c r="D815" s="46" t="n">
        <v>43985</v>
      </c>
      <c r="E815" s="17" t="n">
        <v>0.0462</v>
      </c>
      <c r="F815" s="17" t="n">
        <v>0.0516</v>
      </c>
      <c r="G815" s="17" t="n">
        <v>20000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967</v>
      </c>
      <c r="B816" s="2" t="s">
        <v>1497</v>
      </c>
      <c r="C816" s="45" t="n">
        <v>43930</v>
      </c>
      <c r="D816" s="46" t="n">
        <v>43985</v>
      </c>
      <c r="E816" s="17" t="n">
        <v>0.051</v>
      </c>
      <c r="F816" s="17" t="n">
        <v>0.0516</v>
      </c>
      <c r="G816" s="17" t="n">
        <v>50000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967</v>
      </c>
      <c r="B817" s="2" t="s">
        <v>1497</v>
      </c>
      <c r="C817" s="45" t="n">
        <v>43930</v>
      </c>
      <c r="D817" s="46" t="n">
        <v>43985</v>
      </c>
      <c r="E817" s="17" t="n">
        <v>0.051</v>
      </c>
      <c r="F817" s="17" t="n">
        <v>0.0516</v>
      </c>
      <c r="G817" s="17" t="n">
        <v>50000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968</v>
      </c>
      <c r="B818" s="2" t="s">
        <v>1498</v>
      </c>
      <c r="C818" s="45" t="n">
        <v>43875</v>
      </c>
      <c r="D818" s="46" t="n">
        <v>43888</v>
      </c>
      <c r="E818" s="17" t="n">
        <v>844.506</v>
      </c>
      <c r="F818" s="17" t="n">
        <v>825.505</v>
      </c>
      <c r="G818" s="17" t="n">
        <v>2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968</v>
      </c>
      <c r="B819" s="2" t="s">
        <v>1498</v>
      </c>
      <c r="C819" s="45" t="n">
        <v>43875</v>
      </c>
      <c r="D819" s="46" t="n">
        <v>43896</v>
      </c>
      <c r="E819" s="17" t="n">
        <v>844.506</v>
      </c>
      <c r="F819" s="17" t="n">
        <v>808.5133</v>
      </c>
      <c r="G819" s="17" t="n">
        <v>3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968</v>
      </c>
      <c r="B820" s="2" t="s">
        <v>1498</v>
      </c>
      <c r="C820" s="45" t="n">
        <v>43889</v>
      </c>
      <c r="D820" s="46" t="n">
        <v>43896</v>
      </c>
      <c r="E820" s="17" t="n">
        <v>758.4567</v>
      </c>
      <c r="F820" s="17" t="n">
        <v>808.5133</v>
      </c>
      <c r="G820" s="17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969</v>
      </c>
      <c r="B821" s="2" t="s">
        <v>1499</v>
      </c>
      <c r="C821" s="45" t="n">
        <v>43882</v>
      </c>
      <c r="D821" s="46" t="n">
        <v>43928</v>
      </c>
      <c r="E821" s="17" t="n">
        <v>892.3782</v>
      </c>
      <c r="F821" s="17" t="n">
        <v>922.2373</v>
      </c>
      <c r="G821" s="17" t="n">
        <v>1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970</v>
      </c>
      <c r="B822" s="2" t="s">
        <v>1500</v>
      </c>
      <c r="C822" s="45" t="n">
        <v>43882</v>
      </c>
      <c r="D822" s="46" t="n">
        <v>43930</v>
      </c>
      <c r="E822" s="17" t="n">
        <v>58.195</v>
      </c>
      <c r="F822" s="17" t="n">
        <v>57.2527</v>
      </c>
      <c r="G822" s="17" t="n">
        <v>20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970</v>
      </c>
      <c r="B823" s="2" t="s">
        <v>1500</v>
      </c>
      <c r="C823" s="45" t="n">
        <v>43882</v>
      </c>
      <c r="D823" s="46" t="n">
        <v>43930</v>
      </c>
      <c r="E823" s="17" t="n">
        <v>58.215</v>
      </c>
      <c r="F823" s="17" t="n">
        <v>57.2527</v>
      </c>
      <c r="G823" s="17" t="n">
        <v>20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970</v>
      </c>
      <c r="B824" s="2" t="s">
        <v>1500</v>
      </c>
      <c r="C824" s="45" t="n">
        <v>43889</v>
      </c>
      <c r="D824" s="46" t="n">
        <v>43930</v>
      </c>
      <c r="E824" s="17" t="n">
        <v>50.9505</v>
      </c>
      <c r="F824" s="17" t="n">
        <v>57.2527</v>
      </c>
      <c r="G824" s="17" t="n">
        <v>20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970</v>
      </c>
      <c r="B825" s="2" t="s">
        <v>1500</v>
      </c>
      <c r="C825" s="45" t="n">
        <v>43893</v>
      </c>
      <c r="D825" s="46" t="n">
        <v>43930</v>
      </c>
      <c r="E825" s="17" t="n">
        <v>52.271</v>
      </c>
      <c r="F825" s="17" t="n">
        <v>57.2527</v>
      </c>
      <c r="G825" s="17" t="n">
        <v>20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970</v>
      </c>
      <c r="B826" s="2" t="s">
        <v>1500</v>
      </c>
      <c r="C826" s="45" t="n">
        <v>43906</v>
      </c>
      <c r="D826" s="46" t="n">
        <v>43930</v>
      </c>
      <c r="E826" s="17" t="n">
        <v>36.202</v>
      </c>
      <c r="F826" s="17" t="n">
        <v>57.2527</v>
      </c>
      <c r="G826" s="17" t="n">
        <v>10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970</v>
      </c>
      <c r="B827" s="2" t="s">
        <v>1500</v>
      </c>
      <c r="C827" s="45" t="n">
        <v>43913</v>
      </c>
      <c r="D827" s="46" t="n">
        <v>43930</v>
      </c>
      <c r="E827" s="17" t="n">
        <v>39.419</v>
      </c>
      <c r="F827" s="17" t="n">
        <v>57.2527</v>
      </c>
      <c r="G827" s="17" t="n">
        <v>10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970</v>
      </c>
      <c r="B828" s="2" t="s">
        <v>1500</v>
      </c>
      <c r="C828" s="45" t="n">
        <v>43921</v>
      </c>
      <c r="D828" s="46" t="n">
        <v>43930</v>
      </c>
      <c r="E828" s="17" t="n">
        <v>41.94</v>
      </c>
      <c r="F828" s="17" t="n">
        <v>57.2527</v>
      </c>
      <c r="G828" s="17" t="n">
        <v>10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970</v>
      </c>
      <c r="B829" s="2" t="s">
        <v>1500</v>
      </c>
      <c r="C829" s="45" t="n">
        <v>43929</v>
      </c>
      <c r="D829" s="46" t="n">
        <v>43930</v>
      </c>
      <c r="E829" s="17" t="n">
        <v>55.3863</v>
      </c>
      <c r="F829" s="17" t="n">
        <v>57.2527</v>
      </c>
      <c r="G829" s="17" t="n">
        <v>60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970</v>
      </c>
      <c r="B830" s="2" t="s">
        <v>1500</v>
      </c>
      <c r="C830" s="45" t="n">
        <v>43929</v>
      </c>
      <c r="D830" s="46" t="n">
        <v>43930</v>
      </c>
      <c r="E830" s="17" t="n">
        <v>56.187</v>
      </c>
      <c r="F830" s="17" t="n">
        <v>57.2527</v>
      </c>
      <c r="G830" s="17" t="n">
        <v>40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970</v>
      </c>
      <c r="B831" s="2" t="s">
        <v>1500</v>
      </c>
      <c r="C831" s="45" t="n">
        <v>43929</v>
      </c>
      <c r="D831" s="46" t="n">
        <v>43930</v>
      </c>
      <c r="E831" s="17" t="n">
        <v>56.127</v>
      </c>
      <c r="F831" s="17" t="n">
        <v>57.2527</v>
      </c>
      <c r="G831" s="17" t="n">
        <v>40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970</v>
      </c>
      <c r="B832" s="2" t="s">
        <v>1500</v>
      </c>
      <c r="C832" s="45" t="n">
        <v>43929</v>
      </c>
      <c r="D832" s="46" t="n">
        <v>43930</v>
      </c>
      <c r="E832" s="17" t="n">
        <v>56.586</v>
      </c>
      <c r="F832" s="17" t="n">
        <v>57.2527</v>
      </c>
      <c r="G832" s="17" t="n">
        <v>10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970</v>
      </c>
      <c r="B833" s="2" t="s">
        <v>1500</v>
      </c>
      <c r="C833" s="45" t="n">
        <v>43929</v>
      </c>
      <c r="D833" s="46" t="n">
        <v>43930</v>
      </c>
      <c r="E833" s="17" t="n">
        <v>56.607</v>
      </c>
      <c r="F833" s="17" t="n">
        <v>57.2527</v>
      </c>
      <c r="G833" s="17" t="n">
        <v>80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970</v>
      </c>
      <c r="B834" s="2" t="s">
        <v>1500</v>
      </c>
      <c r="C834" s="45" t="n">
        <v>43929</v>
      </c>
      <c r="D834" s="46" t="n">
        <v>43930</v>
      </c>
      <c r="E834" s="17" t="n">
        <v>56.566</v>
      </c>
      <c r="F834" s="17" t="n">
        <v>57.2527</v>
      </c>
      <c r="G834" s="17" t="n">
        <v>10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971</v>
      </c>
      <c r="B835" s="2" t="s">
        <v>1501</v>
      </c>
      <c r="C835" s="45" t="n">
        <v>43892</v>
      </c>
      <c r="D835" s="46" t="n">
        <v>43893</v>
      </c>
      <c r="E835" s="17" t="n">
        <v>868.605</v>
      </c>
      <c r="F835" s="17" t="n">
        <v>875.6725</v>
      </c>
      <c r="G835" s="17" t="n">
        <v>4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971</v>
      </c>
      <c r="B836" s="2" t="s">
        <v>1501</v>
      </c>
      <c r="C836" s="45" t="n">
        <v>43892</v>
      </c>
      <c r="D836" s="46" t="n">
        <v>43893</v>
      </c>
      <c r="E836" s="17" t="n">
        <v>868.605</v>
      </c>
      <c r="F836" s="17" t="n">
        <v>875.6717</v>
      </c>
      <c r="G836" s="17" t="n">
        <v>6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972</v>
      </c>
      <c r="B837" s="2" t="s">
        <v>1502</v>
      </c>
      <c r="C837" s="45" t="n">
        <v>43893</v>
      </c>
      <c r="D837" s="46" t="n">
        <v>43906</v>
      </c>
      <c r="E837" s="17" t="n">
        <v>1000.625</v>
      </c>
      <c r="F837" s="17" t="n">
        <v>957.35</v>
      </c>
      <c r="G837" s="17" t="n">
        <v>3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972</v>
      </c>
      <c r="B838" s="2" t="s">
        <v>1502</v>
      </c>
      <c r="C838" s="45" t="n">
        <v>43893</v>
      </c>
      <c r="D838" s="46" t="n">
        <v>43906</v>
      </c>
      <c r="E838" s="17" t="n">
        <v>1000.625</v>
      </c>
      <c r="F838" s="17" t="n">
        <v>960.345</v>
      </c>
      <c r="G838" s="17" t="n">
        <v>2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972</v>
      </c>
      <c r="B839" s="2" t="s">
        <v>1502</v>
      </c>
      <c r="C839" s="45" t="n">
        <v>43893</v>
      </c>
      <c r="D839" s="46" t="n">
        <v>43906</v>
      </c>
      <c r="E839" s="17" t="n">
        <v>1000.625</v>
      </c>
      <c r="F839" s="17" t="n">
        <v>960.3457</v>
      </c>
      <c r="G839" s="17" t="n">
        <v>7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972</v>
      </c>
      <c r="B840" s="2" t="s">
        <v>1502</v>
      </c>
      <c r="C840" s="45" t="n">
        <v>43893</v>
      </c>
      <c r="D840" s="46" t="n">
        <v>43906</v>
      </c>
      <c r="E840" s="17" t="n">
        <v>1000.625</v>
      </c>
      <c r="F840" s="17" t="n">
        <v>960.345</v>
      </c>
      <c r="G840" s="17" t="n">
        <v>8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973</v>
      </c>
      <c r="B841" s="2" t="s">
        <v>1503</v>
      </c>
      <c r="C841" s="45" t="n">
        <v>43895</v>
      </c>
      <c r="D841" s="46" t="n">
        <v>43949</v>
      </c>
      <c r="E841" s="17" t="n">
        <v>76.1455</v>
      </c>
      <c r="F841" s="17" t="n">
        <v>70.7662</v>
      </c>
      <c r="G841" s="17" t="n">
        <v>20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973</v>
      </c>
      <c r="B842" s="2" t="s">
        <v>1503</v>
      </c>
      <c r="C842" s="45" t="n">
        <v>43895</v>
      </c>
      <c r="D842" s="46" t="n">
        <v>43949</v>
      </c>
      <c r="E842" s="17" t="n">
        <v>75.8455</v>
      </c>
      <c r="F842" s="17" t="n">
        <v>70.7662</v>
      </c>
      <c r="G842" s="17" t="n">
        <v>40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973</v>
      </c>
      <c r="B843" s="2" t="s">
        <v>1503</v>
      </c>
      <c r="C843" s="45" t="n">
        <v>43910</v>
      </c>
      <c r="D843" s="46" t="n">
        <v>43949</v>
      </c>
      <c r="E843" s="17" t="n">
        <v>59.528</v>
      </c>
      <c r="F843" s="17" t="n">
        <v>70.7662</v>
      </c>
      <c r="G843" s="17" t="n">
        <v>10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973</v>
      </c>
      <c r="B844" s="2" t="s">
        <v>1503</v>
      </c>
      <c r="C844" s="45" t="n">
        <v>43923</v>
      </c>
      <c r="D844" s="46" t="n">
        <v>43949</v>
      </c>
      <c r="E844" s="17" t="n">
        <v>64.5305</v>
      </c>
      <c r="F844" s="17" t="n">
        <v>70.7662</v>
      </c>
      <c r="G844" s="17" t="n">
        <v>20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973</v>
      </c>
      <c r="B845" s="2" t="s">
        <v>1503</v>
      </c>
      <c r="C845" s="45" t="n">
        <v>43923</v>
      </c>
      <c r="D845" s="46" t="n">
        <v>43949</v>
      </c>
      <c r="E845" s="17" t="n">
        <v>64.03</v>
      </c>
      <c r="F845" s="17" t="n">
        <v>70.7662</v>
      </c>
      <c r="G845" s="17" t="n">
        <v>20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974</v>
      </c>
      <c r="B846" s="2" t="s">
        <v>1504</v>
      </c>
      <c r="C846" s="45" t="n">
        <v>43907</v>
      </c>
      <c r="D846" s="46" t="n">
        <v>43914</v>
      </c>
      <c r="E846" s="17" t="n">
        <v>0.2281</v>
      </c>
      <c r="F846" s="17" t="n">
        <v>0.2329</v>
      </c>
      <c r="G846" s="17" t="n">
        <v>10000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974</v>
      </c>
      <c r="B847" s="2" t="s">
        <v>1504</v>
      </c>
      <c r="C847" s="45" t="n">
        <v>43907</v>
      </c>
      <c r="D847" s="46" t="n">
        <v>43914</v>
      </c>
      <c r="E847" s="17" t="n">
        <v>0.2261</v>
      </c>
      <c r="F847" s="17" t="n">
        <v>0.2329</v>
      </c>
      <c r="G847" s="17" t="n">
        <v>10000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975</v>
      </c>
      <c r="B848" s="2" t="s">
        <v>1342</v>
      </c>
      <c r="C848" s="45" t="n">
        <v>43909</v>
      </c>
      <c r="D848" s="46" t="n">
        <v>44062</v>
      </c>
      <c r="E848" s="17" t="n">
        <v>9884.0489</v>
      </c>
      <c r="F848" s="17" t="n">
        <v>11042.7192</v>
      </c>
      <c r="G848" s="17" t="n">
        <v>1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975</v>
      </c>
      <c r="B849" s="2" t="s">
        <v>1342</v>
      </c>
      <c r="C849" s="45" t="n">
        <v>43909</v>
      </c>
      <c r="D849" s="46" t="n">
        <v>44062</v>
      </c>
      <c r="E849" s="17" t="n">
        <v>9772.0899</v>
      </c>
      <c r="F849" s="17" t="n">
        <v>11042.7192</v>
      </c>
      <c r="G849" s="17" t="n">
        <v>1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975</v>
      </c>
      <c r="B850" s="2" t="s">
        <v>1342</v>
      </c>
      <c r="C850" s="45" t="n">
        <v>44050</v>
      </c>
      <c r="D850" s="46" t="n">
        <v>44062</v>
      </c>
      <c r="E850" s="17" t="n">
        <v>10804.0324</v>
      </c>
      <c r="F850" s="17" t="n">
        <v>11042.7192</v>
      </c>
      <c r="G850" s="17" t="n">
        <v>1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106</v>
      </c>
      <c r="B851" s="2" t="s">
        <v>107</v>
      </c>
      <c r="C851" s="45" t="n">
        <v>43913</v>
      </c>
      <c r="D851" s="46" t="n">
        <v>43914</v>
      </c>
      <c r="E851" s="17" t="n">
        <v>962.06</v>
      </c>
      <c r="F851" s="17" t="n">
        <v>1099.475</v>
      </c>
      <c r="G851" s="17" t="n">
        <v>2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106</v>
      </c>
      <c r="B852" s="2" t="s">
        <v>107</v>
      </c>
      <c r="C852" s="45" t="n">
        <v>43913</v>
      </c>
      <c r="D852" s="46" t="n">
        <v>43914</v>
      </c>
      <c r="E852" s="17" t="n">
        <v>960.455</v>
      </c>
      <c r="F852" s="17" t="n">
        <v>1099.475</v>
      </c>
      <c r="G852" s="17" t="n">
        <v>2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106</v>
      </c>
      <c r="B853" s="2" t="s">
        <v>107</v>
      </c>
      <c r="C853" s="45" t="n">
        <v>43913</v>
      </c>
      <c r="D853" s="46" t="n">
        <v>43914</v>
      </c>
      <c r="E853" s="17" t="n">
        <v>960.4575</v>
      </c>
      <c r="F853" s="17" t="n">
        <v>1099.475</v>
      </c>
      <c r="G853" s="17" t="n">
        <v>4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106</v>
      </c>
      <c r="B854" s="2" t="s">
        <v>107</v>
      </c>
      <c r="C854" s="45" t="n">
        <v>43913</v>
      </c>
      <c r="D854" s="46" t="n">
        <v>43914</v>
      </c>
      <c r="E854" s="17" t="n">
        <v>958.455</v>
      </c>
      <c r="F854" s="17" t="n">
        <v>1099.475</v>
      </c>
      <c r="G854" s="17" t="n">
        <v>2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106</v>
      </c>
      <c r="B855" s="2" t="s">
        <v>107</v>
      </c>
      <c r="C855" s="45" t="n">
        <v>43913</v>
      </c>
      <c r="D855" s="46" t="n">
        <v>43914</v>
      </c>
      <c r="E855" s="17" t="n">
        <v>956.45</v>
      </c>
      <c r="F855" s="17" t="n">
        <v>1099.475</v>
      </c>
      <c r="G855" s="17" t="n">
        <v>1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106</v>
      </c>
      <c r="B856" s="2" t="s">
        <v>107</v>
      </c>
      <c r="C856" s="45" t="n">
        <v>43913</v>
      </c>
      <c r="D856" s="46" t="n">
        <v>43914</v>
      </c>
      <c r="E856" s="17" t="n">
        <v>950.45</v>
      </c>
      <c r="F856" s="17" t="n">
        <v>1099.475</v>
      </c>
      <c r="G856" s="17" t="n">
        <v>1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106</v>
      </c>
      <c r="B857" s="2" t="s">
        <v>107</v>
      </c>
      <c r="C857" s="45" t="n">
        <v>43943</v>
      </c>
      <c r="D857" s="46" t="n">
        <v>43943</v>
      </c>
      <c r="E857" s="17" t="n">
        <v>1479.7078</v>
      </c>
      <c r="F857" s="17" t="n">
        <v>1498.7833</v>
      </c>
      <c r="G857" s="17" t="n">
        <v>9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106</v>
      </c>
      <c r="B858" s="2" t="s">
        <v>107</v>
      </c>
      <c r="C858" s="45" t="n">
        <v>44033</v>
      </c>
      <c r="D858" s="46" t="n">
        <v>44043</v>
      </c>
      <c r="E858" s="17" t="n">
        <v>1514.72</v>
      </c>
      <c r="F858" s="17" t="n">
        <v>1850.615</v>
      </c>
      <c r="G858" s="17" t="n">
        <v>2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106</v>
      </c>
      <c r="B859" s="2" t="s">
        <v>107</v>
      </c>
      <c r="C859" s="45" t="n">
        <v>44033</v>
      </c>
      <c r="D859" s="46" t="n">
        <v>44043</v>
      </c>
      <c r="E859" s="17" t="n">
        <v>1496.71</v>
      </c>
      <c r="F859" s="17" t="n">
        <v>1850.615</v>
      </c>
      <c r="G859" s="17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106</v>
      </c>
      <c r="B860" s="2" t="s">
        <v>107</v>
      </c>
      <c r="C860" s="45" t="n">
        <v>44033</v>
      </c>
      <c r="D860" s="46" t="n">
        <v>44043</v>
      </c>
      <c r="E860" s="17" t="n">
        <v>1487.71</v>
      </c>
      <c r="F860" s="17" t="n">
        <v>1850.615</v>
      </c>
      <c r="G860" s="17" t="n">
        <v>1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976</v>
      </c>
      <c r="B861" s="2" t="s">
        <v>1450</v>
      </c>
      <c r="C861" s="45" t="n">
        <v>43922</v>
      </c>
      <c r="D861" s="46" t="n">
        <v>43942</v>
      </c>
      <c r="E861" s="17" t="n">
        <v>75076.3805</v>
      </c>
      <c r="F861" s="17" t="n">
        <v>72368.9831</v>
      </c>
      <c r="G861" s="17" t="n">
        <v>1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976</v>
      </c>
      <c r="B862" s="2" t="s">
        <v>1450</v>
      </c>
      <c r="C862" s="45" t="n">
        <v>43922</v>
      </c>
      <c r="D862" s="46" t="n">
        <v>43942</v>
      </c>
      <c r="E862" s="17" t="n">
        <v>74796.5435</v>
      </c>
      <c r="F862" s="17" t="n">
        <v>72368.9831</v>
      </c>
      <c r="G862" s="17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976</v>
      </c>
      <c r="B863" s="2" t="s">
        <v>1450</v>
      </c>
      <c r="C863" s="45" t="n">
        <v>43973</v>
      </c>
      <c r="D863" s="46" t="n">
        <v>44095</v>
      </c>
      <c r="E863" s="17" t="n">
        <v>71325.7845</v>
      </c>
      <c r="F863" s="17" t="n">
        <v>79505.677</v>
      </c>
      <c r="G863" s="17" t="n">
        <v>2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976</v>
      </c>
      <c r="B864" s="2" t="s">
        <v>1450</v>
      </c>
      <c r="C864" s="45" t="n">
        <v>43991</v>
      </c>
      <c r="D864" s="46" t="n">
        <v>44155</v>
      </c>
      <c r="E864" s="17" t="n">
        <v>68950.3369</v>
      </c>
      <c r="F864" s="17" t="n">
        <v>79577.8396</v>
      </c>
      <c r="G864" s="17" t="n">
        <v>1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976</v>
      </c>
      <c r="B865" s="2" t="s">
        <v>1450</v>
      </c>
      <c r="C865" s="45" t="n">
        <v>43991</v>
      </c>
      <c r="D865" s="46" t="n">
        <v>44155</v>
      </c>
      <c r="E865" s="17" t="n">
        <v>68950.3369</v>
      </c>
      <c r="F865" s="17" t="n">
        <v>79577.8396</v>
      </c>
      <c r="G865" s="17" t="n">
        <v>1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96</v>
      </c>
      <c r="B866" s="2" t="s">
        <v>97</v>
      </c>
      <c r="C866" s="45" t="n">
        <v>43923</v>
      </c>
      <c r="D866" s="46" t="n">
        <v>43927</v>
      </c>
      <c r="E866" s="17" t="n">
        <v>2139.02</v>
      </c>
      <c r="F866" s="17" t="n">
        <v>2261.92</v>
      </c>
      <c r="G866" s="17" t="n">
        <v>2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96</v>
      </c>
      <c r="B867" s="2" t="s">
        <v>97</v>
      </c>
      <c r="C867" s="45" t="n">
        <v>43923</v>
      </c>
      <c r="D867" s="46" t="n">
        <v>43927</v>
      </c>
      <c r="E867" s="17" t="n">
        <v>2174.0367</v>
      </c>
      <c r="F867" s="17" t="n">
        <v>2261.92</v>
      </c>
      <c r="G867" s="17" t="n">
        <v>3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977</v>
      </c>
      <c r="B868" s="2" t="s">
        <v>1425</v>
      </c>
      <c r="C868" s="45" t="n">
        <v>43927</v>
      </c>
      <c r="D868" s="46" t="n">
        <v>43938</v>
      </c>
      <c r="E868" s="17" t="n">
        <v>5996.85</v>
      </c>
      <c r="F868" s="17" t="n">
        <v>5767.245</v>
      </c>
      <c r="G868" s="17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977</v>
      </c>
      <c r="B869" s="2" t="s">
        <v>1425</v>
      </c>
      <c r="C869" s="45" t="n">
        <v>43934</v>
      </c>
      <c r="D869" s="46" t="n">
        <v>43938</v>
      </c>
      <c r="E869" s="17" t="n">
        <v>5788.76</v>
      </c>
      <c r="F869" s="17" t="n">
        <v>5767.245</v>
      </c>
      <c r="G869" s="17" t="n">
        <v>1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978</v>
      </c>
      <c r="B870" s="2" t="s">
        <v>1505</v>
      </c>
      <c r="C870" s="45" t="n">
        <v>43945</v>
      </c>
      <c r="D870" s="46" t="n">
        <v>43948</v>
      </c>
      <c r="E870" s="17" t="n">
        <v>2287.09</v>
      </c>
      <c r="F870" s="17" t="n">
        <v>2304.9</v>
      </c>
      <c r="G870" s="17" t="n">
        <v>1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978</v>
      </c>
      <c r="B871" s="2" t="s">
        <v>1505</v>
      </c>
      <c r="C871" s="45" t="n">
        <v>43945</v>
      </c>
      <c r="D871" s="46" t="n">
        <v>43948</v>
      </c>
      <c r="E871" s="17" t="n">
        <v>2287.09</v>
      </c>
      <c r="F871" s="17" t="n">
        <v>2304.9</v>
      </c>
      <c r="G871" s="17" t="n">
        <v>1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978</v>
      </c>
      <c r="B872" s="2" t="s">
        <v>1505</v>
      </c>
      <c r="C872" s="45" t="n">
        <v>43945</v>
      </c>
      <c r="D872" s="46" t="n">
        <v>43948</v>
      </c>
      <c r="E872" s="17" t="n">
        <v>2287.09</v>
      </c>
      <c r="F872" s="17" t="n">
        <v>2304.9</v>
      </c>
      <c r="G872" s="17" t="n">
        <v>1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978</v>
      </c>
      <c r="B873" s="2" t="s">
        <v>1505</v>
      </c>
      <c r="C873" s="45" t="n">
        <v>43945</v>
      </c>
      <c r="D873" s="46" t="n">
        <v>43948</v>
      </c>
      <c r="E873" s="17" t="n">
        <v>2287.09</v>
      </c>
      <c r="F873" s="17" t="n">
        <v>2304.9</v>
      </c>
      <c r="G873" s="17" t="n">
        <v>2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68</v>
      </c>
      <c r="B874" s="2" t="s">
        <v>69</v>
      </c>
      <c r="C874" s="45" t="n">
        <v>43956</v>
      </c>
      <c r="D874" s="46" t="n">
        <v>44064</v>
      </c>
      <c r="E874" s="17" t="n">
        <v>3885.7662</v>
      </c>
      <c r="F874" s="17" t="n">
        <v>4497.824</v>
      </c>
      <c r="G874" s="17" t="n">
        <v>1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68</v>
      </c>
      <c r="B875" s="2" t="s">
        <v>69</v>
      </c>
      <c r="C875" s="45" t="n">
        <v>43956</v>
      </c>
      <c r="D875" s="46" t="n">
        <v>44064</v>
      </c>
      <c r="E875" s="17" t="n">
        <v>3885.7662</v>
      </c>
      <c r="F875" s="17" t="n">
        <v>4497.824</v>
      </c>
      <c r="G875" s="17" t="n">
        <v>1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68</v>
      </c>
      <c r="B876" s="2" t="s">
        <v>69</v>
      </c>
      <c r="C876" s="45" t="n">
        <v>44140</v>
      </c>
      <c r="D876" s="46" t="n">
        <v>44144</v>
      </c>
      <c r="E876" s="17" t="n">
        <v>4742.0356</v>
      </c>
      <c r="F876" s="17" t="n">
        <v>4935.3688</v>
      </c>
      <c r="G876" s="17" t="n">
        <v>2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68</v>
      </c>
      <c r="B877" s="2" t="s">
        <v>69</v>
      </c>
      <c r="C877" s="45" t="n">
        <v>44140</v>
      </c>
      <c r="D877" s="46" t="n">
        <v>44144</v>
      </c>
      <c r="E877" s="17" t="n">
        <v>4752.4356</v>
      </c>
      <c r="F877" s="17" t="n">
        <v>4935.3688</v>
      </c>
      <c r="G877" s="17" t="n">
        <v>2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68</v>
      </c>
      <c r="B878" s="2" t="s">
        <v>69</v>
      </c>
      <c r="C878" s="45" t="n">
        <v>44140</v>
      </c>
      <c r="D878" s="46" t="n">
        <v>44144</v>
      </c>
      <c r="E878" s="17" t="n">
        <v>4722.4354</v>
      </c>
      <c r="F878" s="17" t="n">
        <v>4935.3688</v>
      </c>
      <c r="G878" s="17" t="n">
        <v>1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980</v>
      </c>
      <c r="B879" s="2" t="s">
        <v>1449</v>
      </c>
      <c r="C879" s="45" t="n">
        <v>43965</v>
      </c>
      <c r="D879" s="46" t="n">
        <v>44110</v>
      </c>
      <c r="E879" s="17" t="n">
        <v>1119.32</v>
      </c>
      <c r="F879" s="17" t="n">
        <v>1080.74</v>
      </c>
      <c r="G879" s="17" t="n">
        <v>1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980</v>
      </c>
      <c r="B880" s="2" t="s">
        <v>1449</v>
      </c>
      <c r="C880" s="45" t="n">
        <v>43965</v>
      </c>
      <c r="D880" s="46" t="n">
        <v>44110</v>
      </c>
      <c r="E880" s="17" t="n">
        <v>1119.3167</v>
      </c>
      <c r="F880" s="17" t="n">
        <v>1080.74</v>
      </c>
      <c r="G880" s="17" t="n">
        <v>3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88</v>
      </c>
      <c r="B881" s="2" t="s">
        <v>89</v>
      </c>
      <c r="C881" s="45" t="n">
        <v>43966</v>
      </c>
      <c r="D881" s="46" t="n">
        <v>44064</v>
      </c>
      <c r="E881" s="17" t="n">
        <v>2692.5233</v>
      </c>
      <c r="F881" s="17" t="n">
        <v>3211.8093</v>
      </c>
      <c r="G881" s="17" t="n">
        <v>2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88</v>
      </c>
      <c r="B882" s="2" t="s">
        <v>89</v>
      </c>
      <c r="C882" s="45" t="n">
        <v>44028</v>
      </c>
      <c r="D882" s="46" t="n">
        <v>44064</v>
      </c>
      <c r="E882" s="17" t="n">
        <v>2938.1917</v>
      </c>
      <c r="F882" s="17" t="n">
        <v>3211.8093</v>
      </c>
      <c r="G882" s="17" t="n">
        <v>2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88</v>
      </c>
      <c r="B883" s="2" t="s">
        <v>89</v>
      </c>
      <c r="C883" s="45" t="n">
        <v>44078</v>
      </c>
      <c r="D883" s="46" t="n">
        <v>44083</v>
      </c>
      <c r="E883" s="17" t="n">
        <v>3277.5752</v>
      </c>
      <c r="F883" s="17" t="n">
        <v>3340.1591</v>
      </c>
      <c r="G883" s="17" t="n">
        <v>1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981</v>
      </c>
      <c r="B884" s="2" t="s">
        <v>1445</v>
      </c>
      <c r="C884" s="45" t="n">
        <v>43972</v>
      </c>
      <c r="D884" s="46" t="n">
        <v>44132</v>
      </c>
      <c r="E884" s="17" t="n">
        <v>1022.1135</v>
      </c>
      <c r="F884" s="17" t="n">
        <v>1038.125</v>
      </c>
      <c r="G884" s="17" t="n">
        <v>2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981</v>
      </c>
      <c r="B885" s="2" t="s">
        <v>1445</v>
      </c>
      <c r="C885" s="45" t="n">
        <v>43972</v>
      </c>
      <c r="D885" s="46" t="n">
        <v>44137</v>
      </c>
      <c r="E885" s="17" t="n">
        <v>1022.1135</v>
      </c>
      <c r="F885" s="17" t="n">
        <v>1029.2896</v>
      </c>
      <c r="G885" s="17" t="n">
        <v>18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981</v>
      </c>
      <c r="B886" s="2" t="s">
        <v>1445</v>
      </c>
      <c r="C886" s="45" t="n">
        <v>43972</v>
      </c>
      <c r="D886" s="46" t="n">
        <v>44137</v>
      </c>
      <c r="E886" s="17" t="n">
        <v>1022.114</v>
      </c>
      <c r="F886" s="17" t="n">
        <v>1029.2896</v>
      </c>
      <c r="G886" s="17" t="n">
        <v>10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982</v>
      </c>
      <c r="B887" s="2" t="s">
        <v>1446</v>
      </c>
      <c r="C887" s="45" t="n">
        <v>43972</v>
      </c>
      <c r="D887" s="46" t="n">
        <v>44056</v>
      </c>
      <c r="E887" s="17" t="n">
        <v>1026.2533</v>
      </c>
      <c r="F887" s="17" t="n">
        <v>1040.12</v>
      </c>
      <c r="G887" s="17" t="n">
        <v>3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982</v>
      </c>
      <c r="B888" s="2" t="s">
        <v>1446</v>
      </c>
      <c r="C888" s="45" t="n">
        <v>43972</v>
      </c>
      <c r="D888" s="46" t="n">
        <v>44056</v>
      </c>
      <c r="E888" s="17" t="n">
        <v>1026.653</v>
      </c>
      <c r="F888" s="17" t="n">
        <v>1040.12</v>
      </c>
      <c r="G888" s="17" t="n">
        <v>3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982</v>
      </c>
      <c r="B889" s="2" t="s">
        <v>1446</v>
      </c>
      <c r="C889" s="45" t="n">
        <v>43972</v>
      </c>
      <c r="D889" s="46" t="n">
        <v>44162</v>
      </c>
      <c r="E889" s="17" t="n">
        <v>1026.653</v>
      </c>
      <c r="F889" s="17" t="n">
        <v>1055.454</v>
      </c>
      <c r="G889" s="17" t="n">
        <v>20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172</v>
      </c>
      <c r="B890" s="2" t="s">
        <v>173</v>
      </c>
      <c r="C890" s="45" t="n">
        <v>43972</v>
      </c>
      <c r="D890" s="46" t="n">
        <v>44148</v>
      </c>
      <c r="E890" s="17" t="n">
        <v>1193.013</v>
      </c>
      <c r="F890" s="17" t="n">
        <v>1136.1333</v>
      </c>
      <c r="G890" s="17" t="n">
        <v>3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172</v>
      </c>
      <c r="B891" s="2" t="s">
        <v>173</v>
      </c>
      <c r="C891" s="45" t="n">
        <v>43972</v>
      </c>
      <c r="D891" s="46" t="n">
        <v>44151</v>
      </c>
      <c r="E891" s="17" t="n">
        <v>1193.013</v>
      </c>
      <c r="F891" s="17" t="n">
        <v>1138.5325</v>
      </c>
      <c r="G891" s="17" t="n">
        <v>20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984</v>
      </c>
      <c r="B892" s="2" t="s">
        <v>1506</v>
      </c>
      <c r="C892" s="45" t="n">
        <v>43973</v>
      </c>
      <c r="D892" s="46" t="n">
        <v>44054</v>
      </c>
      <c r="E892" s="17" t="n">
        <v>1012.0717</v>
      </c>
      <c r="F892" s="17" t="n">
        <v>1021.7127</v>
      </c>
      <c r="G892" s="17" t="n">
        <v>15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984</v>
      </c>
      <c r="B893" s="2" t="s">
        <v>1506</v>
      </c>
      <c r="C893" s="45" t="n">
        <v>43973</v>
      </c>
      <c r="D893" s="46" t="n">
        <v>44056</v>
      </c>
      <c r="E893" s="17" t="n">
        <v>1012.0717</v>
      </c>
      <c r="F893" s="17" t="n">
        <v>1009.58</v>
      </c>
      <c r="G893" s="17" t="n">
        <v>1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984</v>
      </c>
      <c r="B894" s="2" t="s">
        <v>1506</v>
      </c>
      <c r="C894" s="45" t="n">
        <v>43973</v>
      </c>
      <c r="D894" s="46" t="n">
        <v>44056</v>
      </c>
      <c r="E894" s="17" t="n">
        <v>1012.0717</v>
      </c>
      <c r="F894" s="17" t="n">
        <v>1009.58</v>
      </c>
      <c r="G894" s="17" t="n">
        <v>1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984</v>
      </c>
      <c r="B895" s="2" t="s">
        <v>1506</v>
      </c>
      <c r="C895" s="45" t="n">
        <v>43973</v>
      </c>
      <c r="D895" s="46" t="n">
        <v>44056</v>
      </c>
      <c r="E895" s="17" t="n">
        <v>1012.0717</v>
      </c>
      <c r="F895" s="17" t="n">
        <v>1009.5775</v>
      </c>
      <c r="G895" s="17" t="n">
        <v>4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984</v>
      </c>
      <c r="B896" s="2" t="s">
        <v>1506</v>
      </c>
      <c r="C896" s="45" t="n">
        <v>43973</v>
      </c>
      <c r="D896" s="46" t="n">
        <v>44056</v>
      </c>
      <c r="E896" s="17" t="n">
        <v>1012.0717</v>
      </c>
      <c r="F896" s="17" t="n">
        <v>1009.5789</v>
      </c>
      <c r="G896" s="17" t="n">
        <v>9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985</v>
      </c>
      <c r="B897" s="2" t="s">
        <v>1507</v>
      </c>
      <c r="C897" s="45" t="n">
        <v>43976</v>
      </c>
      <c r="D897" s="46" t="n">
        <v>43979</v>
      </c>
      <c r="E897" s="17" t="n">
        <v>24.1616</v>
      </c>
      <c r="F897" s="17" t="n">
        <v>24.3384</v>
      </c>
      <c r="G897" s="17" t="n">
        <v>300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986</v>
      </c>
      <c r="B898" s="2" t="s">
        <v>1508</v>
      </c>
      <c r="C898" s="45" t="n">
        <v>43984</v>
      </c>
      <c r="D898" s="46" t="n">
        <v>43987</v>
      </c>
      <c r="E898" s="17" t="n">
        <v>1855.3689</v>
      </c>
      <c r="F898" s="17" t="n">
        <v>2482.4731</v>
      </c>
      <c r="G898" s="17" t="n">
        <v>2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987</v>
      </c>
      <c r="B899" s="2" t="s">
        <v>1509</v>
      </c>
      <c r="C899" s="45" t="n">
        <v>43985</v>
      </c>
      <c r="D899" s="46" t="n">
        <v>44165</v>
      </c>
      <c r="E899" s="17" t="n">
        <v>1000.5025</v>
      </c>
      <c r="F899" s="17" t="n">
        <v>1044.0575</v>
      </c>
      <c r="G899" s="17" t="n">
        <v>4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988</v>
      </c>
      <c r="B900" s="2" t="s">
        <v>1510</v>
      </c>
      <c r="C900" s="45" t="n">
        <v>43991</v>
      </c>
      <c r="D900" s="46" t="n">
        <v>43991</v>
      </c>
      <c r="E900" s="17" t="n">
        <v>11497.7115</v>
      </c>
      <c r="F900" s="17" t="n">
        <v>11430.014</v>
      </c>
      <c r="G900" s="17" t="n">
        <v>3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988</v>
      </c>
      <c r="B901" s="2" t="s">
        <v>1510</v>
      </c>
      <c r="C901" s="45" t="n">
        <v>43991</v>
      </c>
      <c r="D901" s="46" t="n">
        <v>43991</v>
      </c>
      <c r="E901" s="17" t="n">
        <v>11497.7115</v>
      </c>
      <c r="F901" s="17" t="n">
        <v>11312.5169</v>
      </c>
      <c r="G901" s="17" t="n">
        <v>1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988</v>
      </c>
      <c r="B902" s="2" t="s">
        <v>1510</v>
      </c>
      <c r="C902" s="45" t="n">
        <v>43991</v>
      </c>
      <c r="D902" s="46" t="n">
        <v>43991</v>
      </c>
      <c r="E902" s="17" t="n">
        <v>11497.7115</v>
      </c>
      <c r="F902" s="17" t="n">
        <v>11312.5169</v>
      </c>
      <c r="G902" s="17" t="n">
        <v>1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988</v>
      </c>
      <c r="B903" s="2" t="s">
        <v>1510</v>
      </c>
      <c r="C903" s="45" t="n">
        <v>43991</v>
      </c>
      <c r="D903" s="46" t="n">
        <v>43991</v>
      </c>
      <c r="E903" s="17" t="n">
        <v>11497.7115</v>
      </c>
      <c r="F903" s="17" t="n">
        <v>11312.6535</v>
      </c>
      <c r="G903" s="17" t="n">
        <v>5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989</v>
      </c>
      <c r="B904" s="2" t="s">
        <v>1451</v>
      </c>
      <c r="C904" s="45" t="n">
        <v>43991</v>
      </c>
      <c r="D904" s="46" t="n">
        <v>44162</v>
      </c>
      <c r="E904" s="17" t="n">
        <v>70065.8767</v>
      </c>
      <c r="F904" s="17" t="n">
        <v>78217.863</v>
      </c>
      <c r="G904" s="17" t="n">
        <v>1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990</v>
      </c>
      <c r="B905" s="2" t="s">
        <v>1286</v>
      </c>
      <c r="C905" s="45" t="n">
        <v>43998</v>
      </c>
      <c r="D905" s="46" t="n">
        <v>44028</v>
      </c>
      <c r="E905" s="17" t="n">
        <v>4767.8534</v>
      </c>
      <c r="F905" s="17" t="n">
        <v>5865.0554</v>
      </c>
      <c r="G905" s="17" t="n">
        <v>1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990</v>
      </c>
      <c r="B906" s="2" t="s">
        <v>1286</v>
      </c>
      <c r="C906" s="45" t="n">
        <v>43998</v>
      </c>
      <c r="D906" s="46" t="n">
        <v>44028</v>
      </c>
      <c r="E906" s="17" t="n">
        <v>4767.8534</v>
      </c>
      <c r="F906" s="17" t="n">
        <v>5887.7114</v>
      </c>
      <c r="G906" s="17" t="n">
        <v>1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990</v>
      </c>
      <c r="B907" s="2" t="s">
        <v>1286</v>
      </c>
      <c r="C907" s="45" t="n">
        <v>44018</v>
      </c>
      <c r="D907" s="46" t="n">
        <v>44032</v>
      </c>
      <c r="E907" s="17" t="n">
        <v>4161.6091</v>
      </c>
      <c r="F907" s="17" t="n">
        <v>6287.1576</v>
      </c>
      <c r="G907" s="17" t="n">
        <v>1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990</v>
      </c>
      <c r="B908" s="2" t="s">
        <v>1286</v>
      </c>
      <c r="C908" s="45" t="n">
        <v>44046</v>
      </c>
      <c r="D908" s="46" t="n">
        <v>44048</v>
      </c>
      <c r="E908" s="17" t="n">
        <v>5517.2372</v>
      </c>
      <c r="F908" s="17" t="n">
        <v>5867.5128</v>
      </c>
      <c r="G908" s="17" t="n">
        <v>1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990</v>
      </c>
      <c r="B909" s="2" t="s">
        <v>1286</v>
      </c>
      <c r="C909" s="45" t="n">
        <v>44046</v>
      </c>
      <c r="D909" s="46" t="n">
        <v>44048</v>
      </c>
      <c r="E909" s="17" t="n">
        <v>5504.3876</v>
      </c>
      <c r="F909" s="17" t="n">
        <v>5977.5837</v>
      </c>
      <c r="G909" s="17" t="n">
        <v>1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990</v>
      </c>
      <c r="B910" s="2" t="s">
        <v>1286</v>
      </c>
      <c r="C910" s="45" t="n">
        <v>44046</v>
      </c>
      <c r="D910" s="46" t="n">
        <v>44048</v>
      </c>
      <c r="E910" s="17" t="n">
        <v>5504.3876</v>
      </c>
      <c r="F910" s="17" t="n">
        <v>5977.5837</v>
      </c>
      <c r="G910" s="17" t="n">
        <v>1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991</v>
      </c>
      <c r="B911" s="2" t="s">
        <v>1352</v>
      </c>
      <c r="C911" s="45" t="n">
        <v>44004</v>
      </c>
      <c r="D911" s="46" t="n">
        <v>44005</v>
      </c>
      <c r="E911" s="17" t="n">
        <v>6745.0539</v>
      </c>
      <c r="F911" s="17" t="n">
        <v>6812.8572</v>
      </c>
      <c r="G911" s="17" t="n">
        <v>1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991</v>
      </c>
      <c r="B912" s="2" t="s">
        <v>1352</v>
      </c>
      <c r="C912" s="45" t="n">
        <v>44078</v>
      </c>
      <c r="D912" s="46" t="n">
        <v>44141</v>
      </c>
      <c r="E912" s="17" t="n">
        <v>6966.0737</v>
      </c>
      <c r="F912" s="17" t="n">
        <v>7361.5171</v>
      </c>
      <c r="G912" s="17" t="n">
        <v>1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991</v>
      </c>
      <c r="B913" s="2" t="s">
        <v>1352</v>
      </c>
      <c r="C913" s="45" t="n">
        <v>44078</v>
      </c>
      <c r="D913" s="46" t="n">
        <v>44160</v>
      </c>
      <c r="E913" s="17" t="n">
        <v>6966.0737</v>
      </c>
      <c r="F913" s="17" t="n">
        <v>7914.2861</v>
      </c>
      <c r="G913" s="17" t="n">
        <v>1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991</v>
      </c>
      <c r="B914" s="2" t="s">
        <v>1352</v>
      </c>
      <c r="C914" s="45" t="n">
        <v>44099</v>
      </c>
      <c r="D914" s="46" t="n">
        <v>44160</v>
      </c>
      <c r="E914" s="17" t="n">
        <v>6702.1375</v>
      </c>
      <c r="F914" s="17" t="n">
        <v>7914.2861</v>
      </c>
      <c r="G914" s="17" t="n">
        <v>1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991</v>
      </c>
      <c r="B915" s="2" t="s">
        <v>1352</v>
      </c>
      <c r="C915" s="45" t="n">
        <v>44120</v>
      </c>
      <c r="D915" s="46" t="n">
        <v>44169</v>
      </c>
      <c r="E915" s="17" t="n">
        <v>6768.8393</v>
      </c>
      <c r="F915" s="17" t="n">
        <v>7914.7579</v>
      </c>
      <c r="G915" s="17" t="n">
        <v>1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991</v>
      </c>
      <c r="B916" s="2" t="s">
        <v>1352</v>
      </c>
      <c r="C916" s="45" t="n">
        <v>44133</v>
      </c>
      <c r="D916" s="46" t="n">
        <v>44169</v>
      </c>
      <c r="E916" s="17" t="n">
        <v>6250.6912</v>
      </c>
      <c r="F916" s="17" t="n">
        <v>7914.7579</v>
      </c>
      <c r="G916" s="17" t="n">
        <v>1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64</v>
      </c>
      <c r="B917" s="2" t="s">
        <v>65</v>
      </c>
      <c r="C917" s="45" t="n">
        <v>44005</v>
      </c>
      <c r="D917" s="46" t="n">
        <v>44047</v>
      </c>
      <c r="E917" s="17" t="n">
        <v>17629.3536</v>
      </c>
      <c r="F917" s="17" t="n">
        <v>19924.1911</v>
      </c>
      <c r="G917" s="17" t="n">
        <v>1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64</v>
      </c>
      <c r="B918" s="2" t="s">
        <v>65</v>
      </c>
      <c r="C918" s="45" t="n">
        <v>44083</v>
      </c>
      <c r="D918" s="46" t="n">
        <v>44083</v>
      </c>
      <c r="E918" s="17" t="n">
        <v>29070.8545</v>
      </c>
      <c r="F918" s="17" t="n">
        <v>29459.7927</v>
      </c>
      <c r="G918" s="17" t="n">
        <v>1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64</v>
      </c>
      <c r="B919" s="2" t="s">
        <v>65</v>
      </c>
      <c r="C919" s="45" t="n">
        <v>44145</v>
      </c>
      <c r="D919" s="46" t="n">
        <v>44153</v>
      </c>
      <c r="E919" s="17" t="n">
        <v>31064.551</v>
      </c>
      <c r="F919" s="17" t="n">
        <v>31706.3787</v>
      </c>
      <c r="G919" s="17" t="n">
        <v>1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64</v>
      </c>
      <c r="B920" s="2" t="s">
        <v>65</v>
      </c>
      <c r="C920" s="45" t="n">
        <v>44145</v>
      </c>
      <c r="D920" s="46" t="n">
        <v>44153</v>
      </c>
      <c r="E920" s="17" t="n">
        <v>29151.5367</v>
      </c>
      <c r="F920" s="17" t="n">
        <v>31706.3787</v>
      </c>
      <c r="G920" s="17" t="n">
        <v>1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64</v>
      </c>
      <c r="B921" s="2" t="s">
        <v>65</v>
      </c>
      <c r="C921" s="45" t="n">
        <v>44145</v>
      </c>
      <c r="D921" s="46" t="n">
        <v>44154</v>
      </c>
      <c r="E921" s="17" t="n">
        <v>28524.382</v>
      </c>
      <c r="F921" s="17" t="n">
        <v>31949.9974</v>
      </c>
      <c r="G921" s="17" t="n">
        <v>1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64</v>
      </c>
      <c r="B922" s="2" t="s">
        <v>65</v>
      </c>
      <c r="C922" s="45" t="n">
        <v>44160</v>
      </c>
      <c r="D922" s="46" t="n">
        <v>44165</v>
      </c>
      <c r="E922" s="17" t="n">
        <v>33738.2551</v>
      </c>
      <c r="F922" s="17" t="n">
        <v>36243.5844</v>
      </c>
      <c r="G922" s="17" t="n">
        <v>1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993</v>
      </c>
      <c r="B923" s="2" t="s">
        <v>1338</v>
      </c>
      <c r="C923" s="45" t="n">
        <v>44014</v>
      </c>
      <c r="D923" s="46" t="n">
        <v>44061</v>
      </c>
      <c r="E923" s="17" t="n">
        <v>8457.5347</v>
      </c>
      <c r="F923" s="17" t="n">
        <v>10045.4495</v>
      </c>
      <c r="G923" s="17" t="n">
        <v>1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993</v>
      </c>
      <c r="B924" s="2" t="s">
        <v>1338</v>
      </c>
      <c r="C924" s="45" t="n">
        <v>44014</v>
      </c>
      <c r="D924" s="46" t="n">
        <v>44061</v>
      </c>
      <c r="E924" s="17" t="n">
        <v>8457.5347</v>
      </c>
      <c r="F924" s="17" t="n">
        <v>10045.4495</v>
      </c>
      <c r="G924" s="17" t="n">
        <v>1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138</v>
      </c>
      <c r="B925" s="2" t="s">
        <v>139</v>
      </c>
      <c r="C925" s="45" t="n">
        <v>44028</v>
      </c>
      <c r="D925" s="46" t="n">
        <v>44028</v>
      </c>
      <c r="E925" s="17" t="n">
        <v>7.0334</v>
      </c>
      <c r="F925" s="17" t="n">
        <v>7.0366</v>
      </c>
      <c r="G925" s="17" t="n">
        <v>100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138</v>
      </c>
      <c r="B926" s="2" t="s">
        <v>139</v>
      </c>
      <c r="C926" s="45" t="n">
        <v>44028</v>
      </c>
      <c r="D926" s="46" t="n">
        <v>44028</v>
      </c>
      <c r="E926" s="17" t="n">
        <v>7.0334</v>
      </c>
      <c r="F926" s="17" t="n">
        <v>7.0366</v>
      </c>
      <c r="G926" s="17" t="n">
        <v>100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138</v>
      </c>
      <c r="B927" s="2" t="s">
        <v>139</v>
      </c>
      <c r="C927" s="45" t="n">
        <v>44028</v>
      </c>
      <c r="D927" s="46" t="n">
        <v>44028</v>
      </c>
      <c r="E927" s="17" t="n">
        <v>7.0334</v>
      </c>
      <c r="F927" s="17" t="n">
        <v>7.0366</v>
      </c>
      <c r="G927" s="17" t="n">
        <v>100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994</v>
      </c>
      <c r="B928" s="2" t="s">
        <v>1340</v>
      </c>
      <c r="C928" s="45" t="n">
        <v>44028</v>
      </c>
      <c r="D928" s="46" t="n">
        <v>44062</v>
      </c>
      <c r="E928" s="17" t="n">
        <v>4515.6112</v>
      </c>
      <c r="F928" s="17" t="n">
        <v>4855.3305</v>
      </c>
      <c r="G928" s="17" t="n">
        <v>1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994</v>
      </c>
      <c r="B929" s="2" t="s">
        <v>1340</v>
      </c>
      <c r="C929" s="45" t="n">
        <v>44046</v>
      </c>
      <c r="D929" s="46" t="n">
        <v>44062</v>
      </c>
      <c r="E929" s="17" t="n">
        <v>4495.8801</v>
      </c>
      <c r="F929" s="17" t="n">
        <v>4855.3305</v>
      </c>
      <c r="G929" s="17" t="n">
        <v>1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994</v>
      </c>
      <c r="B930" s="2" t="s">
        <v>1340</v>
      </c>
      <c r="C930" s="45" t="n">
        <v>44075</v>
      </c>
      <c r="D930" s="46" t="n">
        <v>44082</v>
      </c>
      <c r="E930" s="17" t="n">
        <v>4944.1233</v>
      </c>
      <c r="F930" s="17" t="n">
        <v>5313.2914</v>
      </c>
      <c r="G930" s="17" t="n">
        <v>2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995</v>
      </c>
      <c r="B931" s="2" t="s">
        <v>1511</v>
      </c>
      <c r="C931" s="45" t="n">
        <v>44032</v>
      </c>
      <c r="D931" s="46" t="n">
        <v>44048</v>
      </c>
      <c r="E931" s="17" t="n">
        <v>113.9544</v>
      </c>
      <c r="F931" s="17" t="n">
        <v>111.23</v>
      </c>
      <c r="G931" s="17" t="n">
        <v>2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995</v>
      </c>
      <c r="B932" s="2" t="s">
        <v>1511</v>
      </c>
      <c r="C932" s="45" t="n">
        <v>44032</v>
      </c>
      <c r="D932" s="46" t="n">
        <v>44048</v>
      </c>
      <c r="E932" s="17" t="n">
        <v>113.9544</v>
      </c>
      <c r="F932" s="17" t="n">
        <v>111.2269</v>
      </c>
      <c r="G932" s="17" t="n">
        <v>48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995</v>
      </c>
      <c r="B933" s="2" t="s">
        <v>1511</v>
      </c>
      <c r="C933" s="45" t="n">
        <v>44032</v>
      </c>
      <c r="D933" s="46" t="n">
        <v>44048</v>
      </c>
      <c r="E933" s="17" t="n">
        <v>113.9544</v>
      </c>
      <c r="F933" s="17" t="n">
        <v>111.2269</v>
      </c>
      <c r="G933" s="17" t="n">
        <v>52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995</v>
      </c>
      <c r="B934" s="2" t="s">
        <v>1511</v>
      </c>
      <c r="C934" s="45" t="n">
        <v>44032</v>
      </c>
      <c r="D934" s="46" t="n">
        <v>44048</v>
      </c>
      <c r="E934" s="17" t="n">
        <v>113.9544</v>
      </c>
      <c r="F934" s="17" t="n">
        <v>111.22</v>
      </c>
      <c r="G934" s="17" t="n">
        <v>1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995</v>
      </c>
      <c r="B935" s="2" t="s">
        <v>1511</v>
      </c>
      <c r="C935" s="45" t="n">
        <v>44032</v>
      </c>
      <c r="D935" s="46" t="n">
        <v>44048</v>
      </c>
      <c r="E935" s="17" t="n">
        <v>113.9544</v>
      </c>
      <c r="F935" s="17" t="n">
        <v>111.2268</v>
      </c>
      <c r="G935" s="17" t="n">
        <v>36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995</v>
      </c>
      <c r="B936" s="2" t="s">
        <v>1511</v>
      </c>
      <c r="C936" s="45" t="n">
        <v>44033</v>
      </c>
      <c r="D936" s="46" t="n">
        <v>44048</v>
      </c>
      <c r="E936" s="17" t="n">
        <v>111.55</v>
      </c>
      <c r="F936" s="17" t="n">
        <v>111.2268</v>
      </c>
      <c r="G936" s="17" t="n">
        <v>2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995</v>
      </c>
      <c r="B937" s="2" t="s">
        <v>1511</v>
      </c>
      <c r="C937" s="45" t="n">
        <v>44033</v>
      </c>
      <c r="D937" s="46" t="n">
        <v>44048</v>
      </c>
      <c r="E937" s="17" t="n">
        <v>111.49</v>
      </c>
      <c r="F937" s="17" t="n">
        <v>111.2268</v>
      </c>
      <c r="G937" s="17" t="n">
        <v>2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995</v>
      </c>
      <c r="B938" s="2" t="s">
        <v>1511</v>
      </c>
      <c r="C938" s="45" t="n">
        <v>44033</v>
      </c>
      <c r="D938" s="46" t="n">
        <v>44048</v>
      </c>
      <c r="E938" s="17" t="n">
        <v>111.45</v>
      </c>
      <c r="F938" s="17" t="n">
        <v>111.2268</v>
      </c>
      <c r="G938" s="17" t="n">
        <v>2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995</v>
      </c>
      <c r="B939" s="2" t="s">
        <v>1511</v>
      </c>
      <c r="C939" s="45" t="n">
        <v>44033</v>
      </c>
      <c r="D939" s="46" t="n">
        <v>44048</v>
      </c>
      <c r="E939" s="17" t="n">
        <v>111.35</v>
      </c>
      <c r="F939" s="17" t="n">
        <v>111.2268</v>
      </c>
      <c r="G939" s="17" t="n">
        <v>2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995</v>
      </c>
      <c r="B940" s="2" t="s">
        <v>1511</v>
      </c>
      <c r="C940" s="45" t="n">
        <v>44033</v>
      </c>
      <c r="D940" s="46" t="n">
        <v>44048</v>
      </c>
      <c r="E940" s="17" t="n">
        <v>111.05</v>
      </c>
      <c r="F940" s="17" t="n">
        <v>111.2268</v>
      </c>
      <c r="G940" s="17" t="n">
        <v>2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995</v>
      </c>
      <c r="B941" s="2" t="s">
        <v>1511</v>
      </c>
      <c r="C941" s="45" t="n">
        <v>44033</v>
      </c>
      <c r="D941" s="46" t="n">
        <v>44048</v>
      </c>
      <c r="E941" s="17" t="n">
        <v>110.75</v>
      </c>
      <c r="F941" s="17" t="n">
        <v>111.2268</v>
      </c>
      <c r="G941" s="17" t="n">
        <v>2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995</v>
      </c>
      <c r="B942" s="2" t="s">
        <v>1511</v>
      </c>
      <c r="C942" s="45" t="n">
        <v>44033</v>
      </c>
      <c r="D942" s="46" t="n">
        <v>44048</v>
      </c>
      <c r="E942" s="17" t="n">
        <v>110.71</v>
      </c>
      <c r="F942" s="17" t="n">
        <v>111.2268</v>
      </c>
      <c r="G942" s="17" t="n">
        <v>2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995</v>
      </c>
      <c r="B943" s="2" t="s">
        <v>1511</v>
      </c>
      <c r="C943" s="45" t="n">
        <v>44033</v>
      </c>
      <c r="D943" s="46" t="n">
        <v>44048</v>
      </c>
      <c r="E943" s="17" t="n">
        <v>110.65</v>
      </c>
      <c r="F943" s="17" t="n">
        <v>111.2268</v>
      </c>
      <c r="G943" s="17" t="n">
        <v>2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995</v>
      </c>
      <c r="B944" s="2" t="s">
        <v>1511</v>
      </c>
      <c r="C944" s="45" t="n">
        <v>44033</v>
      </c>
      <c r="D944" s="46" t="n">
        <v>44048</v>
      </c>
      <c r="E944" s="17" t="n">
        <v>110.55</v>
      </c>
      <c r="F944" s="17" t="n">
        <v>111.2268</v>
      </c>
      <c r="G944" s="17" t="n">
        <v>2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995</v>
      </c>
      <c r="B945" s="2" t="s">
        <v>1511</v>
      </c>
      <c r="C945" s="45" t="n">
        <v>44033</v>
      </c>
      <c r="D945" s="46" t="n">
        <v>44048</v>
      </c>
      <c r="E945" s="17" t="n">
        <v>110.05</v>
      </c>
      <c r="F945" s="17" t="n">
        <v>111.2268</v>
      </c>
      <c r="G945" s="17" t="n">
        <v>2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995</v>
      </c>
      <c r="B946" s="2" t="s">
        <v>1511</v>
      </c>
      <c r="C946" s="45" t="n">
        <v>44033</v>
      </c>
      <c r="D946" s="46" t="n">
        <v>44048</v>
      </c>
      <c r="E946" s="17" t="n">
        <v>110.05</v>
      </c>
      <c r="F946" s="17" t="n">
        <v>111.2268</v>
      </c>
      <c r="G946" s="17" t="n">
        <v>2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995</v>
      </c>
      <c r="B947" s="2" t="s">
        <v>1511</v>
      </c>
      <c r="C947" s="45" t="n">
        <v>44033</v>
      </c>
      <c r="D947" s="46" t="n">
        <v>44048</v>
      </c>
      <c r="E947" s="17" t="n">
        <v>110.01</v>
      </c>
      <c r="F947" s="17" t="n">
        <v>111.2268</v>
      </c>
      <c r="G947" s="17" t="n">
        <v>2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995</v>
      </c>
      <c r="B948" s="2" t="s">
        <v>1511</v>
      </c>
      <c r="C948" s="45" t="n">
        <v>44042</v>
      </c>
      <c r="D948" s="46" t="n">
        <v>44048</v>
      </c>
      <c r="E948" s="17" t="n">
        <v>110.952</v>
      </c>
      <c r="F948" s="17" t="n">
        <v>111.2268</v>
      </c>
      <c r="G948" s="17" t="n">
        <v>5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995</v>
      </c>
      <c r="B949" s="2" t="s">
        <v>1511</v>
      </c>
      <c r="C949" s="45" t="n">
        <v>44046</v>
      </c>
      <c r="D949" s="46" t="n">
        <v>44082</v>
      </c>
      <c r="E949" s="17" t="n">
        <v>109.352</v>
      </c>
      <c r="F949" s="17" t="n">
        <v>117.22</v>
      </c>
      <c r="G949" s="17" t="n">
        <v>1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995</v>
      </c>
      <c r="B950" s="2" t="s">
        <v>1511</v>
      </c>
      <c r="C950" s="45" t="n">
        <v>44046</v>
      </c>
      <c r="D950" s="46" t="n">
        <v>44082</v>
      </c>
      <c r="E950" s="17" t="n">
        <v>109.352</v>
      </c>
      <c r="F950" s="17" t="n">
        <v>117.225</v>
      </c>
      <c r="G950" s="17" t="n">
        <v>2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995</v>
      </c>
      <c r="B951" s="2" t="s">
        <v>1511</v>
      </c>
      <c r="C951" s="45" t="n">
        <v>44046</v>
      </c>
      <c r="D951" s="46" t="n">
        <v>44130</v>
      </c>
      <c r="E951" s="17" t="n">
        <v>109.352</v>
      </c>
      <c r="F951" s="17" t="n">
        <v>131.5367</v>
      </c>
      <c r="G951" s="17" t="n">
        <v>2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995</v>
      </c>
      <c r="B952" s="2" t="s">
        <v>1511</v>
      </c>
      <c r="C952" s="45" t="n">
        <v>44097</v>
      </c>
      <c r="D952" s="46" t="n">
        <v>44130</v>
      </c>
      <c r="E952" s="17" t="n">
        <v>123.098</v>
      </c>
      <c r="F952" s="17" t="n">
        <v>131.5367</v>
      </c>
      <c r="G952" s="17" t="n">
        <v>1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995</v>
      </c>
      <c r="B953" s="2" t="s">
        <v>1511</v>
      </c>
      <c r="C953" s="45" t="n">
        <v>44097</v>
      </c>
      <c r="D953" s="46" t="n">
        <v>44130</v>
      </c>
      <c r="E953" s="17" t="n">
        <v>123.098</v>
      </c>
      <c r="F953" s="17" t="n">
        <v>131.53</v>
      </c>
      <c r="G953" s="17" t="n">
        <v>1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995</v>
      </c>
      <c r="B954" s="2" t="s">
        <v>1511</v>
      </c>
      <c r="C954" s="45" t="n">
        <v>44097</v>
      </c>
      <c r="D954" s="46" t="n">
        <v>44130</v>
      </c>
      <c r="E954" s="17" t="n">
        <v>123.098</v>
      </c>
      <c r="F954" s="17" t="n">
        <v>131.53</v>
      </c>
      <c r="G954" s="17" t="n">
        <v>1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995</v>
      </c>
      <c r="B955" s="2" t="s">
        <v>1511</v>
      </c>
      <c r="C955" s="45" t="n">
        <v>44097</v>
      </c>
      <c r="D955" s="46" t="n">
        <v>44130</v>
      </c>
      <c r="E955" s="17" t="n">
        <v>123.098</v>
      </c>
      <c r="F955" s="17" t="n">
        <v>131.53</v>
      </c>
      <c r="G955" s="17" t="n">
        <v>1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995</v>
      </c>
      <c r="B956" s="2" t="s">
        <v>1511</v>
      </c>
      <c r="C956" s="45" t="n">
        <v>44097</v>
      </c>
      <c r="D956" s="46" t="n">
        <v>44130</v>
      </c>
      <c r="E956" s="17" t="n">
        <v>123.098</v>
      </c>
      <c r="F956" s="17" t="n">
        <v>131.536</v>
      </c>
      <c r="G956" s="17" t="n">
        <v>6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995</v>
      </c>
      <c r="B957" s="2" t="s">
        <v>1511</v>
      </c>
      <c r="C957" s="45" t="n">
        <v>44097</v>
      </c>
      <c r="D957" s="46" t="n">
        <v>44130</v>
      </c>
      <c r="E957" s="17" t="n">
        <v>123.08</v>
      </c>
      <c r="F957" s="17" t="n">
        <v>131.536</v>
      </c>
      <c r="G957" s="17" t="n">
        <v>3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995</v>
      </c>
      <c r="B958" s="2" t="s">
        <v>1511</v>
      </c>
      <c r="C958" s="45" t="n">
        <v>44097</v>
      </c>
      <c r="D958" s="46" t="n">
        <v>44130</v>
      </c>
      <c r="E958" s="17" t="n">
        <v>123.0585</v>
      </c>
      <c r="F958" s="17" t="n">
        <v>131.536</v>
      </c>
      <c r="G958" s="17" t="n">
        <v>1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995</v>
      </c>
      <c r="B959" s="2" t="s">
        <v>1511</v>
      </c>
      <c r="C959" s="45" t="n">
        <v>44097</v>
      </c>
      <c r="D959" s="46" t="n">
        <v>44130</v>
      </c>
      <c r="E959" s="17" t="n">
        <v>123.0585</v>
      </c>
      <c r="F959" s="17" t="n">
        <v>131.535</v>
      </c>
      <c r="G959" s="17" t="n">
        <v>2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995</v>
      </c>
      <c r="B960" s="2" t="s">
        <v>1511</v>
      </c>
      <c r="C960" s="45" t="n">
        <v>44097</v>
      </c>
      <c r="D960" s="46" t="n">
        <v>44130</v>
      </c>
      <c r="E960" s="17" t="n">
        <v>123.0585</v>
      </c>
      <c r="F960" s="17" t="n">
        <v>131.5371</v>
      </c>
      <c r="G960" s="17" t="n">
        <v>17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996</v>
      </c>
      <c r="B961" s="2" t="s">
        <v>1512</v>
      </c>
      <c r="C961" s="45" t="n">
        <v>44033</v>
      </c>
      <c r="D961" s="46" t="n">
        <v>44036</v>
      </c>
      <c r="E961" s="17" t="n">
        <v>0.3467</v>
      </c>
      <c r="F961" s="17" t="n">
        <v>0.3598</v>
      </c>
      <c r="G961" s="17" t="n">
        <v>3000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996</v>
      </c>
      <c r="B962" s="2" t="s">
        <v>1512</v>
      </c>
      <c r="C962" s="45" t="n">
        <v>44033</v>
      </c>
      <c r="D962" s="46" t="n">
        <v>44048</v>
      </c>
      <c r="E962" s="17" t="n">
        <v>0.3452</v>
      </c>
      <c r="F962" s="17" t="n">
        <v>0.3898</v>
      </c>
      <c r="G962" s="17" t="n">
        <v>2000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118</v>
      </c>
      <c r="B963" s="2" t="s">
        <v>119</v>
      </c>
      <c r="C963" s="45" t="n">
        <v>44034</v>
      </c>
      <c r="D963" s="46" t="n">
        <v>44062</v>
      </c>
      <c r="E963" s="17" t="n">
        <v>2701.7061</v>
      </c>
      <c r="F963" s="17" t="n">
        <v>2821.2613</v>
      </c>
      <c r="G963" s="17" t="n">
        <v>1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118</v>
      </c>
      <c r="B964" s="2" t="s">
        <v>119</v>
      </c>
      <c r="C964" s="45" t="n">
        <v>44155</v>
      </c>
      <c r="D964" s="46" t="n">
        <v>44169</v>
      </c>
      <c r="E964" s="17" t="n">
        <v>2810.0263</v>
      </c>
      <c r="F964" s="17" t="n">
        <v>3006.574</v>
      </c>
      <c r="G964" s="17" t="n">
        <v>3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118</v>
      </c>
      <c r="B965" s="2" t="s">
        <v>119</v>
      </c>
      <c r="C965" s="45" t="n">
        <v>44160</v>
      </c>
      <c r="D965" s="46" t="n">
        <v>44169</v>
      </c>
      <c r="E965" s="17" t="n">
        <v>2764.9585</v>
      </c>
      <c r="F965" s="17" t="n">
        <v>3006.574</v>
      </c>
      <c r="G965" s="17" t="n">
        <v>2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118</v>
      </c>
      <c r="B966" s="2" t="s">
        <v>119</v>
      </c>
      <c r="C966" s="45" t="n">
        <v>44160</v>
      </c>
      <c r="D966" s="46" t="n">
        <v>44169</v>
      </c>
      <c r="E966" s="17" t="n">
        <v>2764.9585</v>
      </c>
      <c r="F966" s="17" t="n">
        <v>3006.574</v>
      </c>
      <c r="G966" s="17" t="n">
        <v>1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118</v>
      </c>
      <c r="B967" s="2" t="s">
        <v>119</v>
      </c>
      <c r="C967" s="45" t="n">
        <v>44160</v>
      </c>
      <c r="D967" s="46" t="n">
        <v>44169</v>
      </c>
      <c r="E967" s="17" t="n">
        <v>2753.5863</v>
      </c>
      <c r="F967" s="17" t="n">
        <v>3006.574</v>
      </c>
      <c r="G967" s="17" t="n">
        <v>2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118</v>
      </c>
      <c r="B968" s="2" t="s">
        <v>119</v>
      </c>
      <c r="C968" s="45" t="n">
        <v>44160</v>
      </c>
      <c r="D968" s="46" t="n">
        <v>44169</v>
      </c>
      <c r="E968" s="17" t="n">
        <v>2752.07</v>
      </c>
      <c r="F968" s="17" t="n">
        <v>3005.728</v>
      </c>
      <c r="G968" s="17" t="n">
        <v>1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118</v>
      </c>
      <c r="B969" s="2" t="s">
        <v>119</v>
      </c>
      <c r="C969" s="45" t="n">
        <v>44160</v>
      </c>
      <c r="D969" s="46" t="n">
        <v>44169</v>
      </c>
      <c r="E969" s="17" t="n">
        <v>2752.07</v>
      </c>
      <c r="F969" s="17" t="n">
        <v>3006.6053</v>
      </c>
      <c r="G969" s="17" t="n">
        <v>1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118</v>
      </c>
      <c r="B970" s="2" t="s">
        <v>119</v>
      </c>
      <c r="C970" s="45" t="n">
        <v>44168</v>
      </c>
      <c r="D970" s="46" t="n">
        <v>44169</v>
      </c>
      <c r="E970" s="17" t="n">
        <v>3066.1923</v>
      </c>
      <c r="F970" s="17" t="n">
        <v>3006.6053</v>
      </c>
      <c r="G970" s="17" t="n">
        <v>5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997</v>
      </c>
      <c r="B971" s="2" t="s">
        <v>1343</v>
      </c>
      <c r="C971" s="45" t="n">
        <v>44041</v>
      </c>
      <c r="D971" s="46" t="n">
        <v>44062</v>
      </c>
      <c r="E971" s="17" t="n">
        <v>4236.0644</v>
      </c>
      <c r="F971" s="17" t="n">
        <v>4635.0342</v>
      </c>
      <c r="G971" s="17" t="n">
        <v>1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998</v>
      </c>
      <c r="B972" s="2" t="s">
        <v>1328</v>
      </c>
      <c r="C972" s="45" t="n">
        <v>44046</v>
      </c>
      <c r="D972" s="46" t="n">
        <v>44062</v>
      </c>
      <c r="E972" s="17" t="n">
        <v>14047.8815</v>
      </c>
      <c r="F972" s="17" t="n">
        <v>14624.0027</v>
      </c>
      <c r="G972" s="17" t="n">
        <v>1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999</v>
      </c>
      <c r="B973" s="2" t="s">
        <v>1329</v>
      </c>
      <c r="C973" s="45" t="n">
        <v>44047</v>
      </c>
      <c r="D973" s="46" t="n">
        <v>44048</v>
      </c>
      <c r="E973" s="17" t="n">
        <v>3620.7936</v>
      </c>
      <c r="F973" s="17" t="n">
        <v>3630.1383</v>
      </c>
      <c r="G973" s="17" t="n">
        <v>1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999</v>
      </c>
      <c r="B974" s="2" t="s">
        <v>1329</v>
      </c>
      <c r="C974" s="45" t="n">
        <v>44047</v>
      </c>
      <c r="D974" s="46" t="n">
        <v>44048</v>
      </c>
      <c r="E974" s="17" t="n">
        <v>3620.7936</v>
      </c>
      <c r="F974" s="17" t="n">
        <v>3630.1383</v>
      </c>
      <c r="G974" s="17" t="n">
        <v>1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1000</v>
      </c>
      <c r="B975" s="2" t="s">
        <v>1330</v>
      </c>
      <c r="C975" s="45" t="n">
        <v>44047</v>
      </c>
      <c r="D975" s="46" t="n">
        <v>44048</v>
      </c>
      <c r="E975" s="17" t="n">
        <v>2033.058</v>
      </c>
      <c r="F975" s="17" t="n">
        <v>2053.1892</v>
      </c>
      <c r="G975" s="17" t="n">
        <v>1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1000</v>
      </c>
      <c r="B976" s="2" t="s">
        <v>1330</v>
      </c>
      <c r="C976" s="45" t="n">
        <v>44047</v>
      </c>
      <c r="D976" s="46" t="n">
        <v>44053</v>
      </c>
      <c r="E976" s="17" t="n">
        <v>2033.058</v>
      </c>
      <c r="F976" s="17" t="n">
        <v>2343.1484</v>
      </c>
      <c r="G976" s="17" t="n">
        <v>1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1001</v>
      </c>
      <c r="B977" s="2" t="s">
        <v>1345</v>
      </c>
      <c r="C977" s="45" t="n">
        <v>44047</v>
      </c>
      <c r="D977" s="46" t="n">
        <v>44064</v>
      </c>
      <c r="E977" s="17" t="n">
        <v>2496.1785</v>
      </c>
      <c r="F977" s="17" t="n">
        <v>2551.0046</v>
      </c>
      <c r="G977" s="17" t="n">
        <v>1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1001</v>
      </c>
      <c r="B978" s="2" t="s">
        <v>1345</v>
      </c>
      <c r="C978" s="45" t="n">
        <v>44047</v>
      </c>
      <c r="D978" s="46" t="n">
        <v>44064</v>
      </c>
      <c r="E978" s="17" t="n">
        <v>2496.1785</v>
      </c>
      <c r="F978" s="17" t="n">
        <v>2551.0046</v>
      </c>
      <c r="G978" s="17" t="n">
        <v>1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1002</v>
      </c>
      <c r="B979" s="2" t="s">
        <v>1336</v>
      </c>
      <c r="C979" s="45" t="n">
        <v>44054</v>
      </c>
      <c r="D979" s="46" t="n">
        <v>44062</v>
      </c>
      <c r="E979" s="17" t="n">
        <v>5927.0835</v>
      </c>
      <c r="F979" s="17" t="n">
        <v>6103.6762</v>
      </c>
      <c r="G979" s="17" t="n">
        <v>2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1003</v>
      </c>
      <c r="B980" s="2" t="s">
        <v>1348</v>
      </c>
      <c r="C980" s="45" t="n">
        <v>44074</v>
      </c>
      <c r="D980" s="46" t="n">
        <v>44074</v>
      </c>
      <c r="E980" s="17" t="n">
        <v>36181.6138</v>
      </c>
      <c r="F980" s="17" t="n">
        <v>35819.6186</v>
      </c>
      <c r="G980" s="17" t="n">
        <v>1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1004</v>
      </c>
      <c r="B981" s="2" t="s">
        <v>1358</v>
      </c>
      <c r="C981" s="45" t="n">
        <v>44099</v>
      </c>
      <c r="D981" s="46" t="n">
        <v>44147</v>
      </c>
      <c r="E981" s="17" t="n">
        <v>2038.6569</v>
      </c>
      <c r="F981" s="17" t="n">
        <v>1934.6544</v>
      </c>
      <c r="G981" s="17" t="n">
        <v>2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1004</v>
      </c>
      <c r="B982" s="2" t="s">
        <v>1358</v>
      </c>
      <c r="C982" s="45" t="n">
        <v>44099</v>
      </c>
      <c r="D982" s="46" t="n">
        <v>44147</v>
      </c>
      <c r="E982" s="17" t="n">
        <v>1881.2138</v>
      </c>
      <c r="F982" s="17" t="n">
        <v>1934.6544</v>
      </c>
      <c r="G982" s="17" t="n">
        <v>2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1004</v>
      </c>
      <c r="B983" s="2" t="s">
        <v>1358</v>
      </c>
      <c r="C983" s="45" t="n">
        <v>44124</v>
      </c>
      <c r="D983" s="46" t="n">
        <v>44147</v>
      </c>
      <c r="E983" s="17" t="n">
        <v>1784.8515</v>
      </c>
      <c r="F983" s="17" t="n">
        <v>1934.6544</v>
      </c>
      <c r="G983" s="17" t="n">
        <v>2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162</v>
      </c>
      <c r="B984" s="2" t="s">
        <v>163</v>
      </c>
      <c r="C984" s="45" t="n">
        <v>44123</v>
      </c>
      <c r="D984" s="46" t="n">
        <v>44174</v>
      </c>
      <c r="E984" s="17" t="n">
        <v>1946.82</v>
      </c>
      <c r="F984" s="17" t="n">
        <v>2119.9863</v>
      </c>
      <c r="G984" s="17" t="n">
        <v>1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162</v>
      </c>
      <c r="B985" s="2" t="s">
        <v>163</v>
      </c>
      <c r="C985" s="45" t="n">
        <v>44124</v>
      </c>
      <c r="D985" s="46" t="n">
        <v>44174</v>
      </c>
      <c r="E985" s="17" t="n">
        <v>1932.82</v>
      </c>
      <c r="F985" s="17" t="n">
        <v>2119.9863</v>
      </c>
      <c r="G985" s="17" t="n">
        <v>1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1005</v>
      </c>
      <c r="B986" s="2" t="s">
        <v>1513</v>
      </c>
      <c r="C986" s="45" t="n">
        <v>44126</v>
      </c>
      <c r="D986" s="46" t="n">
        <v>44148</v>
      </c>
      <c r="E986" s="17" t="n">
        <v>44.2413</v>
      </c>
      <c r="F986" s="17" t="n">
        <v>48.8167</v>
      </c>
      <c r="G986" s="17" t="n">
        <v>30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1005</v>
      </c>
      <c r="B987" s="2" t="s">
        <v>1513</v>
      </c>
      <c r="C987" s="45" t="n">
        <v>44126</v>
      </c>
      <c r="D987" s="46" t="n">
        <v>44148</v>
      </c>
      <c r="E987" s="17" t="n">
        <v>44.2612</v>
      </c>
      <c r="F987" s="17" t="n">
        <v>48.8167</v>
      </c>
      <c r="G987" s="17" t="n">
        <v>50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1005</v>
      </c>
      <c r="B988" s="2" t="s">
        <v>1513</v>
      </c>
      <c r="C988" s="45" t="n">
        <v>44126</v>
      </c>
      <c r="D988" s="46" t="n">
        <v>44148</v>
      </c>
      <c r="E988" s="17" t="n">
        <v>44.3213</v>
      </c>
      <c r="F988" s="17" t="n">
        <v>48.8167</v>
      </c>
      <c r="G988" s="17" t="n">
        <v>20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1005</v>
      </c>
      <c r="B989" s="2" t="s">
        <v>1513</v>
      </c>
      <c r="C989" s="45" t="n">
        <v>44126</v>
      </c>
      <c r="D989" s="46" t="n">
        <v>44151</v>
      </c>
      <c r="E989" s="17" t="n">
        <v>44.3213</v>
      </c>
      <c r="F989" s="17" t="n">
        <v>49.2365</v>
      </c>
      <c r="G989" s="17" t="n">
        <v>10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1005</v>
      </c>
      <c r="B990" s="2" t="s">
        <v>1513</v>
      </c>
      <c r="C990" s="45" t="n">
        <v>44126</v>
      </c>
      <c r="D990" s="46" t="n">
        <v>44151</v>
      </c>
      <c r="E990" s="17" t="n">
        <v>44.2812</v>
      </c>
      <c r="F990" s="17" t="n">
        <v>49.2365</v>
      </c>
      <c r="G990" s="17" t="n">
        <v>50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1005</v>
      </c>
      <c r="B991" s="2" t="s">
        <v>1513</v>
      </c>
      <c r="C991" s="45" t="n">
        <v>44126</v>
      </c>
      <c r="D991" s="46" t="n">
        <v>44151</v>
      </c>
      <c r="E991" s="17" t="n">
        <v>44.261</v>
      </c>
      <c r="F991" s="17" t="n">
        <v>49.2365</v>
      </c>
      <c r="G991" s="17" t="n">
        <v>20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1005</v>
      </c>
      <c r="B992" s="2" t="s">
        <v>1513</v>
      </c>
      <c r="C992" s="45" t="n">
        <v>44126</v>
      </c>
      <c r="D992" s="46" t="n">
        <v>44151</v>
      </c>
      <c r="E992" s="17" t="n">
        <v>44.231</v>
      </c>
      <c r="F992" s="17" t="n">
        <v>49.2365</v>
      </c>
      <c r="G992" s="17" t="n">
        <v>50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1006</v>
      </c>
      <c r="B993" s="2" t="s">
        <v>1373</v>
      </c>
      <c r="C993" s="45" t="n">
        <v>44140</v>
      </c>
      <c r="D993" s="46" t="n">
        <v>44141</v>
      </c>
      <c r="E993" s="17" t="n">
        <v>17376.1303</v>
      </c>
      <c r="F993" s="17" t="n">
        <v>18632.0994</v>
      </c>
      <c r="G993" s="17" t="n">
        <v>1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1006</v>
      </c>
      <c r="B994" s="2" t="s">
        <v>1373</v>
      </c>
      <c r="C994" s="45" t="n">
        <v>44140</v>
      </c>
      <c r="D994" s="46" t="n">
        <v>44141</v>
      </c>
      <c r="E994" s="17" t="n">
        <v>17302.5298</v>
      </c>
      <c r="F994" s="17" t="n">
        <v>18632.0994</v>
      </c>
      <c r="G994" s="17" t="n">
        <v>1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1007</v>
      </c>
      <c r="B995" s="2" t="s">
        <v>1374</v>
      </c>
      <c r="C995" s="45" t="n">
        <v>44140</v>
      </c>
      <c r="D995" s="46" t="n">
        <v>44175</v>
      </c>
      <c r="E995" s="17" t="n">
        <v>10295.2772</v>
      </c>
      <c r="F995" s="17" t="n">
        <v>9783.9285</v>
      </c>
      <c r="G995" s="17" t="n">
        <v>1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1007</v>
      </c>
      <c r="B996" s="2" t="s">
        <v>1374</v>
      </c>
      <c r="C996" s="45" t="n">
        <v>44140</v>
      </c>
      <c r="D996" s="46" t="n">
        <v>44175</v>
      </c>
      <c r="E996" s="17" t="n">
        <v>10288.8772</v>
      </c>
      <c r="F996" s="17" t="n">
        <v>9783.9285</v>
      </c>
      <c r="G996" s="17" t="n">
        <v>1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1007</v>
      </c>
      <c r="B997" s="2" t="s">
        <v>1374</v>
      </c>
      <c r="C997" s="45" t="n">
        <v>44144</v>
      </c>
      <c r="D997" s="46" t="n">
        <v>44175</v>
      </c>
      <c r="E997" s="17" t="n">
        <v>9406.4547</v>
      </c>
      <c r="F997" s="17" t="n">
        <v>9783.9285</v>
      </c>
      <c r="G997" s="17" t="n">
        <v>2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1008</v>
      </c>
      <c r="B998" s="2" t="s">
        <v>1379</v>
      </c>
      <c r="C998" s="45" t="n">
        <v>44144</v>
      </c>
      <c r="D998" s="46" t="n">
        <v>44145</v>
      </c>
      <c r="E998" s="17" t="n">
        <v>15251.8641</v>
      </c>
      <c r="F998" s="17" t="n">
        <v>15921.2654</v>
      </c>
      <c r="G998" s="17" t="n">
        <v>1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1008</v>
      </c>
      <c r="B999" s="2" t="s">
        <v>1379</v>
      </c>
      <c r="C999" s="45" t="n">
        <v>44144</v>
      </c>
      <c r="D999" s="46" t="n">
        <v>44145</v>
      </c>
      <c r="E999" s="17" t="n">
        <v>15251.8641</v>
      </c>
      <c r="F999" s="17" t="n">
        <v>15921.2654</v>
      </c>
      <c r="G999" s="17" t="n">
        <v>1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1009</v>
      </c>
      <c r="B1000" s="2" t="s">
        <v>1514</v>
      </c>
      <c r="C1000" s="45" t="n">
        <v>44152</v>
      </c>
      <c r="D1000" s="46" t="n">
        <v>44179</v>
      </c>
      <c r="E1000" s="17" t="n">
        <v>69.5832</v>
      </c>
      <c r="F1000" s="17" t="n">
        <v>75.2141</v>
      </c>
      <c r="G1000" s="17" t="n">
        <v>50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1009</v>
      </c>
      <c r="B1001" s="2" t="s">
        <v>1514</v>
      </c>
      <c r="C1001" s="45" t="n">
        <v>44152</v>
      </c>
      <c r="D1001" s="46" t="n">
        <v>44179</v>
      </c>
      <c r="E1001" s="17" t="n">
        <v>69.433</v>
      </c>
      <c r="F1001" s="17" t="n">
        <v>75.2141</v>
      </c>
      <c r="G1001" s="17" t="n">
        <v>20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55</v>
      </c>
      <c r="B1002" s="2" t="s">
        <v>56</v>
      </c>
      <c r="C1002" s="45" t="n">
        <v>44154</v>
      </c>
      <c r="D1002" s="46" t="n">
        <v>44159</v>
      </c>
      <c r="E1002" s="17" t="n">
        <v>19575.4476</v>
      </c>
      <c r="F1002" s="17" t="n">
        <v>20869.2284</v>
      </c>
      <c r="G1002" s="17" t="n">
        <v>2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1011</v>
      </c>
      <c r="B1003" s="2" t="s">
        <v>1384</v>
      </c>
      <c r="C1003" s="45" t="n">
        <v>44155</v>
      </c>
      <c r="D1003" s="46" t="n">
        <v>44160</v>
      </c>
      <c r="E1003" s="17" t="n">
        <v>238205.7808</v>
      </c>
      <c r="F1003" s="17" t="n">
        <v>240643.88</v>
      </c>
      <c r="G1003" s="17" t="n">
        <v>1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50</v>
      </c>
      <c r="B1004" s="2" t="s">
        <v>51</v>
      </c>
      <c r="C1004" s="45" t="n">
        <v>44159</v>
      </c>
      <c r="D1004" s="46" t="n">
        <v>44162</v>
      </c>
      <c r="E1004" s="17" t="n">
        <v>3299.348</v>
      </c>
      <c r="F1004" s="17" t="n">
        <v>3347.7964</v>
      </c>
      <c r="G1004" s="17" t="n">
        <v>1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1012</v>
      </c>
      <c r="B1005" s="2" t="s">
        <v>1391</v>
      </c>
      <c r="C1005" s="45" t="n">
        <v>44165</v>
      </c>
      <c r="D1005" s="46" t="n">
        <v>44175</v>
      </c>
      <c r="E1005" s="17" t="n">
        <v>37212.3153</v>
      </c>
      <c r="F1005" s="17" t="n">
        <v>36672.6425</v>
      </c>
      <c r="G1005" s="17" t="n">
        <v>1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1012</v>
      </c>
      <c r="B1006" s="2" t="s">
        <v>1391</v>
      </c>
      <c r="C1006" s="45" t="n">
        <v>44165</v>
      </c>
      <c r="D1006" s="46" t="n">
        <v>44182</v>
      </c>
      <c r="E1006" s="17" t="n">
        <v>36733.6394</v>
      </c>
      <c r="F1006" s="17" t="n">
        <v>38644.3025</v>
      </c>
      <c r="G1006" s="17" t="n">
        <v>1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1012</v>
      </c>
      <c r="B1007" s="2" t="s">
        <v>1391</v>
      </c>
      <c r="C1007" s="45" t="n">
        <v>44165</v>
      </c>
      <c r="D1007" s="46" t="n">
        <v>44182</v>
      </c>
      <c r="E1007" s="17" t="n">
        <v>36679.0202</v>
      </c>
      <c r="F1007" s="17" t="n">
        <v>38644.3025</v>
      </c>
      <c r="G1007" s="17" t="n">
        <v>1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1013</v>
      </c>
      <c r="B1008" s="2" t="s">
        <v>1392</v>
      </c>
      <c r="C1008" s="45" t="n">
        <v>44173</v>
      </c>
      <c r="D1008" s="46" t="n">
        <v>44182</v>
      </c>
      <c r="E1008" s="17" t="n">
        <v>2960.3714</v>
      </c>
      <c r="F1008" s="17" t="n">
        <v>3022.7055</v>
      </c>
      <c r="G1008" s="17" t="n">
        <v>1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1013</v>
      </c>
      <c r="B1009" s="2" t="s">
        <v>1392</v>
      </c>
      <c r="C1009" s="45" t="n">
        <v>44173</v>
      </c>
      <c r="D1009" s="46" t="n">
        <v>44182</v>
      </c>
      <c r="E1009" s="17" t="n">
        <v>2960.3714</v>
      </c>
      <c r="F1009" s="17" t="n">
        <v>3023.4397</v>
      </c>
      <c r="G1009" s="17" t="n">
        <v>2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2025-07-18T03:43:59.00Z</dcterms:created>
  <dc:creator>izi-invest.ru</dc:creator>
  <cp:revision>0</cp:revision>
</cp:coreProperties>
</file>