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<sst xmlns="http://schemas.openxmlformats.org/spreadsheetml/2006/main" count="2439" uniqueCount="318">
  <si>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</si>
  <si>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</si>
  <si>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</si>
  <si>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</si>
  <si>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</si>
  <si>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</si>
  <si>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</si>
  <si>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</si>
  <si>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</si>
  <si>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</si>
  <si>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</si>
  <si>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</si>
  <si>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</si>
  <si>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</si>
  <si>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</si>
  <si>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</si>
  <si>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</si>
  <si>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GTHX</t>
  </si>
  <si>
    <t>share</t>
  </si>
  <si>
    <t>G1 Therapeutics, Inc.</t>
  </si>
  <si>
    <t>USD</t>
  </si>
  <si>
    <t>AMD</t>
  </si>
  <si>
    <t>MTLRP</t>
  </si>
  <si>
    <t>Мечел ап</t>
  </si>
  <si>
    <t>RUR</t>
  </si>
  <si>
    <t>BYN</t>
  </si>
  <si>
    <t>HHR</t>
  </si>
  <si>
    <t>HeadHunter</t>
  </si>
  <si>
    <t>CAD</t>
  </si>
  <si>
    <t>NU</t>
  </si>
  <si>
    <t>Nu Holdings Ltd.</t>
  </si>
  <si>
    <t>CHF</t>
  </si>
  <si>
    <t>OGKB</t>
  </si>
  <si>
    <t>ОГК-2 ао</t>
  </si>
  <si>
    <t>CNY</t>
  </si>
  <si>
    <t>FIXP</t>
  </si>
  <si>
    <t>FIXP-гдр</t>
  </si>
  <si>
    <t>EUR</t>
  </si>
  <si>
    <t>POLY</t>
  </si>
  <si>
    <t>Solidcore</t>
  </si>
  <si>
    <t>GBP</t>
  </si>
  <si>
    <t>FTCI</t>
  </si>
  <si>
    <t>FTC Solar, Inc.</t>
  </si>
  <si>
    <t>GLD</t>
  </si>
  <si>
    <t>NLMK</t>
  </si>
  <si>
    <t>НЛМК ао</t>
  </si>
  <si>
    <t>HKD</t>
  </si>
  <si>
    <t>MAGN</t>
  </si>
  <si>
    <t>ММК</t>
  </si>
  <si>
    <t>JPY</t>
  </si>
  <si>
    <t>CHMF</t>
  </si>
  <si>
    <t>СевСт-ао</t>
  </si>
  <si>
    <t>KZT</t>
  </si>
  <si>
    <t>PIKK</t>
  </si>
  <si>
    <t>ПИК ао</t>
  </si>
  <si>
    <t>JD</t>
  </si>
  <si>
    <t>JD.com, Inc</t>
  </si>
  <si>
    <t>SLV</t>
  </si>
  <si>
    <t>VKCO</t>
  </si>
  <si>
    <t>МКПАО "ВК"</t>
  </si>
  <si>
    <t>TRY</t>
  </si>
  <si>
    <t>ATVI</t>
  </si>
  <si>
    <t>Activision Blizzard, Inc.</t>
  </si>
  <si>
    <t>UAH</t>
  </si>
  <si>
    <t>SBER</t>
  </si>
  <si>
    <t>Сбербанк</t>
  </si>
  <si>
    <t>MOEX</t>
  </si>
  <si>
    <t>МосБиржа</t>
  </si>
  <si>
    <t>DSKY</t>
  </si>
  <si>
    <t>ДетскийМир</t>
  </si>
  <si>
    <t>PINS</t>
  </si>
  <si>
    <t>Pinterest, Inc. Class A Common Stock</t>
  </si>
  <si>
    <t>MGNT</t>
  </si>
  <si>
    <t>Магнит ао</t>
  </si>
  <si>
    <t>BABA</t>
  </si>
  <si>
    <t>Alibaba Group Holding Limited American Depositary Shares eac</t>
  </si>
  <si>
    <t>X5</t>
  </si>
  <si>
    <t>КЦ ИКС 5</t>
  </si>
  <si>
    <t>GAZP</t>
  </si>
  <si>
    <t>ГАЗПРОМ ао</t>
  </si>
  <si>
    <t>OZON</t>
  </si>
  <si>
    <t>OZON-адр</t>
  </si>
  <si>
    <t>TATNP</t>
  </si>
  <si>
    <t>Татнфт 3ап</t>
  </si>
  <si>
    <t>T</t>
  </si>
  <si>
    <t>Т-Техно ао</t>
  </si>
  <si>
    <t>LKOH</t>
  </si>
  <si>
    <t>ЛУКОЙЛ</t>
  </si>
  <si>
    <t>SBERP</t>
  </si>
  <si>
    <t>Сбербанк-п</t>
  </si>
  <si>
    <t>FXEM</t>
  </si>
  <si>
    <t>etf</t>
  </si>
  <si>
    <t>FXEM ETF</t>
  </si>
  <si>
    <t>TIPO</t>
  </si>
  <si>
    <t>TIPO ETF</t>
  </si>
  <si>
    <t>TRAI</t>
  </si>
  <si>
    <t>TRAI ETF</t>
  </si>
  <si>
    <t>TGRN</t>
  </si>
  <si>
    <t>TGRN ETF</t>
  </si>
  <si>
    <t>FXRU</t>
  </si>
  <si>
    <t>FXRU ETF</t>
  </si>
  <si>
    <t>FXFA</t>
  </si>
  <si>
    <t>FXFA ETF</t>
  </si>
  <si>
    <t>TSOX</t>
  </si>
  <si>
    <t>TSOX ETF</t>
  </si>
  <si>
    <t>FXRD</t>
  </si>
  <si>
    <t>FXRD ETF</t>
  </si>
  <si>
    <t>FXRL</t>
  </si>
  <si>
    <t>FXRL ETF</t>
  </si>
  <si>
    <t>FXKZ</t>
  </si>
  <si>
    <t>FXKZ ETF</t>
  </si>
  <si>
    <t>FXRE</t>
  </si>
  <si>
    <t>FXRE ETF</t>
  </si>
  <si>
    <t>FXDE</t>
  </si>
  <si>
    <t>FXDE ETF</t>
  </si>
  <si>
    <t>FXGD</t>
  </si>
  <si>
    <t>FXGD ETF</t>
  </si>
  <si>
    <t>FXCN</t>
  </si>
  <si>
    <t>FXCN ETF</t>
  </si>
  <si>
    <t>FXUS</t>
  </si>
  <si>
    <t>FXUS ETF</t>
  </si>
  <si>
    <t>FXIM</t>
  </si>
  <si>
    <t>FXIM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</si>
  <si>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</si>
  <si>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</si>
  <si>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</si>
  <si>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</si>
  <si>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</si>
  <si>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</si>
  <si>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</si>
  <si>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</si>
  <si>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</si>
  <si>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</si>
  <si>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</si>
  <si>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</si>
  <si>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</si>
  <si>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</si>
  <si>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</si>
  <si>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</si>
  <si>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</si>
  <si>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</si>
  <si>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</si>
  <si>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</si>
  <si>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</si>
  <si>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</si>
  <si>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</si>
  <si>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</si>
  <si>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</si>
  <si>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</si>
  <si>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</si>
  <si>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TATNP - Татнфт 3ап 50шт. по 32.71 RUR - налог 213 RUR (данные из БД)</t>
  </si>
  <si>
    <t>Дивиденд по GAZP - ГАЗПРОМ ао 180шт. по 51.03 RUR - налог 1194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</si>
  <si>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</si>
  <si>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</si>
  <si>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</si>
  <si>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</si>
  <si>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 - Сбербанк 30шт. по 25 RUR - налог 98 RUR (данные из БД)</t>
  </si>
  <si>
    <t>Дивиденд по SBERP - Сбербанк-п 210шт. по 25 RUR - налог 683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</si>
  <si>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</si>
  <si>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</si>
  <si>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</si>
  <si>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</si>
  <si>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</si>
  <si>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</si>
  <si>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</si>
  <si>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</si>
  <si>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</si>
  <si>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</si>
  <si>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</si>
  <si>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</si>
  <si>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</si>
  <si>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</si>
  <si>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</si>
  <si>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</si>
  <si>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</si>
  <si>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191.51 RUR - налог 100 RUR (данные из БД)</t>
  </si>
  <si>
    <t>Дивиденд по CHMF - СевСт-ао 4шт. по 38.3 RUR - налог 20 RUR (данные из БД)</t>
  </si>
  <si>
    <t>Дивиденд по TATNP - Татнфт 3ап 50шт. по 25.17 RUR - налог 164 RUR (данные из БД)</t>
  </si>
  <si>
    <t>Дивиденд по SBERP - Сбербанк-п 210шт. по 33.3 RUR - налог 909 RUR (данные из БД)</t>
  </si>
  <si>
    <t>Дивиденд по SBER - Сбербанк 30шт. по 33.3 RUR - налог 130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</si>
  <si>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</si>
  <si>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</si>
  <si>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</si>
  <si>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</si>
  <si>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</si>
  <si>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</si>
  <si>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</si>
  <si>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LKOH - ЛУКОЙЛ 6шт. по 514 RUR - налог 401 RUR (данные из БД)</t>
  </si>
  <si>
    <t>Дивиденд по CHMF - СевСт-ао 4шт. по 49.06 RUR - налог 26 RUR (данные из БД)</t>
  </si>
  <si>
    <t>Дивиденд по TATNP - Татнфт 3ап 50шт. по 17.39 RUR - налог 113 RUR (данные из БД)</t>
  </si>
  <si>
    <t>Дивиденд по JD - JD.com, Inc 2шт. по 1 USD - налог 0.2 USD, по курсу 86.1891 USD/RUR (данные из БД)</t>
  </si>
  <si>
    <t>Дивиденд по T - Т-Техно ао 11шт. по 32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</si>
  <si>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</si>
  <si>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</si>
  <si>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</si>
  <si>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</si>
  <si>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</si>
  <si>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</si>
  <si>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</si>
  <si>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</si>
  <si>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</si>
  <si>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</si>
  <si>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GTHX
G1 Therapeutics, Inc.</t>
  </si>
  <si>
    <t>MTLRP
Мечел ап</t>
  </si>
  <si>
    <t>HHR
HeadHunter</t>
  </si>
  <si>
    <t>NU
Nu Holdings Ltd.</t>
  </si>
  <si>
    <t>OGKB
ОГК-2 ао</t>
  </si>
  <si>
    <t>FIXP
FIXP-гдр</t>
  </si>
  <si>
    <t>POLY
Solidcore</t>
  </si>
  <si>
    <t>FTCI
FTC Solar, Inc.</t>
  </si>
  <si>
    <t>NLMK
НЛМК ао</t>
  </si>
  <si>
    <t>MAGN
ММК</t>
  </si>
  <si>
    <t>CHMF
СевСт-ао</t>
  </si>
  <si>
    <t>PIKK
ПИК ао</t>
  </si>
  <si>
    <t>JD
JD.com, Inc</t>
  </si>
  <si>
    <t>VKCO
МКПАО "ВК"</t>
  </si>
  <si>
    <t>ATVI
Activision Blizzard, Inc.</t>
  </si>
  <si>
    <t>SBER
Сбербанк</t>
  </si>
  <si>
    <t>MOEX
МосБиржа</t>
  </si>
  <si>
    <t>DSKY
ДетскийМир</t>
  </si>
  <si>
    <t>PINS
Pinterest, Inc. Class A Common Stock</t>
  </si>
  <si>
    <t>MGNT
Магнит ао</t>
  </si>
  <si>
    <t>BABA
Alibaba Group Holding Limited American Depositary Shares eac</t>
  </si>
  <si>
    <t>X5
КЦ ИКС 5</t>
  </si>
  <si>
    <t>GAZP
ГАЗПРОМ ао</t>
  </si>
  <si>
    <t>OZON
OZON-адр</t>
  </si>
  <si>
    <t>TATNP
Татнфт 3ап</t>
  </si>
  <si>
    <t>T
Т-Техно ао</t>
  </si>
  <si>
    <t>LKOH
ЛУКОЙЛ</t>
  </si>
  <si>
    <t>SBERP
Сбербанк-п</t>
  </si>
  <si>
    <t>FXEM
FXEM ETF</t>
  </si>
  <si>
    <t>TIPO
TIPO ETF</t>
  </si>
  <si>
    <t>TRAI
TRAI ETF</t>
  </si>
  <si>
    <t>TGRN
TGRN ETF</t>
  </si>
  <si>
    <t>FXRU
FXRU ETF</t>
  </si>
  <si>
    <t>FXFA
FXFA ETF</t>
  </si>
  <si>
    <t>TSOX
TSOX ETF</t>
  </si>
  <si>
    <t>FXRD
FXRD ETF</t>
  </si>
  <si>
    <t>FXRL
FXRL ETF</t>
  </si>
  <si>
    <t>FXKZ
FXKZ ETF</t>
  </si>
  <si>
    <t>FXRE
FXRE ETF</t>
  </si>
  <si>
    <t>FXDE
FXDE ETF</t>
  </si>
  <si>
    <t>FXGD
FXGD ETF</t>
  </si>
  <si>
    <t>FXCN
FXCN ETF</t>
  </si>
  <si>
    <t>FXUS
FXUS ETF</t>
  </si>
  <si>
    <t>FXIM
FXIM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</si>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</sst>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7.15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-0.0792</v>
      </c>
      <c r="L2" s="17" t="n">
        <v>771.71</v>
      </c>
      <c r="M2" s="17" t="n">
        <v>-4.27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</v>
      </c>
      <c r="F3" s="6" t="n">
        <v>84.95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-0.0382</v>
      </c>
      <c r="L3" s="17" t="n">
        <v>126.9</v>
      </c>
      <c r="M3" s="17" t="n">
        <v>-6.45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</v>
      </c>
      <c r="F4" s="6" t="n">
        <v>15.03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-0.0063</v>
      </c>
      <c r="L4" s="17" t="n">
        <v>1206.29</v>
      </c>
      <c r="M4" s="17" t="n">
        <v>-8.97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2</v>
      </c>
      <c r="F5" s="6" t="n">
        <v>12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0.1045</v>
      </c>
      <c r="L5" s="17" t="n">
        <v>669.13</v>
      </c>
      <c r="M5" s="17" t="n">
        <v>-14.33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5000</v>
      </c>
      <c r="F6" s="6" t="n">
        <v>0.3941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-0.0581</v>
      </c>
      <c r="L6" s="17" t="n">
        <v>0.63</v>
      </c>
      <c r="M6" s="17" t="n">
        <v>-14.97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14</v>
      </c>
      <c r="F7" s="6" t="n">
        <v>148.5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-0.2633</v>
      </c>
      <c r="L7" s="17" t="n">
        <v>531.57</v>
      </c>
      <c r="M7" s="17" t="n">
        <v>-15.79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8</v>
      </c>
      <c r="F8" s="6" t="n">
        <v>270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-0.317</v>
      </c>
      <c r="L8" s="17" t="n">
        <v>979.38</v>
      </c>
      <c r="M8" s="17" t="n">
        <v>-16.41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7</v>
      </c>
      <c r="F9" s="6" t="n">
        <v>4.07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-0.131</v>
      </c>
      <c r="L9" s="17" t="n">
        <v>545.39</v>
      </c>
      <c r="M9" s="17" t="n">
        <v>-17.01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20</v>
      </c>
      <c r="F10" s="6" t="n">
        <v>117.44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-0.1137</v>
      </c>
      <c r="L10" s="17" t="n">
        <v>215.35</v>
      </c>
      <c r="M10" s="17" t="n">
        <v>-17.84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90</v>
      </c>
      <c r="F11" s="6" t="n">
        <v>31.3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-0.1441</v>
      </c>
      <c r="L11" s="17" t="n">
        <v>64.19</v>
      </c>
      <c r="M11" s="17" t="n">
        <v>-21.4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4</v>
      </c>
      <c r="F12" s="6" t="n">
        <v>1008.2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-0.054</v>
      </c>
      <c r="L12" s="17" t="n">
        <v>1593.35</v>
      </c>
      <c r="M12" s="17" t="n">
        <v>-30.63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8</v>
      </c>
      <c r="F13" s="6" t="n">
        <v>573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-0.1543</v>
      </c>
      <c r="L13" s="17" t="n">
        <v>1035.94</v>
      </c>
      <c r="M13" s="17" t="n">
        <v>-34.82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32.86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-0.164</v>
      </c>
      <c r="L14" s="17" t="n">
        <v>5165.68</v>
      </c>
      <c r="M14" s="17" t="n">
        <v>-39.24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25</v>
      </c>
      <c r="F15" s="6" t="n">
        <v>262.4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-0.2994</v>
      </c>
      <c r="L15" s="17" t="n">
        <v>902.02</v>
      </c>
      <c r="M15" s="17" t="n">
        <v>-49.82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94.42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0.1804</v>
      </c>
      <c r="L16" s="17" t="n">
        <v>4239.35</v>
      </c>
      <c r="M16" s="17" t="n">
        <v>-56.38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30</v>
      </c>
      <c r="F17" s="6" t="n">
        <v>309.63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0.4747</v>
      </c>
      <c r="L17" s="17" t="n">
        <v>111.9</v>
      </c>
      <c r="M17" s="17" t="n">
        <v>-70.55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60</v>
      </c>
      <c r="F18" s="6" t="n">
        <v>187.55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0.2371</v>
      </c>
      <c r="L18" s="17" t="n">
        <v>105.25</v>
      </c>
      <c r="M18" s="17" t="n">
        <v>-85.47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230</v>
      </c>
      <c r="F19" s="6" t="n">
        <v>51.02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-0.1684</v>
      </c>
      <c r="L19" s="17" t="n">
        <v>95.84</v>
      </c>
      <c r="M19" s="17" t="n">
        <v>-89.13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6</v>
      </c>
      <c r="F20" s="6" t="n">
        <v>31.91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-0.0337</v>
      </c>
      <c r="L20" s="17" t="n">
        <v>2827.5</v>
      </c>
      <c r="M20" s="17" t="n">
        <v>-114.32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4</v>
      </c>
      <c r="F21" s="6" t="n">
        <v>3832.5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-0.0051</v>
      </c>
      <c r="L21" s="17" t="n">
        <v>4623.5</v>
      </c>
      <c r="M21" s="17" t="n">
        <v>-116.43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113.84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0.0075</v>
      </c>
      <c r="L22" s="17" t="n">
        <v>8927.66</v>
      </c>
      <c r="M22" s="17" t="n">
        <v>-135.95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6</v>
      </c>
      <c r="F23" s="6" t="n">
        <v>3266.5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0.1709</v>
      </c>
      <c r="L23" s="17" t="n">
        <v>1938.67</v>
      </c>
      <c r="M23" s="17" t="n">
        <v>-148.86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180</v>
      </c>
      <c r="F24" s="6" t="n">
        <v>129.87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-0.1563</v>
      </c>
      <c r="L24" s="17" t="n">
        <v>282.9</v>
      </c>
      <c r="M24" s="17" t="n">
        <v>-177.55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24</v>
      </c>
      <c r="E25" s="7" t="n">
        <v>8</v>
      </c>
      <c r="F25" s="6" t="n">
        <v>3738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0.0763</v>
      </c>
      <c r="L25" s="17" t="n">
        <v>2887.63</v>
      </c>
      <c r="M25" s="17" t="n">
        <v>-227.12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50</v>
      </c>
      <c r="F26" s="6" t="n">
        <v>627.6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0.2893</v>
      </c>
      <c r="L26" s="17" t="n">
        <v>390.79</v>
      </c>
      <c r="M26" s="17" t="n">
        <v>-238.33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24</v>
      </c>
      <c r="E27" s="7" t="n">
        <v>11</v>
      </c>
      <c r="F27" s="6" t="n">
        <v>3185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-0.0178</v>
      </c>
      <c r="L27" s="17" t="n">
        <v>3432</v>
      </c>
      <c r="M27" s="17" t="n">
        <v>-266.1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24</v>
      </c>
      <c r="E28" s="7" t="n">
        <v>6</v>
      </c>
      <c r="F28" s="6" t="n">
        <v>6834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0.2275</v>
      </c>
      <c r="L28" s="17" t="n">
        <v>5159.42</v>
      </c>
      <c r="M28" s="17" t="n">
        <v>-311.43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24</v>
      </c>
      <c r="E29" s="7" t="n">
        <v>210</v>
      </c>
      <c r="F29" s="6" t="n">
        <v>307.1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0.159</v>
      </c>
      <c r="L29" s="17" t="n">
        <v>224.17</v>
      </c>
      <c r="M29" s="17" t="n">
        <v>-489.82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91</v>
      </c>
      <c r="C30" s="2" t="s">
        <v>92</v>
      </c>
      <c r="D30" s="2" t="s">
        <v>24</v>
      </c>
      <c r="E30" s="7" t="n">
        <v>3</v>
      </c>
      <c r="F30" s="6" t="n">
        <v>78.62370384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0.0102</v>
      </c>
      <c r="L30" s="17" t="n">
        <v>75.97</v>
      </c>
      <c r="M30" s="17" t="n">
        <v>-1.79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91</v>
      </c>
      <c r="C31" s="2" t="s">
        <v>94</v>
      </c>
      <c r="D31" s="2" t="s">
        <v>20</v>
      </c>
      <c r="E31" s="7" t="n">
        <v>200</v>
      </c>
      <c r="F31" s="6" t="n">
        <v>0.0749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-0.0948</v>
      </c>
      <c r="L31" s="17" t="n">
        <v>8.86</v>
      </c>
      <c r="M31" s="17" t="n">
        <v>-8.94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91</v>
      </c>
      <c r="C32" s="2" t="s">
        <v>96</v>
      </c>
      <c r="D32" s="2" t="s">
        <v>24</v>
      </c>
      <c r="E32" s="7" t="n">
        <v>300</v>
      </c>
      <c r="F32" s="6" t="n">
        <v>4.5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-0.1065</v>
      </c>
      <c r="L32" s="17" t="n">
        <v>7.22</v>
      </c>
      <c r="M32" s="17" t="n">
        <v>-10.25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91</v>
      </c>
      <c r="C33" s="2" t="s">
        <v>98</v>
      </c>
      <c r="D33" s="2" t="s">
        <v>24</v>
      </c>
      <c r="E33" s="7" t="n">
        <v>300</v>
      </c>
      <c r="F33" s="6" t="n">
        <v>4.81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-0.101</v>
      </c>
      <c r="L33" s="17" t="n">
        <v>7.49</v>
      </c>
      <c r="M33" s="17" t="n">
        <v>-10.96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91</v>
      </c>
      <c r="C34" s="2" t="s">
        <v>100</v>
      </c>
      <c r="D34" s="2" t="s">
        <v>24</v>
      </c>
      <c r="E34" s="7" t="n">
        <v>30</v>
      </c>
      <c r="F34" s="6" t="n">
        <v>54.96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-0.1335</v>
      </c>
      <c r="L34" s="17" t="n">
        <v>92.66</v>
      </c>
      <c r="M34" s="17" t="n">
        <v>-12.52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101</v>
      </c>
      <c r="B35" s="2" t="s">
        <v>91</v>
      </c>
      <c r="C35" s="2" t="s">
        <v>102</v>
      </c>
      <c r="D35" s="2" t="s">
        <v>24</v>
      </c>
      <c r="E35" s="7" t="n">
        <v>20</v>
      </c>
      <c r="F35" s="6" t="n">
        <v>83.26407816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0.0385</v>
      </c>
      <c r="L35" s="17" t="n">
        <v>73.13</v>
      </c>
      <c r="M35" s="17" t="n">
        <v>-12.65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103</v>
      </c>
      <c r="B36" s="2" t="s">
        <v>91</v>
      </c>
      <c r="C36" s="2" t="s">
        <v>104</v>
      </c>
      <c r="D36" s="2" t="s">
        <v>24</v>
      </c>
      <c r="E36" s="7" t="n">
        <v>300</v>
      </c>
      <c r="F36" s="6" t="n">
        <v>7.17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-0.0191</v>
      </c>
      <c r="L36" s="17" t="n">
        <v>7.69</v>
      </c>
      <c r="M36" s="17" t="n">
        <v>-16.34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105</v>
      </c>
      <c r="B37" s="2" t="s">
        <v>91</v>
      </c>
      <c r="C37" s="2" t="s">
        <v>106</v>
      </c>
      <c r="D37" s="2" t="s">
        <v>24</v>
      </c>
      <c r="E37" s="7" t="n">
        <v>50</v>
      </c>
      <c r="F37" s="6" t="n">
        <v>57.579363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-0.1449</v>
      </c>
      <c r="L37" s="17" t="n">
        <v>102.5</v>
      </c>
      <c r="M37" s="17" t="n">
        <v>-21.87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107</v>
      </c>
      <c r="B38" s="2" t="s">
        <v>91</v>
      </c>
      <c r="C38" s="2" t="s">
        <v>108</v>
      </c>
      <c r="D38" s="2" t="s">
        <v>24</v>
      </c>
      <c r="E38" s="7" t="n">
        <v>150</v>
      </c>
      <c r="F38" s="6" t="n">
        <v>27.43740219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-0.1186</v>
      </c>
      <c r="L38" s="17" t="n">
        <v>42.8</v>
      </c>
      <c r="M38" s="17" t="n">
        <v>-31.26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109</v>
      </c>
      <c r="B39" s="2" t="s">
        <v>91</v>
      </c>
      <c r="C39" s="2" t="s">
        <v>110</v>
      </c>
      <c r="D39" s="2" t="s">
        <v>24</v>
      </c>
      <c r="E39" s="7" t="n">
        <v>12</v>
      </c>
      <c r="F39" s="6" t="n">
        <v>509.27866704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0.1489</v>
      </c>
      <c r="L39" s="17" t="n">
        <v>314.3</v>
      </c>
      <c r="M39" s="17" t="n">
        <v>-46.42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91</v>
      </c>
      <c r="C40" s="2" t="s">
        <v>112</v>
      </c>
      <c r="D40" s="2" t="s">
        <v>24</v>
      </c>
      <c r="E40" s="7" t="n">
        <v>100</v>
      </c>
      <c r="F40" s="6" t="n">
        <v>72.39518547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-0.0099</v>
      </c>
      <c r="L40" s="17" t="n">
        <v>75</v>
      </c>
      <c r="M40" s="17" t="n">
        <v>-54.99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113</v>
      </c>
      <c r="B41" s="2" t="s">
        <v>91</v>
      </c>
      <c r="C41" s="2" t="s">
        <v>114</v>
      </c>
      <c r="D41" s="2" t="s">
        <v>24</v>
      </c>
      <c r="E41" s="7" t="n">
        <v>185</v>
      </c>
      <c r="F41" s="6" t="n">
        <v>43.20945121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0.1188</v>
      </c>
      <c r="L41" s="17" t="n">
        <v>28.76</v>
      </c>
      <c r="M41" s="17" t="n">
        <v>-60.71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115</v>
      </c>
      <c r="B42" s="2" t="s">
        <v>91</v>
      </c>
      <c r="C42" s="2" t="s">
        <v>116</v>
      </c>
      <c r="D42" s="2" t="s">
        <v>24</v>
      </c>
      <c r="E42" s="7" t="n">
        <v>60</v>
      </c>
      <c r="F42" s="6" t="n">
        <v>175.37603923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0.2201</v>
      </c>
      <c r="L42" s="17" t="n">
        <v>85.18</v>
      </c>
      <c r="M42" s="17" t="n">
        <v>-79.92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91</v>
      </c>
      <c r="C43" s="2" t="s">
        <v>118</v>
      </c>
      <c r="D43" s="2" t="s">
        <v>24</v>
      </c>
      <c r="E43" s="7" t="n">
        <v>5</v>
      </c>
      <c r="F43" s="6" t="n">
        <v>2981.76578367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0.0023</v>
      </c>
      <c r="L43" s="17" t="n">
        <v>2957.8</v>
      </c>
      <c r="M43" s="17" t="n">
        <v>-113.23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119</v>
      </c>
      <c r="B44" s="2" t="s">
        <v>91</v>
      </c>
      <c r="C44" s="2" t="s">
        <v>120</v>
      </c>
      <c r="D44" s="2" t="s">
        <v>24</v>
      </c>
      <c r="E44" s="7" t="n">
        <v>250</v>
      </c>
      <c r="F44" s="6" t="n">
        <v>85.75820566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0.1129</v>
      </c>
      <c r="L44" s="17" t="n">
        <v>59.39</v>
      </c>
      <c r="M44" s="17" t="n">
        <v>-162.84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121</v>
      </c>
      <c r="B45" s="2" t="s">
        <v>91</v>
      </c>
      <c r="C45" s="2" t="s">
        <v>122</v>
      </c>
      <c r="D45" s="2" t="s">
        <v>20</v>
      </c>
      <c r="E45" s="7" t="n">
        <v>189</v>
      </c>
      <c r="F45" s="6" t="n">
        <v>1.9585</v>
      </c>
      <c r="G45" s="17" t="n">
        <v>0</v>
      </c>
      <c r="H45" s="6" t="n">
        <v>0</v>
      </c>
      <c r="I45" s="2"/>
      <c r="J45" s="6" t="s">
        <f>=E45*F45*Портфель!$Q$17</f>
      </c>
      <c r="K45" s="9" t="n">
        <v>0.1654</v>
      </c>
      <c r="L45" s="17" t="n">
        <v>91.68</v>
      </c>
      <c r="M45" s="17" t="n">
        <v>-221.02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123</v>
      </c>
      <c r="I46" s="4"/>
      <c r="J46" s="5" t="s">
        <f>=SUM(J2:J45)</f>
      </c>
      <c r="K46" s="4"/>
      <c r="L46" s="4"/>
      <c r="M46" s="10" t="s">
        <f>=J46/J50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24</v>
      </c>
      <c r="B47" s="2" t="s">
        <v>3</v>
      </c>
      <c r="C47" s="2" t="s">
        <v>124</v>
      </c>
      <c r="D47" s="2" t="s">
        <v>24</v>
      </c>
      <c r="E47" s="7" t="n">
        <v>-387188.02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125</v>
      </c>
      <c r="D48" s="2" t="s">
        <v>24</v>
      </c>
      <c r="E48" s="7" t="n">
        <v>-1408.67</v>
      </c>
      <c r="F48" s="6" t="n">
        <v>78.6171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126</v>
      </c>
      <c r="I49" s="4"/>
      <c r="J49" s="5" t="s">
        <f>=SUM(J47:J48)</f>
      </c>
      <c r="K49" s="4"/>
      <c r="L49" s="4"/>
      <c r="M49" s="10" t="s">
        <f>=J49/J50</f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127</v>
      </c>
      <c r="I50" s="4"/>
      <c r="J50" s="5" t="s">
        <f>=J46+J49</f>
      </c>
      <c r="K50" s="17"/>
      <c r="L50" s="17"/>
      <c r="M50" s="17"/>
      <c r="N50" s="2"/>
      <c r="O50" s="2"/>
      <c r="P50" s="17"/>
      <c r="Q50" s="17"/>
    </row>
  </sheetData>
  <mergeCells>
    <mergeCell ref="H46:I46"/>
    <mergeCell ref="H49:I4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128</v>
      </c>
      <c r="B1" s="18" t="s">
        <v>9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2" t="s">
        <v>135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2" t="s">
        <v>136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2" t="s">
        <v>137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2" t="s">
        <v>138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2" t="s">
        <v>139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2" t="s">
        <v>140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2" t="s">
        <v>141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2" t="s">
        <v>142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2" t="s">
        <v>143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2" t="s">
        <v>146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-1422.5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-7991.4</v>
      </c>
      <c r="C18" s="2" t="s">
        <v>151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-2803</v>
      </c>
      <c r="C19" s="2" t="s">
        <v>152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-1336</v>
      </c>
      <c r="C20" s="2" t="s">
        <v>153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2" t="s">
        <v>154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-652</v>
      </c>
      <c r="C23" s="2" t="s">
        <v>156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-4567</v>
      </c>
      <c r="C24" s="2" t="s">
        <v>157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2" t="s">
        <v>158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2" t="s">
        <v>159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2" t="s">
        <v>160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2" t="s">
        <v>161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2" t="s">
        <v>162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2" t="s">
        <v>163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2" t="s">
        <v>164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2" t="s">
        <v>165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2" t="s">
        <v>166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2" t="s">
        <v>167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2" t="s">
        <v>168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2" t="s">
        <v>169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2" t="s">
        <v>170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2" t="s">
        <v>171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2" t="s">
        <v>172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2" t="s">
        <v>173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2" t="s">
        <v>174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-666.04</v>
      </c>
      <c r="C42" s="2" t="s">
        <v>175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-133.2</v>
      </c>
      <c r="C43" s="2" t="s">
        <v>176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2" t="s">
        <v>177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-6084</v>
      </c>
      <c r="C45" s="2" t="s">
        <v>178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-869</v>
      </c>
      <c r="C46" s="2" t="s">
        <v>179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2" t="s">
        <v>167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2" t="s">
        <v>180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2" t="s">
        <v>181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2" t="s">
        <v>182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2" t="s">
        <v>183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2" t="s">
        <v>184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2" t="s">
        <v>185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2" t="s">
        <v>186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-2683</v>
      </c>
      <c r="C55" s="2" t="s">
        <v>187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-170.24</v>
      </c>
      <c r="C56" s="2" t="s">
        <v>188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2" t="s">
        <v>189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45755</v>
      </c>
      <c r="B58" s="6" t="n">
        <v>-155.14</v>
      </c>
      <c r="C58" s="2" t="s">
        <v>190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45793</v>
      </c>
      <c r="B59" s="6" t="n">
        <v>-306</v>
      </c>
      <c r="C59" s="2" t="s">
        <v>191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2" t="n">
        <v>45810.999988426</v>
      </c>
      <c r="B60" s="5" t="n">
        <v>13166.35</v>
      </c>
      <c r="C60" s="15" t="s">
        <v>192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/>
      <c r="B61" s="9" t="s">
        <f>=XIRR(B2:B60,A2:A60)</f>
      </c>
      <c r="C61" s="2" t="s">
        <v>193</v>
      </c>
      <c r="D61" s="2"/>
      <c r="E61" s="2"/>
      <c r="F61" s="7"/>
      <c r="G61" s="2" t="s">
        <v>194</v>
      </c>
      <c r="H61" s="6" t="s">
        <f>=SUM(I2:H60)/365</f>
      </c>
    </row>
    <row collapsed="false" customFormat="false" customHeight="false" hidden="false" ht="12.1" outlineLevel="0" r="62">
      <c r="A62" s="14"/>
      <c r="B62" s="5" t="s">
        <f>=-SUM(B2:B60)</f>
      </c>
      <c r="C62" s="2" t="s">
        <v>195</v>
      </c>
      <c r="D62" s="2"/>
      <c r="E62" s="2"/>
      <c r="F62" s="7"/>
      <c r="G62" s="15" t="s">
        <v>196</v>
      </c>
      <c r="H62" s="9" t="s">
        <f>=B62/H61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119</v>
      </c>
      <c r="DY1" s="0"/>
      <c r="DZ1" s="0"/>
      <c r="EA1" s="4" t="s">
        <v>121</v>
      </c>
      <c r="EB1" s="0"/>
    </row>
    <row collapsed="false" customFormat="false" customHeight="false" hidden="false" ht="12.1" outlineLevel="0" r="2">
      <c r="A2" s="11" t="n">
        <v>44559</v>
      </c>
      <c r="B2" s="6" t="n">
        <v>771.70695</v>
      </c>
      <c r="C2" s="0" t="s">
        <v>197</v>
      </c>
      <c r="D2" s="11" t="n">
        <v>43657</v>
      </c>
      <c r="E2" s="6" t="n">
        <v>1269</v>
      </c>
      <c r="F2" s="0" t="s">
        <v>197</v>
      </c>
      <c r="G2" s="11" t="n">
        <v>44616</v>
      </c>
      <c r="H2" s="6" t="n">
        <v>1206.291</v>
      </c>
      <c r="I2" s="0" t="s">
        <v>197</v>
      </c>
      <c r="J2" s="11" t="n">
        <v>44550</v>
      </c>
      <c r="K2" s="6" t="n">
        <v>678.3436</v>
      </c>
      <c r="L2" s="0" t="s">
        <v>197</v>
      </c>
      <c r="M2" s="11" t="n">
        <v>44523</v>
      </c>
      <c r="N2" s="6" t="n">
        <v>1907.7</v>
      </c>
      <c r="O2" s="0" t="s">
        <v>197</v>
      </c>
      <c r="P2" s="11" t="n">
        <v>44526</v>
      </c>
      <c r="Q2" s="6" t="n">
        <v>5540</v>
      </c>
      <c r="R2" s="0" t="s">
        <v>197</v>
      </c>
      <c r="S2" s="11" t="n">
        <v>44533</v>
      </c>
      <c r="T2" s="6" t="n">
        <v>2650</v>
      </c>
      <c r="U2" s="0" t="s">
        <v>197</v>
      </c>
      <c r="V2" s="11" t="n">
        <v>44533</v>
      </c>
      <c r="W2" s="6" t="n">
        <v>2777.38875</v>
      </c>
      <c r="X2" s="0" t="s">
        <v>197</v>
      </c>
      <c r="Y2" s="11" t="n">
        <v>44518</v>
      </c>
      <c r="Z2" s="6" t="n">
        <v>2237</v>
      </c>
      <c r="AA2" s="0" t="s">
        <v>197</v>
      </c>
      <c r="AB2" s="11" t="n">
        <v>44474</v>
      </c>
      <c r="AC2" s="6" t="n">
        <v>1983</v>
      </c>
      <c r="AD2" s="0" t="s">
        <v>197</v>
      </c>
      <c r="AE2" s="11" t="n">
        <v>44518</v>
      </c>
      <c r="AF2" s="6" t="n">
        <v>1678.4</v>
      </c>
      <c r="AG2" s="0" t="s">
        <v>197</v>
      </c>
      <c r="AH2" s="11" t="n">
        <v>44474</v>
      </c>
      <c r="AI2" s="6" t="n">
        <v>3408.3</v>
      </c>
      <c r="AJ2" s="0" t="s">
        <v>197</v>
      </c>
      <c r="AK2" s="11" t="n">
        <v>44546</v>
      </c>
      <c r="AL2" s="6" t="n">
        <v>5372.66025</v>
      </c>
      <c r="AM2" s="0" t="s">
        <v>197</v>
      </c>
      <c r="AN2" s="11" t="n">
        <v>44526</v>
      </c>
      <c r="AO2" s="6" t="n">
        <v>2430</v>
      </c>
      <c r="AP2" s="0" t="s">
        <v>197</v>
      </c>
      <c r="AQ2" s="11" t="n">
        <v>44540</v>
      </c>
      <c r="AR2" s="6" t="n">
        <v>4239.34848</v>
      </c>
      <c r="AS2" s="0" t="s">
        <v>197</v>
      </c>
      <c r="AT2" s="11" t="n">
        <v>44616</v>
      </c>
      <c r="AU2" s="6" t="n">
        <v>3357</v>
      </c>
      <c r="AV2" s="0" t="s">
        <v>197</v>
      </c>
      <c r="AW2" s="11" t="n">
        <v>44575</v>
      </c>
      <c r="AX2" s="6" t="n">
        <v>1400</v>
      </c>
      <c r="AY2" s="0" t="s">
        <v>197</v>
      </c>
      <c r="AZ2" s="11" t="n">
        <v>44539</v>
      </c>
      <c r="BA2" s="6" t="n">
        <v>1320</v>
      </c>
      <c r="BB2" s="0" t="s">
        <v>197</v>
      </c>
      <c r="BC2" s="11" t="n">
        <v>44530</v>
      </c>
      <c r="BD2" s="6" t="n">
        <v>6073.5258</v>
      </c>
      <c r="BE2" s="0" t="s">
        <v>197</v>
      </c>
      <c r="BF2" s="11" t="n">
        <v>44585</v>
      </c>
      <c r="BG2" s="6" t="n">
        <v>9364</v>
      </c>
      <c r="BH2" s="0" t="s">
        <v>197</v>
      </c>
      <c r="BI2" s="11" t="n">
        <v>44530</v>
      </c>
      <c r="BJ2" s="6" t="n">
        <v>9560.1795</v>
      </c>
      <c r="BK2" s="0" t="s">
        <v>197</v>
      </c>
      <c r="BL2" s="11" t="n">
        <v>44529</v>
      </c>
      <c r="BM2" s="6" t="n">
        <v>8322</v>
      </c>
      <c r="BN2" s="0" t="s">
        <v>197</v>
      </c>
      <c r="BO2" s="11" t="n">
        <v>44474</v>
      </c>
      <c r="BP2" s="6" t="n">
        <v>3824</v>
      </c>
      <c r="BQ2" s="0" t="s">
        <v>197</v>
      </c>
      <c r="BR2" s="11" t="n">
        <v>44523</v>
      </c>
      <c r="BS2" s="6" t="n">
        <v>3101</v>
      </c>
      <c r="BT2" s="0" t="s">
        <v>197</v>
      </c>
      <c r="BU2" s="11" t="n">
        <v>44525</v>
      </c>
      <c r="BV2" s="6" t="n">
        <v>3158.4</v>
      </c>
      <c r="BW2" s="0" t="s">
        <v>197</v>
      </c>
      <c r="BX2" s="11" t="n">
        <v>44575</v>
      </c>
      <c r="BY2" s="6" t="n">
        <v>5450</v>
      </c>
      <c r="BZ2" s="0" t="s">
        <v>197</v>
      </c>
      <c r="CA2" s="11" t="n">
        <v>44613</v>
      </c>
      <c r="CB2" s="6" t="n">
        <v>6100</v>
      </c>
      <c r="CC2" s="0" t="s">
        <v>197</v>
      </c>
      <c r="CD2" s="11" t="n">
        <v>44474</v>
      </c>
      <c r="CE2" s="6" t="n">
        <v>3245.2</v>
      </c>
      <c r="CF2" s="0" t="s">
        <v>197</v>
      </c>
      <c r="CG2" s="11" t="n">
        <v>44559</v>
      </c>
      <c r="CH2" s="6" t="n">
        <v>227.91</v>
      </c>
      <c r="CI2" s="0" t="s">
        <v>197</v>
      </c>
      <c r="CJ2" s="11" t="n">
        <v>44518</v>
      </c>
      <c r="CK2" s="6" t="n">
        <v>1772.506952</v>
      </c>
      <c r="CL2" s="0" t="s">
        <v>197</v>
      </c>
      <c r="CM2" s="11" t="n">
        <v>44518</v>
      </c>
      <c r="CN2" s="6" t="n">
        <v>2167.206528</v>
      </c>
      <c r="CO2" s="0" t="s">
        <v>197</v>
      </c>
      <c r="CP2" s="11" t="n">
        <v>44518</v>
      </c>
      <c r="CQ2" s="6" t="n">
        <v>2245.855152</v>
      </c>
      <c r="CR2" s="0" t="s">
        <v>197</v>
      </c>
      <c r="CS2" s="11" t="n">
        <v>44474</v>
      </c>
      <c r="CT2" s="6" t="n">
        <v>1877.4</v>
      </c>
      <c r="CU2" s="0" t="s">
        <v>197</v>
      </c>
      <c r="CV2" s="11" t="n">
        <v>44495</v>
      </c>
      <c r="CW2" s="6" t="n">
        <v>1462.6</v>
      </c>
      <c r="CX2" s="0" t="s">
        <v>197</v>
      </c>
      <c r="CY2" s="11" t="n">
        <v>44518</v>
      </c>
      <c r="CZ2" s="6" t="n">
        <v>2307.026304</v>
      </c>
      <c r="DA2" s="0" t="s">
        <v>197</v>
      </c>
      <c r="DB2" s="11" t="n">
        <v>44526</v>
      </c>
      <c r="DC2" s="6" t="n">
        <v>5125</v>
      </c>
      <c r="DD2" s="0" t="s">
        <v>197</v>
      </c>
      <c r="DE2" s="11" t="n">
        <v>44512</v>
      </c>
      <c r="DF2" s="6" t="n">
        <v>2260</v>
      </c>
      <c r="DG2" s="0" t="s">
        <v>197</v>
      </c>
      <c r="DH2" s="11" t="n">
        <v>44532</v>
      </c>
      <c r="DI2" s="6" t="n">
        <v>966</v>
      </c>
      <c r="DJ2" s="0" t="s">
        <v>197</v>
      </c>
      <c r="DK2" s="11" t="n">
        <v>44526</v>
      </c>
      <c r="DL2" s="6" t="n">
        <v>7500</v>
      </c>
      <c r="DM2" s="0" t="s">
        <v>197</v>
      </c>
      <c r="DN2" s="11" t="n">
        <v>44474</v>
      </c>
      <c r="DO2" s="6" t="n">
        <v>4325.25</v>
      </c>
      <c r="DP2" s="0" t="s">
        <v>197</v>
      </c>
      <c r="DQ2" s="11" t="n">
        <v>44474</v>
      </c>
      <c r="DR2" s="6" t="n">
        <v>2574</v>
      </c>
      <c r="DS2" s="0" t="s">
        <v>197</v>
      </c>
      <c r="DT2" s="11" t="n">
        <v>44474</v>
      </c>
      <c r="DU2" s="6" t="n">
        <v>5968</v>
      </c>
      <c r="DV2" s="0" t="s">
        <v>197</v>
      </c>
      <c r="DW2" s="11" t="n">
        <v>44477</v>
      </c>
      <c r="DX2" s="6" t="n">
        <v>581</v>
      </c>
      <c r="DY2" s="0" t="s">
        <v>197</v>
      </c>
      <c r="DZ2" s="11" t="n">
        <v>44531</v>
      </c>
      <c r="EA2" s="6" t="n">
        <v>103.351788</v>
      </c>
      <c r="EB2" s="0" t="s">
        <v>197</v>
      </c>
    </row>
    <row collapsed="false" customFormat="false" customHeight="false" hidden="false" ht="12.1" outlineLevel="0" r="3">
      <c r="A3" s="11" t="n">
        <v>45810</v>
      </c>
      <c r="B3" s="8" t="s">
        <f>=-Портфель!J2</f>
      </c>
      <c r="C3" s="0" t="s">
        <v>198</v>
      </c>
      <c r="D3" s="11" t="n">
        <v>43664</v>
      </c>
      <c r="E3" s="6" t="n">
        <v>-158.1</v>
      </c>
      <c r="F3" s="0" t="s">
        <v>135</v>
      </c>
      <c r="G3" s="11" t="n">
        <v>45810</v>
      </c>
      <c r="H3" s="8" t="s">
        <f>=-Портфель!J4</f>
      </c>
      <c r="I3" s="0" t="s">
        <v>198</v>
      </c>
      <c r="J3" s="11" t="n">
        <v>44550</v>
      </c>
      <c r="K3" s="6" t="n">
        <v>659.91035</v>
      </c>
      <c r="L3" s="0" t="s">
        <v>197</v>
      </c>
      <c r="M3" s="11" t="n">
        <v>44526</v>
      </c>
      <c r="N3" s="6" t="n">
        <v>1240</v>
      </c>
      <c r="O3" s="0" t="s">
        <v>197</v>
      </c>
      <c r="P3" s="11" t="n">
        <v>44572</v>
      </c>
      <c r="Q3" s="6" t="n">
        <v>1002</v>
      </c>
      <c r="R3" s="0" t="s">
        <v>197</v>
      </c>
      <c r="S3" s="11" t="n">
        <v>44543</v>
      </c>
      <c r="T3" s="6" t="n">
        <v>1247</v>
      </c>
      <c r="U3" s="0" t="s">
        <v>197</v>
      </c>
      <c r="V3" s="11" t="n">
        <v>44550</v>
      </c>
      <c r="W3" s="6" t="n">
        <v>516.131</v>
      </c>
      <c r="X3" s="0" t="s">
        <v>197</v>
      </c>
      <c r="Y3" s="11" t="n">
        <v>44536</v>
      </c>
      <c r="Z3" s="6" t="n">
        <v>2070</v>
      </c>
      <c r="AA3" s="0" t="s">
        <v>197</v>
      </c>
      <c r="AB3" s="11" t="n">
        <v>44512</v>
      </c>
      <c r="AC3" s="6" t="n">
        <v>1902</v>
      </c>
      <c r="AD3" s="0" t="s">
        <v>197</v>
      </c>
      <c r="AE3" s="11" t="n">
        <v>44526</v>
      </c>
      <c r="AF3" s="6" t="n">
        <v>1620</v>
      </c>
      <c r="AG3" s="0" t="s">
        <v>197</v>
      </c>
      <c r="AH3" s="11" t="n">
        <v>44508</v>
      </c>
      <c r="AI3" s="6" t="n">
        <v>1111</v>
      </c>
      <c r="AJ3" s="0" t="s">
        <v>197</v>
      </c>
      <c r="AK3" s="11" t="n">
        <v>44553</v>
      </c>
      <c r="AL3" s="6" t="n">
        <v>4958.69472</v>
      </c>
      <c r="AM3" s="0" t="s">
        <v>197</v>
      </c>
      <c r="AN3" s="11" t="n">
        <v>44526</v>
      </c>
      <c r="AO3" s="6" t="n">
        <v>4840</v>
      </c>
      <c r="AP3" s="0" t="s">
        <v>197</v>
      </c>
      <c r="AQ3" s="11" t="n">
        <v>44664</v>
      </c>
      <c r="AR3" s="6" t="n">
        <v>-26.28</v>
      </c>
      <c r="AS3" s="0" t="s">
        <v>145</v>
      </c>
      <c r="AT3" s="11" t="n">
        <v>45057</v>
      </c>
      <c r="AU3" s="6" t="n">
        <v>-652</v>
      </c>
      <c r="AV3" s="0" t="s">
        <v>156</v>
      </c>
      <c r="AW3" s="11" t="n">
        <v>44613</v>
      </c>
      <c r="AX3" s="6" t="n">
        <v>2500</v>
      </c>
      <c r="AY3" s="0" t="s">
        <v>197</v>
      </c>
      <c r="AZ3" s="11" t="n">
        <v>44540</v>
      </c>
      <c r="BA3" s="6" t="n">
        <v>1300</v>
      </c>
      <c r="BB3" s="0" t="s">
        <v>197</v>
      </c>
      <c r="BC3" s="11" t="n">
        <v>44531</v>
      </c>
      <c r="BD3" s="6" t="n">
        <v>3010.68252</v>
      </c>
      <c r="BE3" s="0" t="s">
        <v>197</v>
      </c>
      <c r="BF3" s="11" t="n">
        <v>44613</v>
      </c>
      <c r="BG3" s="6" t="n">
        <v>4680</v>
      </c>
      <c r="BH3" s="0" t="s">
        <v>197</v>
      </c>
      <c r="BI3" s="11" t="n">
        <v>44533</v>
      </c>
      <c r="BJ3" s="6" t="n">
        <v>8295.1344</v>
      </c>
      <c r="BK3" s="0" t="s">
        <v>197</v>
      </c>
      <c r="BL3" s="11" t="n">
        <v>44547</v>
      </c>
      <c r="BM3" s="6" t="n">
        <v>-256.6</v>
      </c>
      <c r="BN3" s="0" t="s">
        <v>140</v>
      </c>
      <c r="BO3" s="11" t="n">
        <v>44512</v>
      </c>
      <c r="BP3" s="6" t="n">
        <v>3440</v>
      </c>
      <c r="BQ3" s="0" t="s">
        <v>197</v>
      </c>
      <c r="BR3" s="11" t="n">
        <v>44525</v>
      </c>
      <c r="BS3" s="6" t="n">
        <v>6081</v>
      </c>
      <c r="BT3" s="0" t="s">
        <v>197</v>
      </c>
      <c r="BU3" s="11" t="n">
        <v>44526</v>
      </c>
      <c r="BV3" s="6" t="n">
        <v>860</v>
      </c>
      <c r="BW3" s="0" t="s">
        <v>197</v>
      </c>
      <c r="BX3" s="11" t="n">
        <v>44613</v>
      </c>
      <c r="BY3" s="6" t="n">
        <v>8840</v>
      </c>
      <c r="BZ3" s="0" t="s">
        <v>197</v>
      </c>
      <c r="CA3" s="11" t="n">
        <v>44613</v>
      </c>
      <c r="CB3" s="6" t="n">
        <v>18000</v>
      </c>
      <c r="CC3" s="0" t="s">
        <v>197</v>
      </c>
      <c r="CD3" s="11" t="n">
        <v>44512</v>
      </c>
      <c r="CE3" s="6" t="n">
        <v>3175</v>
      </c>
      <c r="CF3" s="0" t="s">
        <v>197</v>
      </c>
      <c r="CG3" s="11" t="n">
        <v>45810</v>
      </c>
      <c r="CH3" s="8" t="s">
        <f>=-Портфель!J30</f>
      </c>
      <c r="CI3" s="0" t="s">
        <v>198</v>
      </c>
      <c r="CJ3" s="11" t="n">
        <v>45810</v>
      </c>
      <c r="CK3" s="8" t="s">
        <f>=-Портфель!J31</f>
      </c>
      <c r="CL3" s="0" t="s">
        <v>198</v>
      </c>
      <c r="CM3" s="11" t="n">
        <v>45810</v>
      </c>
      <c r="CN3" s="8" t="s">
        <f>=-Портфель!J32</f>
      </c>
      <c r="CO3" s="0" t="s">
        <v>198</v>
      </c>
      <c r="CP3" s="11" t="n">
        <v>45810</v>
      </c>
      <c r="CQ3" s="8" t="s">
        <f>=-Портфель!J33</f>
      </c>
      <c r="CR3" s="0" t="s">
        <v>198</v>
      </c>
      <c r="CS3" s="11" t="n">
        <v>44495</v>
      </c>
      <c r="CT3" s="6" t="n">
        <v>902.3</v>
      </c>
      <c r="CU3" s="0" t="s">
        <v>197</v>
      </c>
      <c r="CV3" s="11" t="n">
        <v>45810</v>
      </c>
      <c r="CW3" s="8" t="s">
        <f>=-Портфель!J35</f>
      </c>
      <c r="CX3" s="0" t="s">
        <v>198</v>
      </c>
      <c r="CY3" s="11" t="n">
        <v>45810</v>
      </c>
      <c r="CZ3" s="8" t="s">
        <f>=-Портфель!J36</f>
      </c>
      <c r="DA3" s="0" t="s">
        <v>198</v>
      </c>
      <c r="DB3" s="11" t="n">
        <v>44594</v>
      </c>
      <c r="DC3" s="6" t="n">
        <v>-126</v>
      </c>
      <c r="DD3" s="0" t="s">
        <v>144</v>
      </c>
      <c r="DE3" s="11" t="n">
        <v>44518</v>
      </c>
      <c r="DF3" s="6" t="n">
        <v>406.26</v>
      </c>
      <c r="DG3" s="0" t="s">
        <v>197</v>
      </c>
      <c r="DH3" s="11" t="n">
        <v>44536</v>
      </c>
      <c r="DI3" s="6" t="n">
        <v>956.7</v>
      </c>
      <c r="DJ3" s="0" t="s">
        <v>197</v>
      </c>
      <c r="DK3" s="11" t="n">
        <v>45810</v>
      </c>
      <c r="DL3" s="8" t="s">
        <f>=-Портфель!J40</f>
      </c>
      <c r="DM3" s="0" t="s">
        <v>198</v>
      </c>
      <c r="DN3" s="11" t="n">
        <v>44550</v>
      </c>
      <c r="DO3" s="6" t="n">
        <v>995.75</v>
      </c>
      <c r="DP3" s="0" t="s">
        <v>197</v>
      </c>
      <c r="DQ3" s="11" t="n">
        <v>44498</v>
      </c>
      <c r="DR3" s="6" t="n">
        <v>2536.8</v>
      </c>
      <c r="DS3" s="0" t="s">
        <v>197</v>
      </c>
      <c r="DT3" s="11" t="n">
        <v>44532</v>
      </c>
      <c r="DU3" s="6" t="n">
        <v>3000</v>
      </c>
      <c r="DV3" s="0" t="s">
        <v>197</v>
      </c>
      <c r="DW3" s="11" t="n">
        <v>44487</v>
      </c>
      <c r="DX3" s="6" t="n">
        <v>2929</v>
      </c>
      <c r="DY3" s="0" t="s">
        <v>197</v>
      </c>
      <c r="DZ3" s="11" t="n">
        <v>44532</v>
      </c>
      <c r="EA3" s="6" t="n">
        <v>4919.3109</v>
      </c>
      <c r="EB3" s="0" t="s">
        <v>197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44029</v>
      </c>
      <c r="E4" s="6" t="n">
        <v>-29.8</v>
      </c>
      <c r="F4" s="0" t="s">
        <v>136</v>
      </c>
      <c r="G4" s="0"/>
      <c r="H4" s="10" t="s">
        <f>=XIRR(H2:H3,G2:G3)</f>
      </c>
      <c r="I4" s="0"/>
      <c r="J4" s="11" t="n">
        <v>45810</v>
      </c>
      <c r="K4" s="8" t="s">
        <f>=-Портфель!J5</f>
      </c>
      <c r="L4" s="0" t="s">
        <v>198</v>
      </c>
      <c r="M4" s="11" t="n">
        <v>44753</v>
      </c>
      <c r="N4" s="6" t="n">
        <v>-419.77</v>
      </c>
      <c r="O4" s="0" t="s">
        <v>149</v>
      </c>
      <c r="P4" s="11" t="n">
        <v>44575</v>
      </c>
      <c r="Q4" s="6" t="n">
        <v>900</v>
      </c>
      <c r="R4" s="0" t="s">
        <v>197</v>
      </c>
      <c r="S4" s="11" t="n">
        <v>44616</v>
      </c>
      <c r="T4" s="6" t="n">
        <v>1700</v>
      </c>
      <c r="U4" s="0" t="s">
        <v>197</v>
      </c>
      <c r="V4" s="11" t="n">
        <v>44550</v>
      </c>
      <c r="W4" s="6" t="n">
        <v>524.24163</v>
      </c>
      <c r="X4" s="0" t="s">
        <v>197</v>
      </c>
      <c r="Y4" s="11" t="n">
        <v>44537</v>
      </c>
      <c r="Z4" s="6" t="n">
        <v>-116.3</v>
      </c>
      <c r="AA4" s="0" t="s">
        <v>138</v>
      </c>
      <c r="AB4" s="11" t="n">
        <v>44512</v>
      </c>
      <c r="AC4" s="6" t="n">
        <v>1891.8</v>
      </c>
      <c r="AD4" s="0" t="s">
        <v>197</v>
      </c>
      <c r="AE4" s="11" t="n">
        <v>44530</v>
      </c>
      <c r="AF4" s="6" t="n">
        <v>1560</v>
      </c>
      <c r="AG4" s="0" t="s">
        <v>197</v>
      </c>
      <c r="AH4" s="11" t="n">
        <v>44512</v>
      </c>
      <c r="AI4" s="6" t="n">
        <v>1101.5</v>
      </c>
      <c r="AJ4" s="0" t="s">
        <v>197</v>
      </c>
      <c r="AK4" s="11" t="n">
        <v>44701</v>
      </c>
      <c r="AL4" s="6" t="n">
        <v>-139.16</v>
      </c>
      <c r="AM4" s="0" t="s">
        <v>146</v>
      </c>
      <c r="AN4" s="11" t="n">
        <v>44526</v>
      </c>
      <c r="AO4" s="6" t="n">
        <v>2462</v>
      </c>
      <c r="AP4" s="0" t="s">
        <v>197</v>
      </c>
      <c r="AQ4" s="11" t="n">
        <v>45139</v>
      </c>
      <c r="AR4" s="6" t="n">
        <v>-63.2</v>
      </c>
      <c r="AS4" s="0" t="s">
        <v>162</v>
      </c>
      <c r="AT4" s="11" t="n">
        <v>45484</v>
      </c>
      <c r="AU4" s="6" t="n">
        <v>-869</v>
      </c>
      <c r="AV4" s="0" t="s">
        <v>179</v>
      </c>
      <c r="AW4" s="11" t="n">
        <v>44616</v>
      </c>
      <c r="AX4" s="6" t="n">
        <v>2415</v>
      </c>
      <c r="AY4" s="0" t="s">
        <v>197</v>
      </c>
      <c r="AZ4" s="11" t="n">
        <v>44540</v>
      </c>
      <c r="BA4" s="6" t="n">
        <v>1280</v>
      </c>
      <c r="BB4" s="0" t="s">
        <v>197</v>
      </c>
      <c r="BC4" s="11" t="n">
        <v>44533</v>
      </c>
      <c r="BD4" s="6" t="n">
        <v>2725.54416</v>
      </c>
      <c r="BE4" s="0" t="s">
        <v>197</v>
      </c>
      <c r="BF4" s="11" t="n">
        <v>44613</v>
      </c>
      <c r="BG4" s="6" t="n">
        <v>4450</v>
      </c>
      <c r="BH4" s="0" t="s">
        <v>197</v>
      </c>
      <c r="BI4" s="11" t="n">
        <v>45280</v>
      </c>
      <c r="BJ4" s="6" t="n">
        <v>-162.16</v>
      </c>
      <c r="BK4" s="0" t="s">
        <v>165</v>
      </c>
      <c r="BL4" s="11" t="n">
        <v>44613</v>
      </c>
      <c r="BM4" s="6" t="n">
        <v>3310</v>
      </c>
      <c r="BN4" s="0" t="s">
        <v>197</v>
      </c>
      <c r="BO4" s="11" t="n">
        <v>44524</v>
      </c>
      <c r="BP4" s="6" t="n">
        <v>3352</v>
      </c>
      <c r="BQ4" s="0" t="s">
        <v>197</v>
      </c>
      <c r="BR4" s="11" t="n">
        <v>44525</v>
      </c>
      <c r="BS4" s="6" t="n">
        <v>6039</v>
      </c>
      <c r="BT4" s="0" t="s">
        <v>197</v>
      </c>
      <c r="BU4" s="11" t="n">
        <v>44526</v>
      </c>
      <c r="BV4" s="6" t="n">
        <v>2610</v>
      </c>
      <c r="BW4" s="0" t="s">
        <v>197</v>
      </c>
      <c r="BX4" s="11" t="n">
        <v>44616</v>
      </c>
      <c r="BY4" s="6" t="n">
        <v>2670</v>
      </c>
      <c r="BZ4" s="0" t="s">
        <v>197</v>
      </c>
      <c r="CA4" s="11" t="n">
        <v>44616</v>
      </c>
      <c r="CB4" s="6" t="n">
        <v>3566.5</v>
      </c>
      <c r="CC4" s="0" t="s">
        <v>197</v>
      </c>
      <c r="CD4" s="11" t="n">
        <v>44524</v>
      </c>
      <c r="CE4" s="6" t="n">
        <v>2980</v>
      </c>
      <c r="CF4" s="0" t="s">
        <v>197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45810</v>
      </c>
      <c r="CT4" s="8" t="s">
        <f>=-Портфель!J34</f>
      </c>
      <c r="CU4" s="0" t="s">
        <v>198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45810</v>
      </c>
      <c r="DC4" s="8" t="s">
        <f>=-Портфель!J37</f>
      </c>
      <c r="DD4" s="0" t="s">
        <v>198</v>
      </c>
      <c r="DE4" s="11" t="n">
        <v>44526</v>
      </c>
      <c r="DF4" s="6" t="n">
        <v>1728.15</v>
      </c>
      <c r="DG4" s="0" t="s">
        <v>197</v>
      </c>
      <c r="DH4" s="11" t="n">
        <v>44536</v>
      </c>
      <c r="DI4" s="6" t="n">
        <v>942</v>
      </c>
      <c r="DJ4" s="0" t="s">
        <v>197</v>
      </c>
      <c r="DK4" s="0"/>
      <c r="DL4" s="10" t="s">
        <f>=XIRR(DL2:DL3,DK2:DK3)</f>
      </c>
      <c r="DM4" s="0"/>
      <c r="DN4" s="11" t="n">
        <v>45810</v>
      </c>
      <c r="DO4" s="8" t="s">
        <f>=-Портфель!J41</f>
      </c>
      <c r="DP4" s="0" t="s">
        <v>198</v>
      </c>
      <c r="DQ4" s="11" t="n">
        <v>45810</v>
      </c>
      <c r="DR4" s="8" t="s">
        <f>=-Портфель!J42</f>
      </c>
      <c r="DS4" s="0" t="s">
        <v>198</v>
      </c>
      <c r="DT4" s="11" t="n">
        <v>44588</v>
      </c>
      <c r="DU4" s="6" t="n">
        <v>3001</v>
      </c>
      <c r="DV4" s="0" t="s">
        <v>197</v>
      </c>
      <c r="DW4" s="11" t="n">
        <v>44533</v>
      </c>
      <c r="DX4" s="6" t="n">
        <v>3072.5</v>
      </c>
      <c r="DY4" s="0" t="s">
        <v>197</v>
      </c>
      <c r="DZ4" s="11" t="n">
        <v>44533</v>
      </c>
      <c r="EA4" s="6" t="n">
        <v>2444.1021</v>
      </c>
      <c r="EB4" s="0" t="s">
        <v>197</v>
      </c>
    </row>
    <row collapsed="false" customFormat="false" customHeight="false" hidden="false" ht="12.1" outlineLevel="0" r="5">
      <c r="A5" s="0"/>
      <c r="B5" s="8" t="s">
        <f>=-SUM(B2:B3)</f>
      </c>
      <c r="C5" s="0" t="s">
        <v>199</v>
      </c>
      <c r="D5" s="11" t="n">
        <v>44390</v>
      </c>
      <c r="E5" s="6" t="n">
        <v>-9.7</v>
      </c>
      <c r="F5" s="0" t="s">
        <v>137</v>
      </c>
      <c r="G5" s="0"/>
      <c r="H5" s="8" t="s">
        <f>=-SUM(H2:H3)</f>
      </c>
      <c r="I5" s="0" t="s">
        <v>199</v>
      </c>
      <c r="J5" s="0"/>
      <c r="K5" s="10" t="s">
        <f>=XIRR(K2:K4,J2:J4)</f>
      </c>
      <c r="L5" s="0"/>
      <c r="M5" s="11" t="n">
        <v>45117</v>
      </c>
      <c r="N5" s="6" t="n">
        <v>-252.38</v>
      </c>
      <c r="O5" s="0" t="s">
        <v>160</v>
      </c>
      <c r="P5" s="11" t="n">
        <v>44708</v>
      </c>
      <c r="Q5" s="6" t="n">
        <v>-83.2</v>
      </c>
      <c r="R5" s="0" t="s">
        <v>147</v>
      </c>
      <c r="S5" s="11" t="n">
        <v>44616</v>
      </c>
      <c r="T5" s="6" t="n">
        <v>2238</v>
      </c>
      <c r="U5" s="0" t="s">
        <v>197</v>
      </c>
      <c r="V5" s="11" t="n">
        <v>45625</v>
      </c>
      <c r="W5" s="6" t="n">
        <v>-53.69</v>
      </c>
      <c r="X5" s="0" t="s">
        <v>184</v>
      </c>
      <c r="Y5" s="11" t="n">
        <v>45439</v>
      </c>
      <c r="Z5" s="6" t="n">
        <v>-442.6</v>
      </c>
      <c r="AA5" s="0" t="s">
        <v>171</v>
      </c>
      <c r="AB5" s="11" t="n">
        <v>44574</v>
      </c>
      <c r="AC5" s="6" t="n">
        <v>-208.67</v>
      </c>
      <c r="AD5" s="0" t="s">
        <v>143</v>
      </c>
      <c r="AE5" s="11" t="n">
        <v>44543</v>
      </c>
      <c r="AF5" s="6" t="n">
        <v>1515</v>
      </c>
      <c r="AG5" s="0" t="s">
        <v>197</v>
      </c>
      <c r="AH5" s="11" t="n">
        <v>44550</v>
      </c>
      <c r="AI5" s="6" t="n">
        <v>1046.7</v>
      </c>
      <c r="AJ5" s="0" t="s">
        <v>197</v>
      </c>
      <c r="AK5" s="11" t="n">
        <v>45021</v>
      </c>
      <c r="AL5" s="6" t="n">
        <v>-88.88</v>
      </c>
      <c r="AM5" s="0" t="s">
        <v>155</v>
      </c>
      <c r="AN5" s="11" t="n">
        <v>44526</v>
      </c>
      <c r="AO5" s="6" t="n">
        <v>2480</v>
      </c>
      <c r="AP5" s="0" t="s">
        <v>197</v>
      </c>
      <c r="AQ5" s="11" t="n">
        <v>45810</v>
      </c>
      <c r="AR5" s="8" t="s">
        <f>=-Портфель!J16</f>
      </c>
      <c r="AS5" s="0" t="s">
        <v>198</v>
      </c>
      <c r="AT5" s="11" t="n">
        <v>45810</v>
      </c>
      <c r="AU5" s="8" t="s">
        <f>=-Портфель!J17</f>
      </c>
      <c r="AV5" s="0" t="s">
        <v>198</v>
      </c>
      <c r="AW5" s="11" t="n">
        <v>45093</v>
      </c>
      <c r="AX5" s="6" t="n">
        <v>-252.4</v>
      </c>
      <c r="AY5" s="0" t="s">
        <v>159</v>
      </c>
      <c r="AZ5" s="11" t="n">
        <v>44543</v>
      </c>
      <c r="BA5" s="6" t="n">
        <v>1260</v>
      </c>
      <c r="BB5" s="0" t="s">
        <v>197</v>
      </c>
      <c r="BC5" s="11" t="n">
        <v>44533</v>
      </c>
      <c r="BD5" s="6" t="n">
        <v>2621.85498</v>
      </c>
      <c r="BE5" s="0" t="s">
        <v>197</v>
      </c>
      <c r="BF5" s="11" t="n">
        <v>45302</v>
      </c>
      <c r="BG5" s="6" t="n">
        <v>-1434.52</v>
      </c>
      <c r="BH5" s="0" t="s">
        <v>167</v>
      </c>
      <c r="BI5" s="11" t="n">
        <v>45456</v>
      </c>
      <c r="BJ5" s="6" t="n">
        <v>-266.17</v>
      </c>
      <c r="BK5" s="0" t="s">
        <v>173</v>
      </c>
      <c r="BL5" s="11" t="n">
        <v>45810</v>
      </c>
      <c r="BM5" s="8" t="s">
        <f>=-Портфель!J23</f>
      </c>
      <c r="BN5" s="0" t="s">
        <v>198</v>
      </c>
      <c r="BO5" s="11" t="n">
        <v>44526</v>
      </c>
      <c r="BP5" s="6" t="n">
        <v>6560</v>
      </c>
      <c r="BQ5" s="0" t="s">
        <v>197</v>
      </c>
      <c r="BR5" s="11" t="n">
        <v>44533</v>
      </c>
      <c r="BS5" s="6" t="n">
        <v>2790</v>
      </c>
      <c r="BT5" s="0" t="s">
        <v>197</v>
      </c>
      <c r="BU5" s="11" t="n">
        <v>44526</v>
      </c>
      <c r="BV5" s="6" t="n">
        <v>2175</v>
      </c>
      <c r="BW5" s="0" t="s">
        <v>197</v>
      </c>
      <c r="BX5" s="11" t="n">
        <v>44616</v>
      </c>
      <c r="BY5" s="6" t="n">
        <v>2450</v>
      </c>
      <c r="BZ5" s="0" t="s">
        <v>197</v>
      </c>
      <c r="CA5" s="11" t="n">
        <v>44616</v>
      </c>
      <c r="CB5" s="6" t="n">
        <v>3290</v>
      </c>
      <c r="CC5" s="0" t="s">
        <v>197</v>
      </c>
      <c r="CD5" s="11" t="n">
        <v>44526</v>
      </c>
      <c r="CE5" s="6" t="n">
        <v>5740</v>
      </c>
      <c r="CF5" s="0" t="s">
        <v>197</v>
      </c>
      <c r="CG5" s="0"/>
      <c r="CH5" s="8" t="s">
        <f>=-SUM(CH2:CH3)</f>
      </c>
      <c r="CI5" s="0" t="s">
        <v>199</v>
      </c>
      <c r="CJ5" s="0"/>
      <c r="CK5" s="8" t="s">
        <f>=-SUM(CK2:CK3)</f>
      </c>
      <c r="CL5" s="0" t="s">
        <v>199</v>
      </c>
      <c r="CM5" s="0"/>
      <c r="CN5" s="8" t="s">
        <f>=-SUM(CN2:CN3)</f>
      </c>
      <c r="CO5" s="0" t="s">
        <v>199</v>
      </c>
      <c r="CP5" s="0"/>
      <c r="CQ5" s="8" t="s">
        <f>=-SUM(CQ2:CQ3)</f>
      </c>
      <c r="CR5" s="0" t="s">
        <v>199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199</v>
      </c>
      <c r="CY5" s="0"/>
      <c r="CZ5" s="8" t="s">
        <f>=-SUM(CZ2:CZ3)</f>
      </c>
      <c r="DA5" s="0" t="s">
        <v>199</v>
      </c>
      <c r="DB5" s="0"/>
      <c r="DC5" s="10" t="s">
        <f>=XIRR(DC2:DC4,DB2:DB4)</f>
      </c>
      <c r="DD5" s="0"/>
      <c r="DE5" s="11" t="n">
        <v>44543</v>
      </c>
      <c r="DF5" s="6" t="n">
        <v>2025</v>
      </c>
      <c r="DG5" s="0" t="s">
        <v>197</v>
      </c>
      <c r="DH5" s="11" t="n">
        <v>44566</v>
      </c>
      <c r="DI5" s="6" t="n">
        <v>906.9</v>
      </c>
      <c r="DJ5" s="0" t="s">
        <v>197</v>
      </c>
      <c r="DK5" s="0"/>
      <c r="DL5" s="8" t="s">
        <f>=-SUM(DL2:DL3)</f>
      </c>
      <c r="DM5" s="0" t="s">
        <v>199</v>
      </c>
      <c r="DN5" s="0"/>
      <c r="DO5" s="10" t="s">
        <f>=XIRR(DO2:DO4,DN2:DN4)</f>
      </c>
      <c r="DP5" s="0"/>
      <c r="DQ5" s="0"/>
      <c r="DR5" s="10" t="s">
        <f>=XIRR(DR2:DR4,DQ2:DQ4)</f>
      </c>
      <c r="DS5" s="0"/>
      <c r="DT5" s="11" t="n">
        <v>44616</v>
      </c>
      <c r="DU5" s="6" t="n">
        <v>2820</v>
      </c>
      <c r="DV5" s="0" t="s">
        <v>197</v>
      </c>
      <c r="DW5" s="11" t="n">
        <v>44588</v>
      </c>
      <c r="DX5" s="6" t="n">
        <v>5490</v>
      </c>
      <c r="DY5" s="0" t="s">
        <v>197</v>
      </c>
      <c r="DZ5" s="11" t="n">
        <v>44550</v>
      </c>
      <c r="EA5" s="6" t="n">
        <v>1077.23913</v>
      </c>
      <c r="EB5" s="0" t="s">
        <v>197</v>
      </c>
    </row>
    <row collapsed="false" customFormat="false" customHeight="false" hidden="false" ht="12.1" outlineLevel="0" r="6">
      <c r="A6" s="0"/>
      <c r="B6" s="0"/>
      <c r="C6" s="0"/>
      <c r="D6" s="11" t="n">
        <v>45810</v>
      </c>
      <c r="E6" s="8" t="s">
        <f>=-Портфель!J3</f>
      </c>
      <c r="F6" s="0" t="s">
        <v>198</v>
      </c>
      <c r="G6" s="0"/>
      <c r="H6" s="0"/>
      <c r="I6" s="0"/>
      <c r="J6" s="0"/>
      <c r="K6" s="8" t="s">
        <f>=-SUM(K2:K4)</f>
      </c>
      <c r="L6" s="0" t="s">
        <v>199</v>
      </c>
      <c r="M6" s="11" t="n">
        <v>45810</v>
      </c>
      <c r="N6" s="8" t="s">
        <f>=-Портфель!J6</f>
      </c>
      <c r="O6" s="0" t="s">
        <v>198</v>
      </c>
      <c r="P6" s="11" t="n">
        <v>45317</v>
      </c>
      <c r="Q6" s="6" t="n">
        <v>-119.76</v>
      </c>
      <c r="R6" s="0" t="s">
        <v>168</v>
      </c>
      <c r="S6" s="11" t="n">
        <v>45810</v>
      </c>
      <c r="T6" s="8" t="s">
        <f>=-Портфель!J8</f>
      </c>
      <c r="U6" s="0" t="s">
        <v>198</v>
      </c>
      <c r="V6" s="11" t="n">
        <v>45628</v>
      </c>
      <c r="W6" s="6" t="n">
        <v>-52.79</v>
      </c>
      <c r="X6" s="0" t="s">
        <v>185</v>
      </c>
      <c r="Y6" s="11" t="n">
        <v>45810</v>
      </c>
      <c r="Z6" s="8" t="s">
        <f>=-Портфель!J10</f>
      </c>
      <c r="AA6" s="0" t="s">
        <v>198</v>
      </c>
      <c r="AB6" s="11" t="n">
        <v>45453</v>
      </c>
      <c r="AC6" s="6" t="n">
        <v>-215.68</v>
      </c>
      <c r="AD6" s="0" t="s">
        <v>172</v>
      </c>
      <c r="AE6" s="11" t="n">
        <v>44544</v>
      </c>
      <c r="AF6" s="6" t="n">
        <v>-223.79</v>
      </c>
      <c r="AG6" s="0" t="s">
        <v>139</v>
      </c>
      <c r="AH6" s="11" t="n">
        <v>44613</v>
      </c>
      <c r="AI6" s="6" t="n">
        <v>1620</v>
      </c>
      <c r="AJ6" s="0" t="s">
        <v>197</v>
      </c>
      <c r="AK6" s="11" t="n">
        <v>45386</v>
      </c>
      <c r="AL6" s="6" t="n">
        <v>-126.57</v>
      </c>
      <c r="AM6" s="0" t="s">
        <v>169</v>
      </c>
      <c r="AN6" s="11" t="n">
        <v>44536</v>
      </c>
      <c r="AO6" s="6" t="n">
        <v>2316</v>
      </c>
      <c r="AP6" s="0" t="s">
        <v>197</v>
      </c>
      <c r="AQ6" s="0"/>
      <c r="AR6" s="10" t="s">
        <f>=XIRR(AR2:AR5,AQ2:AQ5)</f>
      </c>
      <c r="AS6" s="0"/>
      <c r="AT6" s="0"/>
      <c r="AU6" s="10" t="s">
        <f>=XIRR(AU2:AU5,AT2:AT5)</f>
      </c>
      <c r="AV6" s="0"/>
      <c r="AW6" s="11" t="n">
        <v>45457</v>
      </c>
      <c r="AX6" s="6" t="n">
        <v>-906</v>
      </c>
      <c r="AY6" s="0" t="s">
        <v>174</v>
      </c>
      <c r="AZ6" s="11" t="n">
        <v>44544</v>
      </c>
      <c r="BA6" s="6" t="n">
        <v>1130</v>
      </c>
      <c r="BB6" s="0" t="s">
        <v>197</v>
      </c>
      <c r="BC6" s="11" t="n">
        <v>44565</v>
      </c>
      <c r="BD6" s="6" t="n">
        <v>2533.37766</v>
      </c>
      <c r="BE6" s="0" t="s">
        <v>197</v>
      </c>
      <c r="BF6" s="11" t="n">
        <v>45488</v>
      </c>
      <c r="BG6" s="6" t="n">
        <v>-1434.52</v>
      </c>
      <c r="BH6" s="0" t="s">
        <v>167</v>
      </c>
      <c r="BI6" s="11" t="n">
        <v>45810</v>
      </c>
      <c r="BJ6" s="8" t="s">
        <f>=-Портфель!J22</f>
      </c>
      <c r="BK6" s="0" t="s">
        <v>198</v>
      </c>
      <c r="BL6" s="0"/>
      <c r="BM6" s="10" t="s">
        <f>=XIRR(BM2:BM5,BL2:BL5)</f>
      </c>
      <c r="BN6" s="0"/>
      <c r="BO6" s="11" t="n">
        <v>44526</v>
      </c>
      <c r="BP6" s="6" t="n">
        <v>3251</v>
      </c>
      <c r="BQ6" s="0" t="s">
        <v>197</v>
      </c>
      <c r="BR6" s="11" t="n">
        <v>44536</v>
      </c>
      <c r="BS6" s="6" t="n">
        <v>2590</v>
      </c>
      <c r="BT6" s="0" t="s">
        <v>197</v>
      </c>
      <c r="BU6" s="11" t="n">
        <v>44526</v>
      </c>
      <c r="BV6" s="6" t="n">
        <v>2200</v>
      </c>
      <c r="BW6" s="0" t="s">
        <v>197</v>
      </c>
      <c r="BX6" s="11" t="n">
        <v>45349</v>
      </c>
      <c r="BY6" s="6" t="n">
        <v>18342</v>
      </c>
      <c r="BZ6" s="0" t="s">
        <v>200</v>
      </c>
      <c r="CA6" s="11" t="n">
        <v>44916</v>
      </c>
      <c r="CB6" s="6" t="n">
        <v>-2803</v>
      </c>
      <c r="CC6" s="0" t="s">
        <v>152</v>
      </c>
      <c r="CD6" s="11" t="n">
        <v>44543</v>
      </c>
      <c r="CE6" s="6" t="n">
        <v>2700</v>
      </c>
      <c r="CF6" s="0" t="s">
        <v>197</v>
      </c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199</v>
      </c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199</v>
      </c>
      <c r="DE6" s="11" t="n">
        <v>45810</v>
      </c>
      <c r="DF6" s="8" t="s">
        <f>=-Портфель!J38</f>
      </c>
      <c r="DG6" s="0" t="s">
        <v>198</v>
      </c>
      <c r="DH6" s="11" t="n">
        <v>45810</v>
      </c>
      <c r="DI6" s="8" t="s">
        <f>=-Портфель!J39</f>
      </c>
      <c r="DJ6" s="0" t="s">
        <v>198</v>
      </c>
      <c r="DK6" s="0"/>
      <c r="DL6" s="0"/>
      <c r="DM6" s="0"/>
      <c r="DN6" s="0"/>
      <c r="DO6" s="8" t="s">
        <f>=-SUM(DO2:DO4)</f>
      </c>
      <c r="DP6" s="0" t="s">
        <v>199</v>
      </c>
      <c r="DQ6" s="0"/>
      <c r="DR6" s="8" t="s">
        <f>=-SUM(DR2:DR4)</f>
      </c>
      <c r="DS6" s="0" t="s">
        <v>199</v>
      </c>
      <c r="DT6" s="11" t="n">
        <v>45810</v>
      </c>
      <c r="DU6" s="8" t="s">
        <f>=-Портфель!J43</f>
      </c>
      <c r="DV6" s="0" t="s">
        <v>198</v>
      </c>
      <c r="DW6" s="11" t="n">
        <v>44616</v>
      </c>
      <c r="DX6" s="6" t="n">
        <v>2775</v>
      </c>
      <c r="DY6" s="0" t="s">
        <v>197</v>
      </c>
      <c r="DZ6" s="11" t="n">
        <v>44572</v>
      </c>
      <c r="EA6" s="6" t="n">
        <v>195.3419</v>
      </c>
      <c r="EB6" s="0" t="s">
        <v>197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0"/>
      <c r="K7" s="0"/>
      <c r="L7" s="0"/>
      <c r="M7" s="0"/>
      <c r="N7" s="10" t="s">
        <f>=XIRR(N2:N6,M2:M6)</f>
      </c>
      <c r="O7" s="0"/>
      <c r="P7" s="11" t="n">
        <v>45639</v>
      </c>
      <c r="Q7" s="6" t="n">
        <v>-430.39</v>
      </c>
      <c r="R7" s="0" t="s">
        <v>186</v>
      </c>
      <c r="S7" s="0"/>
      <c r="T7" s="10" t="s">
        <f>=XIRR(T2:T6,S2:S6)</f>
      </c>
      <c r="U7" s="0"/>
      <c r="V7" s="11" t="n">
        <v>45810</v>
      </c>
      <c r="W7" s="8" t="s">
        <f>=-Портфель!J9</f>
      </c>
      <c r="X7" s="0" t="s">
        <v>198</v>
      </c>
      <c r="Y7" s="0"/>
      <c r="Z7" s="10" t="s">
        <f>=XIRR(Z2:Z6,Y2:Y6)</f>
      </c>
      <c r="AA7" s="0"/>
      <c r="AB7" s="11" t="n">
        <v>45582</v>
      </c>
      <c r="AC7" s="6" t="n">
        <v>-195.46</v>
      </c>
      <c r="AD7" s="0" t="s">
        <v>182</v>
      </c>
      <c r="AE7" s="11" t="n">
        <v>45461</v>
      </c>
      <c r="AF7" s="6" t="n">
        <v>-666.04</v>
      </c>
      <c r="AG7" s="0" t="s">
        <v>175</v>
      </c>
      <c r="AH7" s="11" t="n">
        <v>45810</v>
      </c>
      <c r="AI7" s="8" t="s">
        <f>=-Портфель!J13</f>
      </c>
      <c r="AJ7" s="0" t="s">
        <v>198</v>
      </c>
      <c r="AK7" s="11" t="n">
        <v>45755</v>
      </c>
      <c r="AL7" s="6" t="n">
        <v>-155.14</v>
      </c>
      <c r="AM7" s="0" t="s">
        <v>190</v>
      </c>
      <c r="AN7" s="11" t="n">
        <v>44537</v>
      </c>
      <c r="AO7" s="6" t="n">
        <v>1105.6</v>
      </c>
      <c r="AP7" s="0" t="s">
        <v>197</v>
      </c>
      <c r="AQ7" s="0"/>
      <c r="AR7" s="8" t="s">
        <f>=-SUM(AR2:AR5)</f>
      </c>
      <c r="AS7" s="0" t="s">
        <v>199</v>
      </c>
      <c r="AT7" s="0"/>
      <c r="AU7" s="8" t="s">
        <f>=-SUM(AU2:AU5)</f>
      </c>
      <c r="AV7" s="0" t="s">
        <v>199</v>
      </c>
      <c r="AW7" s="11" t="n">
        <v>45810</v>
      </c>
      <c r="AX7" s="8" t="s">
        <f>=-Портфель!J18</f>
      </c>
      <c r="AY7" s="0" t="s">
        <v>198</v>
      </c>
      <c r="AZ7" s="11" t="n">
        <v>44556</v>
      </c>
      <c r="BA7" s="6" t="n">
        <v>-226</v>
      </c>
      <c r="BB7" s="0" t="s">
        <v>141</v>
      </c>
      <c r="BC7" s="11" t="n">
        <v>45810</v>
      </c>
      <c r="BD7" s="8" t="s">
        <f>=-Портфель!J20</f>
      </c>
      <c r="BE7" s="0" t="s">
        <v>198</v>
      </c>
      <c r="BF7" s="11" t="n">
        <v>45810</v>
      </c>
      <c r="BG7" s="8" t="s">
        <f>=-Портфель!J21</f>
      </c>
      <c r="BH7" s="0" t="s">
        <v>198</v>
      </c>
      <c r="BI7" s="0"/>
      <c r="BJ7" s="10" t="s">
        <f>=XIRR(BJ2:BJ6,BI2:BI6)</f>
      </c>
      <c r="BK7" s="0"/>
      <c r="BL7" s="0"/>
      <c r="BM7" s="8" t="s">
        <f>=-SUM(BM2:BM5)</f>
      </c>
      <c r="BN7" s="0" t="s">
        <v>199</v>
      </c>
      <c r="BO7" s="11" t="n">
        <v>44544</v>
      </c>
      <c r="BP7" s="6" t="n">
        <v>2980</v>
      </c>
      <c r="BQ7" s="0" t="s">
        <v>197</v>
      </c>
      <c r="BR7" s="11" t="n">
        <v>44543</v>
      </c>
      <c r="BS7" s="6" t="n">
        <v>2500</v>
      </c>
      <c r="BT7" s="0" t="s">
        <v>197</v>
      </c>
      <c r="BU7" s="11" t="n">
        <v>44543</v>
      </c>
      <c r="BV7" s="6" t="n">
        <v>2926</v>
      </c>
      <c r="BW7" s="0" t="s">
        <v>197</v>
      </c>
      <c r="BX7" s="11" t="n">
        <v>45621</v>
      </c>
      <c r="BY7" s="6" t="n">
        <v>-885.5</v>
      </c>
      <c r="BZ7" s="0" t="s">
        <v>183</v>
      </c>
      <c r="CA7" s="11" t="n">
        <v>44916</v>
      </c>
      <c r="CB7" s="6" t="n">
        <v>-1336</v>
      </c>
      <c r="CC7" s="0" t="s">
        <v>153</v>
      </c>
      <c r="CD7" s="11" t="n">
        <v>44544</v>
      </c>
      <c r="CE7" s="6" t="n">
        <v>260</v>
      </c>
      <c r="CF7" s="0" t="s">
        <v>197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10" t="s">
        <f>=XIRR(DI2:DI6,DH2:DH6)</f>
      </c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10" t="s">
        <f>=XIRR(DU2:DU6,DT2:DT6)</f>
      </c>
      <c r="DV7" s="0"/>
      <c r="DW7" s="11" t="n">
        <v>45810</v>
      </c>
      <c r="DX7" s="8" t="s">
        <f>=-Портфель!J44</f>
      </c>
      <c r="DY7" s="0" t="s">
        <v>198</v>
      </c>
      <c r="DZ7" s="11" t="n">
        <v>44613</v>
      </c>
      <c r="EA7" s="6" t="n">
        <v>2704.69983</v>
      </c>
      <c r="EB7" s="0" t="s">
        <v>197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199</v>
      </c>
      <c r="G8" s="0"/>
      <c r="H8" s="0"/>
      <c r="I8" s="0"/>
      <c r="J8" s="0"/>
      <c r="K8" s="0"/>
      <c r="L8" s="0"/>
      <c r="M8" s="0"/>
      <c r="N8" s="8" t="s">
        <f>=-SUM(N2:N6)</f>
      </c>
      <c r="O8" s="0" t="s">
        <v>199</v>
      </c>
      <c r="P8" s="11" t="n">
        <v>45810</v>
      </c>
      <c r="Q8" s="8" t="s">
        <f>=-Портфель!J7</f>
      </c>
      <c r="R8" s="0" t="s">
        <v>198</v>
      </c>
      <c r="S8" s="0"/>
      <c r="T8" s="8" t="s">
        <f>=-SUM(T2:T6)</f>
      </c>
      <c r="U8" s="0" t="s">
        <v>199</v>
      </c>
      <c r="V8" s="0"/>
      <c r="W8" s="10" t="s">
        <f>=XIRR(W2:W7,V2:V7)</f>
      </c>
      <c r="X8" s="0"/>
      <c r="Y8" s="0"/>
      <c r="Z8" s="8" t="s">
        <f>=-SUM(Z2:Z6)</f>
      </c>
      <c r="AA8" s="0" t="s">
        <v>199</v>
      </c>
      <c r="AB8" s="11" t="n">
        <v>45810</v>
      </c>
      <c r="AC8" s="8" t="s">
        <f>=-Портфель!J11</f>
      </c>
      <c r="AD8" s="0" t="s">
        <v>198</v>
      </c>
      <c r="AE8" s="11" t="n">
        <v>45461</v>
      </c>
      <c r="AF8" s="6" t="n">
        <v>-133.2</v>
      </c>
      <c r="AG8" s="0" t="s">
        <v>176</v>
      </c>
      <c r="AH8" s="0"/>
      <c r="AI8" s="10" t="s">
        <f>=XIRR(AI2:AI7,AH2:AH7)</f>
      </c>
      <c r="AJ8" s="0"/>
      <c r="AK8" s="11" t="n">
        <v>45810</v>
      </c>
      <c r="AL8" s="8" t="s">
        <f>=-Портфель!J14</f>
      </c>
      <c r="AM8" s="0" t="s">
        <v>198</v>
      </c>
      <c r="AN8" s="11" t="n">
        <v>44543</v>
      </c>
      <c r="AO8" s="6" t="n">
        <v>972</v>
      </c>
      <c r="AP8" s="0" t="s">
        <v>197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44582</v>
      </c>
      <c r="BA8" s="6" t="n">
        <v>5190</v>
      </c>
      <c r="BB8" s="0" t="s">
        <v>197</v>
      </c>
      <c r="BC8" s="0"/>
      <c r="BD8" s="10" t="s">
        <f>=XIRR(BD2:BD7,BC2:BC7)</f>
      </c>
      <c r="BE8" s="0"/>
      <c r="BF8" s="0"/>
      <c r="BG8" s="10" t="s">
        <f>=XIRR(BG2:BG7,BF2:BF7)</f>
      </c>
      <c r="BH8" s="0"/>
      <c r="BI8" s="0"/>
      <c r="BJ8" s="8" t="s">
        <f>=-SUM(BJ2:BJ6)</f>
      </c>
      <c r="BK8" s="0" t="s">
        <v>199</v>
      </c>
      <c r="BL8" s="0"/>
      <c r="BM8" s="0"/>
      <c r="BN8" s="0"/>
      <c r="BO8" s="11" t="n">
        <v>44585</v>
      </c>
      <c r="BP8" s="6" t="n">
        <v>14100</v>
      </c>
      <c r="BQ8" s="0" t="s">
        <v>197</v>
      </c>
      <c r="BR8" s="11" t="n">
        <v>45810</v>
      </c>
      <c r="BS8" s="8" t="s">
        <f>=-Портфель!J25</f>
      </c>
      <c r="BT8" s="0" t="s">
        <v>198</v>
      </c>
      <c r="BU8" s="11" t="n">
        <v>44543</v>
      </c>
      <c r="BV8" s="6" t="n">
        <v>1260</v>
      </c>
      <c r="BW8" s="0" t="s">
        <v>197</v>
      </c>
      <c r="BX8" s="11" t="n">
        <v>45793</v>
      </c>
      <c r="BY8" s="6" t="n">
        <v>-306</v>
      </c>
      <c r="BZ8" s="0" t="s">
        <v>191</v>
      </c>
      <c r="CA8" s="11" t="n">
        <v>45082</v>
      </c>
      <c r="CB8" s="6" t="n">
        <v>-2286</v>
      </c>
      <c r="CC8" s="0" t="s">
        <v>158</v>
      </c>
      <c r="CD8" s="11" t="n">
        <v>44575</v>
      </c>
      <c r="CE8" s="6" t="n">
        <v>2510</v>
      </c>
      <c r="CF8" s="0" t="s">
        <v>197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199</v>
      </c>
      <c r="DH8" s="0"/>
      <c r="DI8" s="8" t="s">
        <f>=-SUM(DI2:DI6)</f>
      </c>
      <c r="DJ8" s="0" t="s">
        <v>199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8" t="s">
        <f>=-SUM(DU2:DU6)</f>
      </c>
      <c r="DV8" s="0" t="s">
        <v>199</v>
      </c>
      <c r="DW8" s="0"/>
      <c r="DX8" s="10" t="s">
        <f>=XIRR(DX2:DX7,DW2:DW7)</f>
      </c>
      <c r="DY8" s="0"/>
      <c r="DZ8" s="11" t="n">
        <v>44616</v>
      </c>
      <c r="EA8" s="6" t="n">
        <v>1680.76546</v>
      </c>
      <c r="EB8" s="0" t="s">
        <v>197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8" t="s">
        <f>=-SUM(W2:W7)</f>
      </c>
      <c r="X9" s="0" t="s">
        <v>199</v>
      </c>
      <c r="Y9" s="0"/>
      <c r="Z9" s="0"/>
      <c r="AA9" s="0"/>
      <c r="AB9" s="0"/>
      <c r="AC9" s="10" t="s">
        <f>=XIRR(AC2:AC8,AB2:AB8)</f>
      </c>
      <c r="AD9" s="0"/>
      <c r="AE9" s="11" t="n">
        <v>45545</v>
      </c>
      <c r="AF9" s="6" t="n">
        <v>-108.24</v>
      </c>
      <c r="AG9" s="0" t="s">
        <v>180</v>
      </c>
      <c r="AH9" s="0"/>
      <c r="AI9" s="8" t="s">
        <f>=-SUM(AI2:AI7)</f>
      </c>
      <c r="AJ9" s="0" t="s">
        <v>199</v>
      </c>
      <c r="AK9" s="0"/>
      <c r="AL9" s="10" t="s">
        <f>=XIRR(AL2:AL8,AK2:AK8)</f>
      </c>
      <c r="AM9" s="0"/>
      <c r="AN9" s="11" t="n">
        <v>44543</v>
      </c>
      <c r="AO9" s="6" t="n">
        <v>918</v>
      </c>
      <c r="AP9" s="0" t="s">
        <v>197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199</v>
      </c>
      <c r="AZ9" s="11" t="n">
        <v>44596</v>
      </c>
      <c r="BA9" s="6" t="n">
        <v>4907</v>
      </c>
      <c r="BB9" s="0" t="s">
        <v>197</v>
      </c>
      <c r="BC9" s="0"/>
      <c r="BD9" s="8" t="s">
        <f>=-SUM(BD2:BD7)</f>
      </c>
      <c r="BE9" s="0" t="s">
        <v>199</v>
      </c>
      <c r="BF9" s="0"/>
      <c r="BG9" s="8" t="s">
        <f>=-SUM(BG2:BG7)</f>
      </c>
      <c r="BH9" s="0" t="s">
        <v>199</v>
      </c>
      <c r="BI9" s="0"/>
      <c r="BJ9" s="0"/>
      <c r="BK9" s="0"/>
      <c r="BL9" s="0"/>
      <c r="BM9" s="0"/>
      <c r="BN9" s="0"/>
      <c r="BO9" s="11" t="n">
        <v>44613</v>
      </c>
      <c r="BP9" s="6" t="n">
        <v>8385</v>
      </c>
      <c r="BQ9" s="0" t="s">
        <v>197</v>
      </c>
      <c r="BR9" s="0"/>
      <c r="BS9" s="10" t="s">
        <f>=XIRR(BS2:BS8,BR2:BR8)</f>
      </c>
      <c r="BT9" s="0"/>
      <c r="BU9" s="11" t="n">
        <v>44571</v>
      </c>
      <c r="BV9" s="6" t="n">
        <v>-304.3</v>
      </c>
      <c r="BW9" s="0" t="s">
        <v>142</v>
      </c>
      <c r="BX9" s="11" t="n">
        <v>45810</v>
      </c>
      <c r="BY9" s="8" t="s">
        <f>=-Портфель!J27</f>
      </c>
      <c r="BZ9" s="0" t="s">
        <v>198</v>
      </c>
      <c r="CA9" s="11" t="n">
        <v>45277</v>
      </c>
      <c r="CB9" s="6" t="n">
        <v>-2333</v>
      </c>
      <c r="CC9" s="0" t="s">
        <v>164</v>
      </c>
      <c r="CD9" s="11" t="n">
        <v>44613</v>
      </c>
      <c r="CE9" s="6" t="n">
        <v>11050</v>
      </c>
      <c r="CF9" s="0" t="s">
        <v>197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8" t="s">
        <f>=-SUM(DX2:DX7)</f>
      </c>
      <c r="DY9" s="0" t="s">
        <v>199</v>
      </c>
      <c r="DZ9" s="11" t="n">
        <v>44616</v>
      </c>
      <c r="EA9" s="6" t="n">
        <v>4201.91365</v>
      </c>
      <c r="EB9" s="0" t="s">
        <v>197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199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199</v>
      </c>
      <c r="AE10" s="11" t="n">
        <v>45643</v>
      </c>
      <c r="AF10" s="6" t="n">
        <v>-170.24</v>
      </c>
      <c r="AG10" s="0" t="s">
        <v>188</v>
      </c>
      <c r="AH10" s="0"/>
      <c r="AI10" s="0"/>
      <c r="AJ10" s="0"/>
      <c r="AK10" s="0"/>
      <c r="AL10" s="8" t="s">
        <f>=-SUM(AL2:AL8)</f>
      </c>
      <c r="AM10" s="0" t="s">
        <v>199</v>
      </c>
      <c r="AN10" s="11" t="n">
        <v>44567</v>
      </c>
      <c r="AO10" s="6" t="n">
        <v>802</v>
      </c>
      <c r="AP10" s="0" t="s">
        <v>197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4000</v>
      </c>
      <c r="BB10" s="0" t="s">
        <v>197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44616</v>
      </c>
      <c r="BP10" s="6" t="n">
        <v>1830</v>
      </c>
      <c r="BQ10" s="0" t="s">
        <v>197</v>
      </c>
      <c r="BR10" s="0"/>
      <c r="BS10" s="8" t="s">
        <f>=-SUM(BS2:BS8)</f>
      </c>
      <c r="BT10" s="0" t="s">
        <v>199</v>
      </c>
      <c r="BU10" s="11" t="n">
        <v>44613</v>
      </c>
      <c r="BV10" s="6" t="n">
        <v>2000</v>
      </c>
      <c r="BW10" s="0" t="s">
        <v>197</v>
      </c>
      <c r="BX10" s="0"/>
      <c r="BY10" s="10" t="s">
        <f>=XIRR(BY2:BY9,BX2:BX9)</f>
      </c>
      <c r="BZ10" s="0"/>
      <c r="CA10" s="11" t="n">
        <v>45419</v>
      </c>
      <c r="CB10" s="6" t="n">
        <v>-2600</v>
      </c>
      <c r="CC10" s="0" t="s">
        <v>170</v>
      </c>
      <c r="CD10" s="11" t="n">
        <v>44613</v>
      </c>
      <c r="CE10" s="6" t="n">
        <v>6165</v>
      </c>
      <c r="CF10" s="0" t="s">
        <v>197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11" t="n">
        <v>45810</v>
      </c>
      <c r="EA10" s="8" t="s">
        <f>=-Портфель!J45</f>
      </c>
      <c r="EB10" s="0" t="s">
        <v>198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11" t="n">
        <v>45810</v>
      </c>
      <c r="AF11" s="8" t="s">
        <f>=-Портфель!J12</f>
      </c>
      <c r="AG11" s="0" t="s">
        <v>198</v>
      </c>
      <c r="AH11" s="0"/>
      <c r="AI11" s="0"/>
      <c r="AJ11" s="0"/>
      <c r="AK11" s="0"/>
      <c r="AL11" s="0"/>
      <c r="AM11" s="0"/>
      <c r="AN11" s="11" t="n">
        <v>44567</v>
      </c>
      <c r="AO11" s="6" t="n">
        <v>1600</v>
      </c>
      <c r="AP11" s="0" t="s">
        <v>197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44616</v>
      </c>
      <c r="BA11" s="6" t="n">
        <v>1655.4</v>
      </c>
      <c r="BB11" s="0" t="s">
        <v>197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3200</v>
      </c>
      <c r="BQ11" s="0" t="s">
        <v>197</v>
      </c>
      <c r="BR11" s="0"/>
      <c r="BS11" s="0"/>
      <c r="BT11" s="0"/>
      <c r="BU11" s="11" t="n">
        <v>44616</v>
      </c>
      <c r="BV11" s="6" t="n">
        <v>2350</v>
      </c>
      <c r="BW11" s="0" t="s">
        <v>197</v>
      </c>
      <c r="BX11" s="0"/>
      <c r="BY11" s="8" t="s">
        <f>=-SUM(BY2:BY9)</f>
      </c>
      <c r="BZ11" s="0" t="s">
        <v>199</v>
      </c>
      <c r="CA11" s="11" t="n">
        <v>45643</v>
      </c>
      <c r="CB11" s="6" t="n">
        <v>-2683</v>
      </c>
      <c r="CC11" s="0" t="s">
        <v>187</v>
      </c>
      <c r="CD11" s="11" t="n">
        <v>44613</v>
      </c>
      <c r="CE11" s="6" t="n">
        <v>9250</v>
      </c>
      <c r="CF11" s="0" t="s">
        <v>197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10" t="s">
        <f>=XIRR(EA2:EA10,DZ2:DZ10)</f>
      </c>
      <c r="EB11" s="0"/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1000</v>
      </c>
      <c r="AP12" s="0" t="s">
        <v>197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45810</v>
      </c>
      <c r="BA12" s="8" t="s">
        <f>=-Портфель!J19</f>
      </c>
      <c r="BB12" s="0" t="s">
        <v>198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11" t="n">
        <v>44845</v>
      </c>
      <c r="BP12" s="6" t="n">
        <v>-7991.4</v>
      </c>
      <c r="BQ12" s="0" t="s">
        <v>151</v>
      </c>
      <c r="BR12" s="0"/>
      <c r="BS12" s="0"/>
      <c r="BT12" s="0"/>
      <c r="BU12" s="11" t="n">
        <v>44750</v>
      </c>
      <c r="BV12" s="6" t="n">
        <v>-702</v>
      </c>
      <c r="BW12" s="0" t="s">
        <v>148</v>
      </c>
      <c r="BX12" s="0"/>
      <c r="BY12" s="0"/>
      <c r="BZ12" s="0"/>
      <c r="CA12" s="11" t="n">
        <v>45810</v>
      </c>
      <c r="CB12" s="8" t="s">
        <f>=-Портфель!J28</f>
      </c>
      <c r="CC12" s="0" t="s">
        <v>198</v>
      </c>
      <c r="CD12" s="11" t="n">
        <v>45057</v>
      </c>
      <c r="CE12" s="6" t="n">
        <v>-4567</v>
      </c>
      <c r="CF12" s="0" t="s">
        <v>157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8" t="s">
        <f>=-SUM(EA2:EA10)</f>
      </c>
      <c r="EB12" s="0" t="s">
        <v>199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199</v>
      </c>
      <c r="AH13" s="0"/>
      <c r="AI13" s="0"/>
      <c r="AJ13" s="0"/>
      <c r="AK13" s="0"/>
      <c r="AL13" s="0"/>
      <c r="AM13" s="0"/>
      <c r="AN13" s="11" t="n">
        <v>44616</v>
      </c>
      <c r="AO13" s="6" t="n">
        <v>1625</v>
      </c>
      <c r="AP13" s="0" t="s">
        <v>197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11" t="n">
        <v>45810</v>
      </c>
      <c r="BP13" s="8" t="s">
        <f>=-Портфель!J24</f>
      </c>
      <c r="BQ13" s="0" t="s">
        <v>198</v>
      </c>
      <c r="BR13" s="0"/>
      <c r="BS13" s="0"/>
      <c r="BT13" s="0"/>
      <c r="BU13" s="11" t="n">
        <v>44845</v>
      </c>
      <c r="BV13" s="6" t="n">
        <v>-1422.5</v>
      </c>
      <c r="BW13" s="0" t="s">
        <v>150</v>
      </c>
      <c r="BX13" s="0"/>
      <c r="BY13" s="0"/>
      <c r="BZ13" s="0"/>
      <c r="CA13" s="0"/>
      <c r="CB13" s="10" t="s">
        <f>=XIRR(CB2:CB12,CA2:CA12)</f>
      </c>
      <c r="CC13" s="0"/>
      <c r="CD13" s="11" t="n">
        <v>45484</v>
      </c>
      <c r="CE13" s="6" t="n">
        <v>-6084</v>
      </c>
      <c r="CF13" s="0" t="s">
        <v>178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45810</v>
      </c>
      <c r="AO14" s="8" t="s">
        <f>=-Портфель!J15</f>
      </c>
      <c r="AP14" s="0" t="s">
        <v>198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8" t="s">
        <f>=-SUM(BA2:BA12)</f>
      </c>
      <c r="BB14" s="0" t="s">
        <v>199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11" t="n">
        <v>44936</v>
      </c>
      <c r="BV14" s="6" t="n">
        <v>-298</v>
      </c>
      <c r="BW14" s="0" t="s">
        <v>154</v>
      </c>
      <c r="BX14" s="0"/>
      <c r="BY14" s="0"/>
      <c r="BZ14" s="0"/>
      <c r="CA14" s="0"/>
      <c r="CB14" s="8" t="s">
        <f>=-SUM(CB2:CB12)</f>
      </c>
      <c r="CC14" s="0" t="s">
        <v>199</v>
      </c>
      <c r="CD14" s="11" t="n">
        <v>45810</v>
      </c>
      <c r="CE14" s="8" t="s">
        <f>=-Портфель!J29</f>
      </c>
      <c r="CF14" s="0" t="s">
        <v>198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8" t="s">
        <f>=-SUM(BP2:BP13)</f>
      </c>
      <c r="BQ15" s="0" t="s">
        <v>199</v>
      </c>
      <c r="BR15" s="0"/>
      <c r="BS15" s="0"/>
      <c r="BT15" s="0"/>
      <c r="BU15" s="11" t="n">
        <v>45118</v>
      </c>
      <c r="BV15" s="6" t="n">
        <v>-1205.5</v>
      </c>
      <c r="BW15" s="0" t="s">
        <v>161</v>
      </c>
      <c r="BX15" s="0"/>
      <c r="BY15" s="0"/>
      <c r="BZ15" s="0"/>
      <c r="CA15" s="0"/>
      <c r="CB15" s="0"/>
      <c r="CC15" s="0"/>
      <c r="CD15" s="0"/>
      <c r="CE15" s="10" t="s">
        <f>=XIRR(CE2:CE14,CD2:CD14)</f>
      </c>
      <c r="CF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199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45210</v>
      </c>
      <c r="BV16" s="6" t="n">
        <v>-1198</v>
      </c>
      <c r="BW16" s="0" t="s">
        <v>163</v>
      </c>
      <c r="BX16" s="0"/>
      <c r="BY16" s="0"/>
      <c r="BZ16" s="0"/>
      <c r="CA16" s="0"/>
      <c r="CB16" s="0"/>
      <c r="CC16" s="0"/>
      <c r="CD16" s="0"/>
      <c r="CE16" s="8" t="s">
        <f>=-SUM(CE2:CE14)</f>
      </c>
      <c r="CF16" s="0" t="s">
        <v>199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45300</v>
      </c>
      <c r="BV17" s="6" t="n">
        <v>-1529.5</v>
      </c>
      <c r="BW17" s="0" t="s">
        <v>166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45482</v>
      </c>
      <c r="BV18" s="6" t="n">
        <v>-1094.5</v>
      </c>
      <c r="BW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11" t="n">
        <v>45573</v>
      </c>
      <c r="BV19" s="6" t="n">
        <v>-1662</v>
      </c>
      <c r="BW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11" t="n">
        <v>45665</v>
      </c>
      <c r="BV20" s="6" t="n">
        <v>-756.5</v>
      </c>
      <c r="BW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45810</v>
      </c>
      <c r="BV21" s="8" t="s">
        <f>=-Портфель!J26</f>
      </c>
      <c r="BW21" s="0" t="s">
        <v>198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10" t="s">
        <f>=XIRR(BV2:BV21,BU2:BU21)</f>
      </c>
      <c r="BW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201</v>
      </c>
      <c r="C1" s="0"/>
    </row>
    <row collapsed="false" customFormat="false" customHeight="false" hidden="false" ht="12.1" outlineLevel="0" r="2">
      <c r="A2" s="11" t="n">
        <v>44543</v>
      </c>
      <c r="B2" s="6" t="n">
        <v>5888.472</v>
      </c>
      <c r="C2" s="0" t="s">
        <v>197</v>
      </c>
    </row>
    <row collapsed="false" customFormat="false" customHeight="false" hidden="false" ht="12.1" outlineLevel="0" r="3">
      <c r="A3" s="11" t="n">
        <v>44543</v>
      </c>
      <c r="B3" s="6" t="n">
        <v>5962.0779</v>
      </c>
      <c r="C3" s="0" t="s">
        <v>197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197</v>
      </c>
    </row>
    <row collapsed="false" customFormat="false" customHeight="false" hidden="false" ht="12.1" outlineLevel="0" r="5">
      <c r="A5" s="11" t="n">
        <v>44616</v>
      </c>
      <c r="B5" s="6" t="n">
        <v>1769.2268</v>
      </c>
      <c r="C5" s="0" t="s">
        <v>197</v>
      </c>
    </row>
    <row collapsed="false" customFormat="false" customHeight="false" hidden="false" ht="12.1" outlineLevel="0" r="6">
      <c r="A6" s="11" t="n">
        <v>44616</v>
      </c>
      <c r="B6" s="6" t="n">
        <v>3538.4536</v>
      </c>
      <c r="C6" s="0" t="s">
        <v>197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202</v>
      </c>
      <c r="C1" s="0"/>
      <c r="D1" s="0"/>
      <c r="E1" s="3" t="s">
        <v>203</v>
      </c>
      <c r="F1" s="0"/>
      <c r="G1" s="0"/>
      <c r="H1" s="3" t="s">
        <v>204</v>
      </c>
      <c r="I1" s="0"/>
      <c r="J1" s="0"/>
      <c r="K1" s="3" t="s">
        <v>205</v>
      </c>
      <c r="L1" s="0"/>
      <c r="M1" s="0"/>
      <c r="N1" s="3" t="s">
        <v>206</v>
      </c>
      <c r="O1" s="0"/>
      <c r="P1" s="0"/>
      <c r="Q1" s="3" t="s">
        <v>207</v>
      </c>
      <c r="R1" s="0"/>
      <c r="S1" s="0"/>
      <c r="T1" s="3" t="s">
        <v>208</v>
      </c>
      <c r="U1" s="0"/>
      <c r="V1" s="0"/>
      <c r="W1" s="3" t="s">
        <v>209</v>
      </c>
      <c r="X1" s="0"/>
      <c r="Y1" s="0"/>
      <c r="Z1" s="3" t="s">
        <v>210</v>
      </c>
      <c r="AA1" s="0"/>
      <c r="AB1" s="0"/>
      <c r="AC1" s="3" t="s">
        <v>211</v>
      </c>
      <c r="AD1" s="0"/>
      <c r="AE1" s="0"/>
      <c r="AF1" s="3" t="s">
        <v>212</v>
      </c>
      <c r="AG1" s="0"/>
      <c r="AH1" s="0"/>
      <c r="AI1" s="3" t="s">
        <v>213</v>
      </c>
      <c r="AJ1" s="0"/>
      <c r="AK1" s="0"/>
      <c r="AL1" s="3" t="s">
        <v>214</v>
      </c>
      <c r="AM1" s="0"/>
      <c r="AN1" s="0"/>
      <c r="AO1" s="3" t="s">
        <v>215</v>
      </c>
      <c r="AP1" s="0"/>
      <c r="AQ1" s="0"/>
      <c r="AR1" s="3" t="s">
        <v>216</v>
      </c>
      <c r="AS1" s="0"/>
      <c r="AT1" s="0"/>
      <c r="AU1" s="3" t="s">
        <v>217</v>
      </c>
      <c r="AV1" s="0"/>
      <c r="AW1" s="0"/>
      <c r="AX1" s="3" t="s">
        <v>218</v>
      </c>
      <c r="AY1" s="0"/>
      <c r="AZ1" s="0"/>
      <c r="BA1" s="3" t="s">
        <v>219</v>
      </c>
      <c r="BB1" s="0"/>
      <c r="BC1" s="0"/>
      <c r="BD1" s="3" t="s">
        <v>220</v>
      </c>
      <c r="BE1" s="0"/>
      <c r="BF1" s="0"/>
      <c r="BG1" s="3" t="s">
        <v>221</v>
      </c>
      <c r="BH1" s="0"/>
      <c r="BI1" s="0"/>
      <c r="BJ1" s="3" t="s">
        <v>222</v>
      </c>
      <c r="BK1" s="0"/>
      <c r="BL1" s="0"/>
      <c r="BM1" s="3" t="s">
        <v>223</v>
      </c>
      <c r="BN1" s="0"/>
      <c r="BO1" s="0"/>
      <c r="BP1" s="3" t="s">
        <v>224</v>
      </c>
      <c r="BQ1" s="0"/>
      <c r="BR1" s="0"/>
      <c r="BS1" s="3" t="s">
        <v>225</v>
      </c>
      <c r="BT1" s="0"/>
      <c r="BU1" s="0"/>
      <c r="BV1" s="3" t="s">
        <v>226</v>
      </c>
      <c r="BW1" s="0"/>
      <c r="BX1" s="0"/>
      <c r="BY1" s="3" t="s">
        <v>227</v>
      </c>
      <c r="BZ1" s="0"/>
      <c r="CA1" s="0"/>
      <c r="CB1" s="3" t="s">
        <v>228</v>
      </c>
      <c r="CC1" s="0"/>
      <c r="CD1" s="0"/>
      <c r="CE1" s="3" t="s">
        <v>229</v>
      </c>
      <c r="CF1" s="0"/>
      <c r="CG1" s="0"/>
      <c r="CH1" s="3" t="s">
        <v>230</v>
      </c>
      <c r="CI1" s="0"/>
      <c r="CJ1" s="0"/>
      <c r="CK1" s="3" t="s">
        <v>231</v>
      </c>
      <c r="CL1" s="0"/>
      <c r="CM1" s="0"/>
      <c r="CN1" s="3" t="s">
        <v>232</v>
      </c>
      <c r="CO1" s="0"/>
      <c r="CP1" s="0"/>
      <c r="CQ1" s="3" t="s">
        <v>233</v>
      </c>
      <c r="CR1" s="0"/>
      <c r="CS1" s="0"/>
      <c r="CT1" s="3" t="s">
        <v>234</v>
      </c>
      <c r="CU1" s="0"/>
      <c r="CV1" s="0"/>
      <c r="CW1" s="3" t="s">
        <v>235</v>
      </c>
      <c r="CX1" s="0"/>
      <c r="CY1" s="0"/>
      <c r="CZ1" s="3" t="s">
        <v>236</v>
      </c>
      <c r="DA1" s="0"/>
      <c r="DB1" s="0"/>
      <c r="DC1" s="3" t="s">
        <v>237</v>
      </c>
      <c r="DD1" s="0"/>
      <c r="DE1" s="0"/>
      <c r="DF1" s="3" t="s">
        <v>238</v>
      </c>
      <c r="DG1" s="0"/>
      <c r="DH1" s="0"/>
      <c r="DI1" s="3" t="s">
        <v>239</v>
      </c>
      <c r="DJ1" s="0"/>
      <c r="DK1" s="0"/>
      <c r="DL1" s="3" t="s">
        <v>240</v>
      </c>
      <c r="DM1" s="0"/>
      <c r="DN1" s="0"/>
      <c r="DO1" s="3" t="s">
        <v>241</v>
      </c>
      <c r="DP1" s="0"/>
      <c r="DQ1" s="0"/>
      <c r="DR1" s="3" t="s">
        <v>242</v>
      </c>
      <c r="DS1" s="0"/>
      <c r="DT1" s="0"/>
      <c r="DU1" s="3" t="s">
        <v>243</v>
      </c>
      <c r="DV1" s="0"/>
      <c r="DW1" s="0"/>
      <c r="DX1" s="3" t="s">
        <v>244</v>
      </c>
      <c r="DY1" s="0"/>
      <c r="DZ1" s="0"/>
      <c r="EA1" s="3" t="s">
        <v>245</v>
      </c>
      <c r="EB1" s="0"/>
    </row>
    <row collapsed="false" customFormat="false" customHeight="false" hidden="false" ht="12.1" outlineLevel="0" r="2">
      <c r="A2" s="11" t="n">
        <v>44559</v>
      </c>
      <c r="B2" s="6" t="n">
        <v>1</v>
      </c>
      <c r="C2" s="6" t="n">
        <v>771.70695</v>
      </c>
      <c r="D2" s="11" t="n">
        <v>43657</v>
      </c>
      <c r="E2" s="6" t="n">
        <v>10</v>
      </c>
      <c r="F2" s="6" t="n">
        <v>1269</v>
      </c>
      <c r="G2" s="11" t="n">
        <v>44616</v>
      </c>
      <c r="H2" s="6" t="n">
        <v>1</v>
      </c>
      <c r="I2" s="6" t="n">
        <v>1206.291</v>
      </c>
      <c r="J2" s="11" t="n">
        <v>44550</v>
      </c>
      <c r="K2" s="6" t="n">
        <v>1</v>
      </c>
      <c r="L2" s="6" t="n">
        <v>678.3436</v>
      </c>
      <c r="M2" s="11" t="n">
        <v>44523</v>
      </c>
      <c r="N2" s="6" t="n">
        <v>3000</v>
      </c>
      <c r="O2" s="6" t="n">
        <v>1907.7</v>
      </c>
      <c r="P2" s="11" t="n">
        <v>44526</v>
      </c>
      <c r="Q2" s="6" t="n">
        <v>10</v>
      </c>
      <c r="R2" s="6" t="n">
        <v>5540</v>
      </c>
      <c r="S2" s="11" t="n">
        <v>44533</v>
      </c>
      <c r="T2" s="6" t="n">
        <v>2</v>
      </c>
      <c r="U2" s="6" t="n">
        <v>2650</v>
      </c>
      <c r="V2" s="11" t="n">
        <v>44533</v>
      </c>
      <c r="W2" s="6" t="n">
        <v>5</v>
      </c>
      <c r="X2" s="6" t="n">
        <v>2777.38875</v>
      </c>
      <c r="Y2" s="11" t="n">
        <v>44518</v>
      </c>
      <c r="Z2" s="6" t="n">
        <v>10</v>
      </c>
      <c r="AA2" s="6" t="n">
        <v>2237</v>
      </c>
      <c r="AB2" s="11" t="n">
        <v>44474</v>
      </c>
      <c r="AC2" s="6" t="n">
        <v>30</v>
      </c>
      <c r="AD2" s="6" t="n">
        <v>1983</v>
      </c>
      <c r="AE2" s="11" t="n">
        <v>44518</v>
      </c>
      <c r="AF2" s="6" t="n">
        <v>1</v>
      </c>
      <c r="AG2" s="6" t="n">
        <v>1678.4</v>
      </c>
      <c r="AH2" s="11" t="n">
        <v>44474</v>
      </c>
      <c r="AI2" s="6" t="n">
        <v>3</v>
      </c>
      <c r="AJ2" s="6" t="n">
        <v>3408.3</v>
      </c>
      <c r="AK2" s="11" t="n">
        <v>44546</v>
      </c>
      <c r="AL2" s="6" t="n">
        <v>1</v>
      </c>
      <c r="AM2" s="6" t="n">
        <v>5372.66025</v>
      </c>
      <c r="AN2" s="11" t="n">
        <v>44526</v>
      </c>
      <c r="AO2" s="6" t="n">
        <v>2</v>
      </c>
      <c r="AP2" s="6" t="n">
        <v>2480</v>
      </c>
      <c r="AQ2" s="11" t="n">
        <v>44540</v>
      </c>
      <c r="AR2" s="6" t="n">
        <v>1</v>
      </c>
      <c r="AS2" s="6" t="n">
        <v>4239.34848</v>
      </c>
      <c r="AT2" s="11" t="n">
        <v>44616</v>
      </c>
      <c r="AU2" s="6" t="n">
        <v>30</v>
      </c>
      <c r="AV2" s="6" t="n">
        <v>3357</v>
      </c>
      <c r="AW2" s="11" t="n">
        <v>44575</v>
      </c>
      <c r="AX2" s="6" t="n">
        <v>10</v>
      </c>
      <c r="AY2" s="6" t="n">
        <v>1400</v>
      </c>
      <c r="AZ2" s="11" t="n">
        <v>44539</v>
      </c>
      <c r="BA2" s="6" t="n">
        <v>10</v>
      </c>
      <c r="BB2" s="6" t="n">
        <v>1320</v>
      </c>
      <c r="BC2" s="11" t="n">
        <v>44530</v>
      </c>
      <c r="BD2" s="6" t="n">
        <v>2</v>
      </c>
      <c r="BE2" s="6" t="n">
        <v>6073.5258</v>
      </c>
      <c r="BF2" s="11" t="n">
        <v>44585</v>
      </c>
      <c r="BG2" s="6" t="n">
        <v>2</v>
      </c>
      <c r="BH2" s="6" t="n">
        <v>9364</v>
      </c>
      <c r="BI2" s="11" t="n">
        <v>44530</v>
      </c>
      <c r="BJ2" s="6" t="n">
        <v>1</v>
      </c>
      <c r="BK2" s="6" t="n">
        <v>9560.1795</v>
      </c>
      <c r="BL2" s="11" t="n">
        <v>44529</v>
      </c>
      <c r="BM2" s="6" t="n">
        <v>4</v>
      </c>
      <c r="BN2" s="6" t="n">
        <v>8322</v>
      </c>
      <c r="BO2" s="11" t="n">
        <v>44474</v>
      </c>
      <c r="BP2" s="6" t="n">
        <v>10</v>
      </c>
      <c r="BQ2" s="6" t="n">
        <v>3824</v>
      </c>
      <c r="BR2" s="11" t="n">
        <v>44523</v>
      </c>
      <c r="BS2" s="6" t="n">
        <v>1</v>
      </c>
      <c r="BT2" s="6" t="n">
        <v>3101</v>
      </c>
      <c r="BU2" s="11" t="n">
        <v>44525</v>
      </c>
      <c r="BV2" s="6" t="n">
        <v>7</v>
      </c>
      <c r="BW2" s="6" t="n">
        <v>3158.4</v>
      </c>
      <c r="BX2" s="11" t="n">
        <v>44575</v>
      </c>
      <c r="BY2" s="6" t="n">
        <v>1</v>
      </c>
      <c r="BZ2" s="6" t="n">
        <v>5450</v>
      </c>
      <c r="CA2" s="11" t="n">
        <v>44613</v>
      </c>
      <c r="CB2" s="6" t="n">
        <v>1</v>
      </c>
      <c r="CC2" s="6" t="n">
        <v>6100</v>
      </c>
      <c r="CD2" s="11" t="n">
        <v>44474</v>
      </c>
      <c r="CE2" s="6" t="n">
        <v>10</v>
      </c>
      <c r="CF2" s="6" t="n">
        <v>3245.2</v>
      </c>
      <c r="CG2" s="11" t="n">
        <v>44559</v>
      </c>
      <c r="CH2" s="6" t="n">
        <v>3</v>
      </c>
      <c r="CI2" s="6" t="n">
        <v>227.91</v>
      </c>
      <c r="CJ2" s="11" t="n">
        <v>44518</v>
      </c>
      <c r="CK2" s="6" t="n">
        <v>200</v>
      </c>
      <c r="CL2" s="6" t="n">
        <v>1772.506952</v>
      </c>
      <c r="CM2" s="11" t="n">
        <v>44518</v>
      </c>
      <c r="CN2" s="6" t="n">
        <v>300</v>
      </c>
      <c r="CO2" s="6" t="n">
        <v>2167.206528</v>
      </c>
      <c r="CP2" s="11" t="n">
        <v>44518</v>
      </c>
      <c r="CQ2" s="6" t="n">
        <v>300</v>
      </c>
      <c r="CR2" s="6" t="n">
        <v>2245.855152</v>
      </c>
      <c r="CS2" s="11" t="n">
        <v>44474</v>
      </c>
      <c r="CT2" s="6" t="n">
        <v>20</v>
      </c>
      <c r="CU2" s="6" t="n">
        <v>1877.4</v>
      </c>
      <c r="CV2" s="11" t="n">
        <v>44495</v>
      </c>
      <c r="CW2" s="6" t="n">
        <v>20</v>
      </c>
      <c r="CX2" s="6" t="n">
        <v>1462.6</v>
      </c>
      <c r="CY2" s="11" t="n">
        <v>44518</v>
      </c>
      <c r="CZ2" s="6" t="n">
        <v>300</v>
      </c>
      <c r="DA2" s="6" t="n">
        <v>2307.026304</v>
      </c>
      <c r="DB2" s="11" t="n">
        <v>44526</v>
      </c>
      <c r="DC2" s="6" t="n">
        <v>50</v>
      </c>
      <c r="DD2" s="6" t="n">
        <v>5125</v>
      </c>
      <c r="DE2" s="11" t="n">
        <v>44512</v>
      </c>
      <c r="DF2" s="6" t="n">
        <v>50</v>
      </c>
      <c r="DG2" s="6" t="n">
        <v>2260</v>
      </c>
      <c r="DH2" s="11" t="n">
        <v>44532</v>
      </c>
      <c r="DI2" s="6" t="n">
        <v>3</v>
      </c>
      <c r="DJ2" s="6" t="n">
        <v>966</v>
      </c>
      <c r="DK2" s="11" t="n">
        <v>44526</v>
      </c>
      <c r="DL2" s="6" t="n">
        <v>100</v>
      </c>
      <c r="DM2" s="6" t="n">
        <v>7500</v>
      </c>
      <c r="DN2" s="11" t="n">
        <v>44474</v>
      </c>
      <c r="DO2" s="6" t="n">
        <v>150</v>
      </c>
      <c r="DP2" s="6" t="n">
        <v>4325.25</v>
      </c>
      <c r="DQ2" s="11" t="n">
        <v>44474</v>
      </c>
      <c r="DR2" s="6" t="n">
        <v>30</v>
      </c>
      <c r="DS2" s="6" t="n">
        <v>2574</v>
      </c>
      <c r="DT2" s="11" t="n">
        <v>44474</v>
      </c>
      <c r="DU2" s="6" t="n">
        <v>2</v>
      </c>
      <c r="DV2" s="6" t="n">
        <v>5968</v>
      </c>
      <c r="DW2" s="11" t="n">
        <v>44477</v>
      </c>
      <c r="DX2" s="6" t="n">
        <v>10</v>
      </c>
      <c r="DY2" s="6" t="n">
        <v>581</v>
      </c>
      <c r="DZ2" s="11" t="n">
        <v>44531</v>
      </c>
      <c r="EA2" s="6" t="n">
        <v>1</v>
      </c>
      <c r="EB2" s="6" t="n">
        <v>103.351788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44550</v>
      </c>
      <c r="K3" s="6" t="n">
        <v>1</v>
      </c>
      <c r="L3" s="6" t="n">
        <v>659.91035</v>
      </c>
      <c r="M3" s="11" t="n">
        <v>44526</v>
      </c>
      <c r="N3" s="6" t="n">
        <v>2000</v>
      </c>
      <c r="O3" s="6" t="n">
        <v>1240</v>
      </c>
      <c r="P3" s="11" t="n">
        <v>44572</v>
      </c>
      <c r="Q3" s="6" t="n">
        <v>2</v>
      </c>
      <c r="R3" s="6" t="n">
        <v>1002</v>
      </c>
      <c r="S3" s="11" t="n">
        <v>44543</v>
      </c>
      <c r="T3" s="6" t="n">
        <v>1</v>
      </c>
      <c r="U3" s="6" t="n">
        <v>1247</v>
      </c>
      <c r="V3" s="11" t="n">
        <v>44550</v>
      </c>
      <c r="W3" s="6" t="n">
        <v>1</v>
      </c>
      <c r="X3" s="6" t="n">
        <v>524.24163</v>
      </c>
      <c r="Y3" s="11" t="n">
        <v>44536</v>
      </c>
      <c r="Z3" s="6" t="n">
        <v>10</v>
      </c>
      <c r="AA3" s="6" t="n">
        <v>2070</v>
      </c>
      <c r="AB3" s="11" t="n">
        <v>44512</v>
      </c>
      <c r="AC3" s="6" t="n">
        <v>30</v>
      </c>
      <c r="AD3" s="6" t="n">
        <v>1902</v>
      </c>
      <c r="AE3" s="11" t="n">
        <v>44526</v>
      </c>
      <c r="AF3" s="6" t="n">
        <v>1</v>
      </c>
      <c r="AG3" s="6" t="n">
        <v>1620</v>
      </c>
      <c r="AH3" s="11" t="n">
        <v>44508</v>
      </c>
      <c r="AI3" s="6" t="n">
        <v>1</v>
      </c>
      <c r="AJ3" s="6" t="n">
        <v>1111</v>
      </c>
      <c r="AK3" s="11" t="n">
        <v>44553</v>
      </c>
      <c r="AL3" s="6" t="n">
        <v>1</v>
      </c>
      <c r="AM3" s="6" t="n">
        <v>4958.69472</v>
      </c>
      <c r="AN3" s="11" t="n">
        <v>44526</v>
      </c>
      <c r="AO3" s="6" t="n">
        <v>2</v>
      </c>
      <c r="AP3" s="6" t="n">
        <v>2462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44613</v>
      </c>
      <c r="AX3" s="6" t="n">
        <v>20</v>
      </c>
      <c r="AY3" s="6" t="n">
        <v>2500</v>
      </c>
      <c r="AZ3" s="11" t="n">
        <v>44540</v>
      </c>
      <c r="BA3" s="6" t="n">
        <v>10</v>
      </c>
      <c r="BB3" s="6" t="n">
        <v>1300</v>
      </c>
      <c r="BC3" s="11" t="n">
        <v>44531</v>
      </c>
      <c r="BD3" s="6" t="n">
        <v>1</v>
      </c>
      <c r="BE3" s="6" t="n">
        <v>3010.68252</v>
      </c>
      <c r="BF3" s="11" t="n">
        <v>44613</v>
      </c>
      <c r="BG3" s="6" t="n">
        <v>1</v>
      </c>
      <c r="BH3" s="6" t="n">
        <v>4680</v>
      </c>
      <c r="BI3" s="11" t="n">
        <v>44533</v>
      </c>
      <c r="BJ3" s="6" t="n">
        <v>1</v>
      </c>
      <c r="BK3" s="6" t="n">
        <v>8295.1344</v>
      </c>
      <c r="BL3" s="11" t="n">
        <v>44613</v>
      </c>
      <c r="BM3" s="6" t="n">
        <v>2</v>
      </c>
      <c r="BN3" s="6" t="n">
        <v>3310</v>
      </c>
      <c r="BO3" s="11" t="n">
        <v>44512</v>
      </c>
      <c r="BP3" s="6" t="n">
        <v>10</v>
      </c>
      <c r="BQ3" s="6" t="n">
        <v>3440</v>
      </c>
      <c r="BR3" s="11" t="n">
        <v>44525</v>
      </c>
      <c r="BS3" s="6" t="n">
        <v>2</v>
      </c>
      <c r="BT3" s="6" t="n">
        <v>6081</v>
      </c>
      <c r="BU3" s="11" t="n">
        <v>44526</v>
      </c>
      <c r="BV3" s="6" t="n">
        <v>5</v>
      </c>
      <c r="BW3" s="6" t="n">
        <v>2200</v>
      </c>
      <c r="BX3" s="11" t="n">
        <v>44613</v>
      </c>
      <c r="BY3" s="6" t="n">
        <v>2</v>
      </c>
      <c r="BZ3" s="6" t="n">
        <v>8840</v>
      </c>
      <c r="CA3" s="11" t="n">
        <v>44613</v>
      </c>
      <c r="CB3" s="6" t="n">
        <v>3</v>
      </c>
      <c r="CC3" s="6" t="n">
        <v>18000</v>
      </c>
      <c r="CD3" s="11" t="n">
        <v>44512</v>
      </c>
      <c r="CE3" s="6" t="n">
        <v>10</v>
      </c>
      <c r="CF3" s="6" t="n">
        <v>3175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11" t="n">
        <v>44495</v>
      </c>
      <c r="CT3" s="6" t="n">
        <v>10</v>
      </c>
      <c r="CU3" s="6" t="n">
        <v>902.3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0"/>
      <c r="DC3" s="5" t="s">
        <f>=SUM(DD2:DD2)/SUM(DC2:DC2)</f>
      </c>
      <c r="DD3" s="0" t="s">
        <v>11</v>
      </c>
      <c r="DE3" s="11" t="n">
        <v>44518</v>
      </c>
      <c r="DF3" s="6" t="n">
        <v>9</v>
      </c>
      <c r="DG3" s="6" t="n">
        <v>406.26</v>
      </c>
      <c r="DH3" s="11" t="n">
        <v>44536</v>
      </c>
      <c r="DI3" s="6" t="n">
        <v>3</v>
      </c>
      <c r="DJ3" s="6" t="n">
        <v>956.7</v>
      </c>
      <c r="DK3" s="0"/>
      <c r="DL3" s="5" t="s">
        <f>=SUM(DM2:DM2)/SUM(DL2:DL2)</f>
      </c>
      <c r="DM3" s="0" t="s">
        <v>11</v>
      </c>
      <c r="DN3" s="11" t="n">
        <v>44550</v>
      </c>
      <c r="DO3" s="6" t="n">
        <v>35</v>
      </c>
      <c r="DP3" s="6" t="n">
        <v>995.75</v>
      </c>
      <c r="DQ3" s="11" t="n">
        <v>44498</v>
      </c>
      <c r="DR3" s="6" t="n">
        <v>30</v>
      </c>
      <c r="DS3" s="6" t="n">
        <v>2536.8</v>
      </c>
      <c r="DT3" s="11" t="n">
        <v>44532</v>
      </c>
      <c r="DU3" s="6" t="n">
        <v>1</v>
      </c>
      <c r="DV3" s="6" t="n">
        <v>3000</v>
      </c>
      <c r="DW3" s="11" t="n">
        <v>44487</v>
      </c>
      <c r="DX3" s="6" t="n">
        <v>50</v>
      </c>
      <c r="DY3" s="6" t="n">
        <v>2929</v>
      </c>
      <c r="DZ3" s="11" t="n">
        <v>44532</v>
      </c>
      <c r="EA3" s="6" t="n">
        <v>50</v>
      </c>
      <c r="EB3" s="6" t="n">
        <v>4919.3109</v>
      </c>
    </row>
    <row collapsed="false" customFormat="false" customHeight="false" hidden="false" ht="12.1" outlineLevel="0" r="4">
      <c r="A4" s="0"/>
      <c r="B4" s="6" t="n">
        <v>7.15</v>
      </c>
      <c r="C4" s="0" t="s">
        <v>246</v>
      </c>
      <c r="D4" s="0"/>
      <c r="E4" s="6" t="n">
        <v>84.95</v>
      </c>
      <c r="F4" s="0" t="s">
        <v>246</v>
      </c>
      <c r="G4" s="0"/>
      <c r="H4" s="6" t="n">
        <v>15.03</v>
      </c>
      <c r="I4" s="0" t="s">
        <v>246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44575</v>
      </c>
      <c r="Q4" s="6" t="n">
        <v>2</v>
      </c>
      <c r="R4" s="6" t="n">
        <v>900</v>
      </c>
      <c r="S4" s="11" t="n">
        <v>44616</v>
      </c>
      <c r="T4" s="6" t="n">
        <v>2</v>
      </c>
      <c r="U4" s="6" t="n">
        <v>1700</v>
      </c>
      <c r="V4" s="11" t="n">
        <v>44550</v>
      </c>
      <c r="W4" s="6" t="n">
        <v>1</v>
      </c>
      <c r="X4" s="6" t="n">
        <v>516.131</v>
      </c>
      <c r="Y4" s="0"/>
      <c r="Z4" s="5" t="s">
        <f>=SUM(AA2:AA3)/SUM(Z2:Z3)</f>
      </c>
      <c r="AA4" s="0" t="s">
        <v>11</v>
      </c>
      <c r="AB4" s="11" t="n">
        <v>44512</v>
      </c>
      <c r="AC4" s="6" t="n">
        <v>30</v>
      </c>
      <c r="AD4" s="6" t="n">
        <v>1891.8</v>
      </c>
      <c r="AE4" s="11" t="n">
        <v>44530</v>
      </c>
      <c r="AF4" s="6" t="n">
        <v>1</v>
      </c>
      <c r="AG4" s="6" t="n">
        <v>1560</v>
      </c>
      <c r="AH4" s="11" t="n">
        <v>44512</v>
      </c>
      <c r="AI4" s="6" t="n">
        <v>1</v>
      </c>
      <c r="AJ4" s="6" t="n">
        <v>1101.5</v>
      </c>
      <c r="AK4" s="0"/>
      <c r="AL4" s="5" t="s">
        <f>=SUM(AM2:AM3)/SUM(AL2:AL3)</f>
      </c>
      <c r="AM4" s="0" t="s">
        <v>11</v>
      </c>
      <c r="AN4" s="11" t="n">
        <v>44526</v>
      </c>
      <c r="AO4" s="6" t="n">
        <v>2</v>
      </c>
      <c r="AP4" s="6" t="n">
        <v>2430</v>
      </c>
      <c r="AQ4" s="0"/>
      <c r="AR4" s="6" t="n">
        <v>94.42</v>
      </c>
      <c r="AS4" s="0" t="s">
        <v>246</v>
      </c>
      <c r="AT4" s="0"/>
      <c r="AU4" s="6" t="n">
        <v>309.63</v>
      </c>
      <c r="AV4" s="0" t="s">
        <v>246</v>
      </c>
      <c r="AW4" s="11" t="n">
        <v>44616</v>
      </c>
      <c r="AX4" s="6" t="n">
        <v>30</v>
      </c>
      <c r="AY4" s="6" t="n">
        <v>2415</v>
      </c>
      <c r="AZ4" s="11" t="n">
        <v>44540</v>
      </c>
      <c r="BA4" s="6" t="n">
        <v>10</v>
      </c>
      <c r="BB4" s="6" t="n">
        <v>1280</v>
      </c>
      <c r="BC4" s="11" t="n">
        <v>44533</v>
      </c>
      <c r="BD4" s="6" t="n">
        <v>1</v>
      </c>
      <c r="BE4" s="6" t="n">
        <v>2725.54416</v>
      </c>
      <c r="BF4" s="11" t="n">
        <v>44613</v>
      </c>
      <c r="BG4" s="6" t="n">
        <v>1</v>
      </c>
      <c r="BH4" s="6" t="n">
        <v>4450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11" t="n">
        <v>44524</v>
      </c>
      <c r="BP4" s="6" t="n">
        <v>10</v>
      </c>
      <c r="BQ4" s="6" t="n">
        <v>3352</v>
      </c>
      <c r="BR4" s="11" t="n">
        <v>44525</v>
      </c>
      <c r="BS4" s="6" t="n">
        <v>2</v>
      </c>
      <c r="BT4" s="6" t="n">
        <v>6039</v>
      </c>
      <c r="BU4" s="11" t="n">
        <v>44526</v>
      </c>
      <c r="BV4" s="6" t="n">
        <v>5</v>
      </c>
      <c r="BW4" s="6" t="n">
        <v>2175</v>
      </c>
      <c r="BX4" s="11" t="n">
        <v>44616</v>
      </c>
      <c r="BY4" s="6" t="n">
        <v>1</v>
      </c>
      <c r="BZ4" s="6" t="n">
        <v>2670</v>
      </c>
      <c r="CA4" s="11" t="n">
        <v>44616</v>
      </c>
      <c r="CB4" s="6" t="n">
        <v>1</v>
      </c>
      <c r="CC4" s="6" t="n">
        <v>3566.5</v>
      </c>
      <c r="CD4" s="11" t="n">
        <v>44524</v>
      </c>
      <c r="CE4" s="6" t="n">
        <v>10</v>
      </c>
      <c r="CF4" s="6" t="n">
        <v>2980</v>
      </c>
      <c r="CG4" s="0"/>
      <c r="CH4" s="6" t="n">
        <v>78.62370384</v>
      </c>
      <c r="CI4" s="0" t="s">
        <v>246</v>
      </c>
      <c r="CJ4" s="0"/>
      <c r="CK4" s="6" t="n">
        <v>0.0749</v>
      </c>
      <c r="CL4" s="0" t="s">
        <v>246</v>
      </c>
      <c r="CM4" s="0"/>
      <c r="CN4" s="6" t="n">
        <v>4.5</v>
      </c>
      <c r="CO4" s="0" t="s">
        <v>246</v>
      </c>
      <c r="CP4" s="0"/>
      <c r="CQ4" s="6" t="n">
        <v>4.81</v>
      </c>
      <c r="CR4" s="0" t="s">
        <v>246</v>
      </c>
      <c r="CS4" s="0"/>
      <c r="CT4" s="5" t="s">
        <f>=SUM(CU2:CU3)/SUM(CT2:CT3)</f>
      </c>
      <c r="CU4" s="0" t="s">
        <v>11</v>
      </c>
      <c r="CV4" s="0"/>
      <c r="CW4" s="6" t="n">
        <v>83.26407816</v>
      </c>
      <c r="CX4" s="0" t="s">
        <v>246</v>
      </c>
      <c r="CY4" s="0"/>
      <c r="CZ4" s="6" t="n">
        <v>7.17</v>
      </c>
      <c r="DA4" s="0" t="s">
        <v>246</v>
      </c>
      <c r="DB4" s="0"/>
      <c r="DC4" s="6" t="n">
        <v>57.579363</v>
      </c>
      <c r="DD4" s="0" t="s">
        <v>246</v>
      </c>
      <c r="DE4" s="11" t="n">
        <v>44526</v>
      </c>
      <c r="DF4" s="6" t="n">
        <v>41</v>
      </c>
      <c r="DG4" s="6" t="n">
        <v>1728.15</v>
      </c>
      <c r="DH4" s="11" t="n">
        <v>44536</v>
      </c>
      <c r="DI4" s="6" t="n">
        <v>3</v>
      </c>
      <c r="DJ4" s="6" t="n">
        <v>942</v>
      </c>
      <c r="DK4" s="0"/>
      <c r="DL4" s="6" t="n">
        <v>72.39518547</v>
      </c>
      <c r="DM4" s="0" t="s">
        <v>246</v>
      </c>
      <c r="DN4" s="0"/>
      <c r="DO4" s="5" t="s">
        <f>=SUM(DP2:DP3)/SUM(DO2:DO3)</f>
      </c>
      <c r="DP4" s="0" t="s">
        <v>11</v>
      </c>
      <c r="DQ4" s="0"/>
      <c r="DR4" s="5" t="s">
        <f>=SUM(DS2:DS3)/SUM(DR2:DR3)</f>
      </c>
      <c r="DS4" s="0" t="s">
        <v>11</v>
      </c>
      <c r="DT4" s="11" t="n">
        <v>44588</v>
      </c>
      <c r="DU4" s="6" t="n">
        <v>1</v>
      </c>
      <c r="DV4" s="6" t="n">
        <v>3001</v>
      </c>
      <c r="DW4" s="11" t="n">
        <v>44533</v>
      </c>
      <c r="DX4" s="6" t="n">
        <v>50</v>
      </c>
      <c r="DY4" s="6" t="n">
        <v>3072.5</v>
      </c>
      <c r="DZ4" s="11" t="n">
        <v>44533</v>
      </c>
      <c r="EA4" s="6" t="n">
        <v>25</v>
      </c>
      <c r="EB4" s="6" t="n">
        <v>2444.1021</v>
      </c>
    </row>
    <row collapsed="false" customFormat="false" customHeight="false" hidden="false" ht="12.1" outlineLevel="0" r="5">
      <c r="A5" s="0"/>
      <c r="B5" s="6" t="n">
        <v>1</v>
      </c>
      <c r="C5" s="0" t="s">
        <v>247</v>
      </c>
      <c r="D5" s="0"/>
      <c r="E5" s="6" t="n">
        <v>10</v>
      </c>
      <c r="F5" s="0" t="s">
        <v>247</v>
      </c>
      <c r="G5" s="0"/>
      <c r="H5" s="6" t="n">
        <v>1</v>
      </c>
      <c r="I5" s="0" t="s">
        <v>247</v>
      </c>
      <c r="J5" s="0"/>
      <c r="K5" s="6" t="n">
        <v>12</v>
      </c>
      <c r="L5" s="0" t="s">
        <v>246</v>
      </c>
      <c r="M5" s="0"/>
      <c r="N5" s="6" t="n">
        <v>0.3941</v>
      </c>
      <c r="O5" s="0" t="s">
        <v>246</v>
      </c>
      <c r="P5" s="0"/>
      <c r="Q5" s="5" t="s">
        <f>=SUM(R2:R4)/SUM(Q2:Q4)</f>
      </c>
      <c r="R5" s="0" t="s">
        <v>11</v>
      </c>
      <c r="S5" s="11" t="n">
        <v>44616</v>
      </c>
      <c r="T5" s="6" t="n">
        <v>3</v>
      </c>
      <c r="U5" s="6" t="n">
        <v>2238</v>
      </c>
      <c r="V5" s="0"/>
      <c r="W5" s="5" t="s">
        <f>=SUM(X2:X4)/SUM(W2:W4)</f>
      </c>
      <c r="X5" s="0" t="s">
        <v>11</v>
      </c>
      <c r="Y5" s="0"/>
      <c r="Z5" s="6" t="n">
        <v>117.44</v>
      </c>
      <c r="AA5" s="0" t="s">
        <v>246</v>
      </c>
      <c r="AB5" s="0"/>
      <c r="AC5" s="5" t="s">
        <f>=SUM(AD2:AD4)/SUM(AC2:AC4)</f>
      </c>
      <c r="AD5" s="0" t="s">
        <v>11</v>
      </c>
      <c r="AE5" s="11" t="n">
        <v>44543</v>
      </c>
      <c r="AF5" s="6" t="n">
        <v>1</v>
      </c>
      <c r="AG5" s="6" t="n">
        <v>1515</v>
      </c>
      <c r="AH5" s="11" t="n">
        <v>44550</v>
      </c>
      <c r="AI5" s="6" t="n">
        <v>1</v>
      </c>
      <c r="AJ5" s="6" t="n">
        <v>1046.7</v>
      </c>
      <c r="AK5" s="0"/>
      <c r="AL5" s="6" t="n">
        <v>32.86</v>
      </c>
      <c r="AM5" s="0" t="s">
        <v>246</v>
      </c>
      <c r="AN5" s="11" t="n">
        <v>44526</v>
      </c>
      <c r="AO5" s="6" t="n">
        <v>4</v>
      </c>
      <c r="AP5" s="6" t="n">
        <v>4840</v>
      </c>
      <c r="AQ5" s="0"/>
      <c r="AR5" s="6" t="n">
        <v>1</v>
      </c>
      <c r="AS5" s="0" t="s">
        <v>247</v>
      </c>
      <c r="AT5" s="0"/>
      <c r="AU5" s="6" t="n">
        <v>30</v>
      </c>
      <c r="AV5" s="0" t="s">
        <v>247</v>
      </c>
      <c r="AW5" s="0"/>
      <c r="AX5" s="5" t="s">
        <f>=SUM(AY2:AY4)/SUM(AX2:AX4)</f>
      </c>
      <c r="AY5" s="0" t="s">
        <v>11</v>
      </c>
      <c r="AZ5" s="11" t="n">
        <v>44543</v>
      </c>
      <c r="BA5" s="6" t="n">
        <v>10</v>
      </c>
      <c r="BB5" s="6" t="n">
        <v>1260</v>
      </c>
      <c r="BC5" s="11" t="n">
        <v>44533</v>
      </c>
      <c r="BD5" s="6" t="n">
        <v>1</v>
      </c>
      <c r="BE5" s="6" t="n">
        <v>2621.85498</v>
      </c>
      <c r="BF5" s="0"/>
      <c r="BG5" s="5" t="s">
        <f>=SUM(BH2:BH4)/SUM(BG2:BG4)</f>
      </c>
      <c r="BH5" s="0" t="s">
        <v>11</v>
      </c>
      <c r="BI5" s="0"/>
      <c r="BJ5" s="6" t="n">
        <v>113.84</v>
      </c>
      <c r="BK5" s="0" t="s">
        <v>246</v>
      </c>
      <c r="BL5" s="0"/>
      <c r="BM5" s="6" t="n">
        <v>3266.5</v>
      </c>
      <c r="BN5" s="0" t="s">
        <v>246</v>
      </c>
      <c r="BO5" s="11" t="n">
        <v>44526</v>
      </c>
      <c r="BP5" s="6" t="n">
        <v>20</v>
      </c>
      <c r="BQ5" s="6" t="n">
        <v>6560</v>
      </c>
      <c r="BR5" s="11" t="n">
        <v>44533</v>
      </c>
      <c r="BS5" s="6" t="n">
        <v>1</v>
      </c>
      <c r="BT5" s="6" t="n">
        <v>2790</v>
      </c>
      <c r="BU5" s="11" t="n">
        <v>44526</v>
      </c>
      <c r="BV5" s="6" t="n">
        <v>6</v>
      </c>
      <c r="BW5" s="6" t="n">
        <v>2610</v>
      </c>
      <c r="BX5" s="11" t="n">
        <v>44616</v>
      </c>
      <c r="BY5" s="6" t="n">
        <v>1</v>
      </c>
      <c r="BZ5" s="6" t="n">
        <v>2450</v>
      </c>
      <c r="CA5" s="11" t="n">
        <v>44616</v>
      </c>
      <c r="CB5" s="6" t="n">
        <v>1</v>
      </c>
      <c r="CC5" s="6" t="n">
        <v>3290</v>
      </c>
      <c r="CD5" s="11" t="n">
        <v>44526</v>
      </c>
      <c r="CE5" s="6" t="n">
        <v>20</v>
      </c>
      <c r="CF5" s="6" t="n">
        <v>5740</v>
      </c>
      <c r="CG5" s="0"/>
      <c r="CH5" s="6" t="n">
        <v>3</v>
      </c>
      <c r="CI5" s="0" t="s">
        <v>247</v>
      </c>
      <c r="CJ5" s="0"/>
      <c r="CK5" s="6" t="n">
        <v>200</v>
      </c>
      <c r="CL5" s="0" t="s">
        <v>247</v>
      </c>
      <c r="CM5" s="0"/>
      <c r="CN5" s="6" t="n">
        <v>300</v>
      </c>
      <c r="CO5" s="0" t="s">
        <v>247</v>
      </c>
      <c r="CP5" s="0"/>
      <c r="CQ5" s="6" t="n">
        <v>300</v>
      </c>
      <c r="CR5" s="0" t="s">
        <v>247</v>
      </c>
      <c r="CS5" s="0"/>
      <c r="CT5" s="6" t="n">
        <v>54.96</v>
      </c>
      <c r="CU5" s="0" t="s">
        <v>246</v>
      </c>
      <c r="CV5" s="0"/>
      <c r="CW5" s="6" t="n">
        <v>20</v>
      </c>
      <c r="CX5" s="0" t="s">
        <v>247</v>
      </c>
      <c r="CY5" s="0"/>
      <c r="CZ5" s="6" t="n">
        <v>300</v>
      </c>
      <c r="DA5" s="0" t="s">
        <v>247</v>
      </c>
      <c r="DB5" s="0"/>
      <c r="DC5" s="6" t="n">
        <v>50</v>
      </c>
      <c r="DD5" s="0" t="s">
        <v>247</v>
      </c>
      <c r="DE5" s="11" t="n">
        <v>44543</v>
      </c>
      <c r="DF5" s="6" t="n">
        <v>50</v>
      </c>
      <c r="DG5" s="6" t="n">
        <v>2025</v>
      </c>
      <c r="DH5" s="11" t="n">
        <v>44566</v>
      </c>
      <c r="DI5" s="6" t="n">
        <v>3</v>
      </c>
      <c r="DJ5" s="6" t="n">
        <v>906.9</v>
      </c>
      <c r="DK5" s="0"/>
      <c r="DL5" s="6" t="n">
        <v>100</v>
      </c>
      <c r="DM5" s="0" t="s">
        <v>247</v>
      </c>
      <c r="DN5" s="0"/>
      <c r="DO5" s="6" t="n">
        <v>43.20945121</v>
      </c>
      <c r="DP5" s="0" t="s">
        <v>246</v>
      </c>
      <c r="DQ5" s="0"/>
      <c r="DR5" s="6" t="n">
        <v>175.37603923</v>
      </c>
      <c r="DS5" s="0" t="s">
        <v>246</v>
      </c>
      <c r="DT5" s="11" t="n">
        <v>44616</v>
      </c>
      <c r="DU5" s="6" t="n">
        <v>1</v>
      </c>
      <c r="DV5" s="6" t="n">
        <v>2820</v>
      </c>
      <c r="DW5" s="11" t="n">
        <v>44588</v>
      </c>
      <c r="DX5" s="6" t="n">
        <v>90</v>
      </c>
      <c r="DY5" s="6" t="n">
        <v>5490</v>
      </c>
      <c r="DZ5" s="11" t="n">
        <v>44550</v>
      </c>
      <c r="EA5" s="6" t="n">
        <v>11</v>
      </c>
      <c r="EB5" s="6" t="n">
        <v>1077.23913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248</v>
      </c>
      <c r="D6" s="0"/>
      <c r="E6" s="5" t="s">
        <f>=E5*(ABS(E4)-ABS(E3))</f>
      </c>
      <c r="F6" s="0" t="s">
        <v>248</v>
      </c>
      <c r="G6" s="0"/>
      <c r="H6" s="5" t="s">
        <f>=H5*(ABS(H4)-ABS(H3))</f>
      </c>
      <c r="I6" s="0" t="s">
        <v>248</v>
      </c>
      <c r="J6" s="0"/>
      <c r="K6" s="6" t="n">
        <v>2</v>
      </c>
      <c r="L6" s="0" t="s">
        <v>247</v>
      </c>
      <c r="M6" s="0"/>
      <c r="N6" s="6" t="n">
        <v>5000</v>
      </c>
      <c r="O6" s="0" t="s">
        <v>247</v>
      </c>
      <c r="P6" s="0"/>
      <c r="Q6" s="6" t="n">
        <v>148.5</v>
      </c>
      <c r="R6" s="0" t="s">
        <v>246</v>
      </c>
      <c r="S6" s="0"/>
      <c r="T6" s="5" t="s">
        <f>=SUM(U2:U5)/SUM(T2:T5)</f>
      </c>
      <c r="U6" s="0" t="s">
        <v>11</v>
      </c>
      <c r="V6" s="0"/>
      <c r="W6" s="6" t="n">
        <v>4.07</v>
      </c>
      <c r="X6" s="0" t="s">
        <v>246</v>
      </c>
      <c r="Y6" s="0"/>
      <c r="Z6" s="6" t="n">
        <v>20</v>
      </c>
      <c r="AA6" s="0" t="s">
        <v>247</v>
      </c>
      <c r="AB6" s="0"/>
      <c r="AC6" s="6" t="n">
        <v>31.3</v>
      </c>
      <c r="AD6" s="0" t="s">
        <v>246</v>
      </c>
      <c r="AE6" s="0"/>
      <c r="AF6" s="5" t="s">
        <f>=SUM(AG2:AG5)/SUM(AF2:AF5)</f>
      </c>
      <c r="AG6" s="0" t="s">
        <v>11</v>
      </c>
      <c r="AH6" s="11" t="n">
        <v>44613</v>
      </c>
      <c r="AI6" s="6" t="n">
        <v>2</v>
      </c>
      <c r="AJ6" s="6" t="n">
        <v>1620</v>
      </c>
      <c r="AK6" s="0"/>
      <c r="AL6" s="6" t="n">
        <v>2</v>
      </c>
      <c r="AM6" s="0" t="s">
        <v>247</v>
      </c>
      <c r="AN6" s="11" t="n">
        <v>44536</v>
      </c>
      <c r="AO6" s="6" t="n">
        <v>2</v>
      </c>
      <c r="AP6" s="6" t="n">
        <v>2316</v>
      </c>
      <c r="AQ6" s="0"/>
      <c r="AR6" s="5" t="s">
        <f>=AR5*(ABS(AR4)-ABS(AR3))</f>
      </c>
      <c r="AS6" s="0" t="s">
        <v>248</v>
      </c>
      <c r="AT6" s="0"/>
      <c r="AU6" s="5" t="s">
        <f>=AU5*(ABS(AU4)-ABS(AU3))</f>
      </c>
      <c r="AV6" s="0" t="s">
        <v>248</v>
      </c>
      <c r="AW6" s="0"/>
      <c r="AX6" s="6" t="n">
        <v>187.55</v>
      </c>
      <c r="AY6" s="0" t="s">
        <v>246</v>
      </c>
      <c r="AZ6" s="11" t="n">
        <v>44544</v>
      </c>
      <c r="BA6" s="6" t="n">
        <v>10</v>
      </c>
      <c r="BB6" s="6" t="n">
        <v>1130</v>
      </c>
      <c r="BC6" s="11" t="n">
        <v>44565</v>
      </c>
      <c r="BD6" s="6" t="n">
        <v>1</v>
      </c>
      <c r="BE6" s="6" t="n">
        <v>2533.37766</v>
      </c>
      <c r="BF6" s="0"/>
      <c r="BG6" s="6" t="n">
        <v>3832.5</v>
      </c>
      <c r="BH6" s="0" t="s">
        <v>246</v>
      </c>
      <c r="BI6" s="0"/>
      <c r="BJ6" s="6" t="n">
        <v>2</v>
      </c>
      <c r="BK6" s="0" t="s">
        <v>247</v>
      </c>
      <c r="BL6" s="0"/>
      <c r="BM6" s="6" t="n">
        <v>6</v>
      </c>
      <c r="BN6" s="0" t="s">
        <v>247</v>
      </c>
      <c r="BO6" s="11" t="n">
        <v>44526</v>
      </c>
      <c r="BP6" s="6" t="n">
        <v>10</v>
      </c>
      <c r="BQ6" s="6" t="n">
        <v>3251</v>
      </c>
      <c r="BR6" s="11" t="n">
        <v>44536</v>
      </c>
      <c r="BS6" s="6" t="n">
        <v>1</v>
      </c>
      <c r="BT6" s="6" t="n">
        <v>2590</v>
      </c>
      <c r="BU6" s="11" t="n">
        <v>44526</v>
      </c>
      <c r="BV6" s="6" t="n">
        <v>2</v>
      </c>
      <c r="BW6" s="6" t="n">
        <v>860</v>
      </c>
      <c r="BX6" s="11" t="n">
        <v>45349</v>
      </c>
      <c r="BY6" s="6" t="n">
        <v>6</v>
      </c>
      <c r="BZ6" s="6" t="n">
        <v>18342</v>
      </c>
      <c r="CA6" s="0"/>
      <c r="CB6" s="5" t="s">
        <f>=SUM(CC2:CC5)/SUM(CB2:CB5)</f>
      </c>
      <c r="CC6" s="0" t="s">
        <v>11</v>
      </c>
      <c r="CD6" s="11" t="n">
        <v>44543</v>
      </c>
      <c r="CE6" s="6" t="n">
        <v>10</v>
      </c>
      <c r="CF6" s="6" t="n">
        <v>2700</v>
      </c>
      <c r="CG6" s="0"/>
      <c r="CH6" s="5" t="s">
        <f>=CH5*(ABS(CH4)-ABS(CH3))</f>
      </c>
      <c r="CI6" s="0" t="s">
        <v>248</v>
      </c>
      <c r="CJ6" s="0"/>
      <c r="CK6" s="5" t="s">
        <f>=CK5*(ABS(CK4)-ABS(CK3))</f>
      </c>
      <c r="CL6" s="0" t="s">
        <v>248</v>
      </c>
      <c r="CM6" s="0"/>
      <c r="CN6" s="5" t="s">
        <f>=CN5*(ABS(CN4)-ABS(CN3))</f>
      </c>
      <c r="CO6" s="0" t="s">
        <v>248</v>
      </c>
      <c r="CP6" s="0"/>
      <c r="CQ6" s="5" t="s">
        <f>=CQ5*(ABS(CQ4)-ABS(CQ3))</f>
      </c>
      <c r="CR6" s="0" t="s">
        <v>248</v>
      </c>
      <c r="CS6" s="0"/>
      <c r="CT6" s="6" t="n">
        <v>30</v>
      </c>
      <c r="CU6" s="0" t="s">
        <v>247</v>
      </c>
      <c r="CV6" s="0"/>
      <c r="CW6" s="5" t="s">
        <f>=CW5*(ABS(CW4)-ABS(CW3))</f>
      </c>
      <c r="CX6" s="0" t="s">
        <v>248</v>
      </c>
      <c r="CY6" s="0"/>
      <c r="CZ6" s="5" t="s">
        <f>=CZ5*(ABS(CZ4)-ABS(CZ3))</f>
      </c>
      <c r="DA6" s="0" t="s">
        <v>248</v>
      </c>
      <c r="DB6" s="0"/>
      <c r="DC6" s="5" t="s">
        <f>=DC5*(ABS(DC4)-ABS(DC3))</f>
      </c>
      <c r="DD6" s="0" t="s">
        <v>248</v>
      </c>
      <c r="DE6" s="0"/>
      <c r="DF6" s="5" t="s">
        <f>=SUM(DG2:DG5)/SUM(DF2:DF5)</f>
      </c>
      <c r="DG6" s="0" t="s">
        <v>11</v>
      </c>
      <c r="DH6" s="0"/>
      <c r="DI6" s="5" t="s">
        <f>=SUM(DJ2:DJ5)/SUM(DI2:DI5)</f>
      </c>
      <c r="DJ6" s="0" t="s">
        <v>11</v>
      </c>
      <c r="DK6" s="0"/>
      <c r="DL6" s="5" t="s">
        <f>=DL5*(ABS(DL4)-ABS(DL3))</f>
      </c>
      <c r="DM6" s="0" t="s">
        <v>248</v>
      </c>
      <c r="DN6" s="0"/>
      <c r="DO6" s="6" t="n">
        <v>185</v>
      </c>
      <c r="DP6" s="0" t="s">
        <v>247</v>
      </c>
      <c r="DQ6" s="0"/>
      <c r="DR6" s="6" t="n">
        <v>60</v>
      </c>
      <c r="DS6" s="0" t="s">
        <v>247</v>
      </c>
      <c r="DT6" s="0"/>
      <c r="DU6" s="5" t="s">
        <f>=SUM(DV2:DV5)/SUM(DU2:DU5)</f>
      </c>
      <c r="DV6" s="0" t="s">
        <v>11</v>
      </c>
      <c r="DW6" s="11" t="n">
        <v>44616</v>
      </c>
      <c r="DX6" s="6" t="n">
        <v>50</v>
      </c>
      <c r="DY6" s="6" t="n">
        <v>2775</v>
      </c>
      <c r="DZ6" s="11" t="n">
        <v>44572</v>
      </c>
      <c r="EA6" s="6" t="n">
        <v>2</v>
      </c>
      <c r="EB6" s="6" t="n">
        <v>195.3419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248</v>
      </c>
      <c r="M7" s="0"/>
      <c r="N7" s="5" t="s">
        <f>=N6*(ABS(N5)-ABS(N4))</f>
      </c>
      <c r="O7" s="0" t="s">
        <v>248</v>
      </c>
      <c r="P7" s="0"/>
      <c r="Q7" s="6" t="n">
        <v>14</v>
      </c>
      <c r="R7" s="0" t="s">
        <v>247</v>
      </c>
      <c r="S7" s="0"/>
      <c r="T7" s="6" t="n">
        <v>270</v>
      </c>
      <c r="U7" s="0" t="s">
        <v>246</v>
      </c>
      <c r="V7" s="0"/>
      <c r="W7" s="6" t="n">
        <v>7</v>
      </c>
      <c r="X7" s="0" t="s">
        <v>247</v>
      </c>
      <c r="Y7" s="0"/>
      <c r="Z7" s="5" t="s">
        <f>=Z6*(ABS(Z5)-ABS(Z4))</f>
      </c>
      <c r="AA7" s="0" t="s">
        <v>248</v>
      </c>
      <c r="AB7" s="0"/>
      <c r="AC7" s="6" t="n">
        <v>90</v>
      </c>
      <c r="AD7" s="0" t="s">
        <v>247</v>
      </c>
      <c r="AE7" s="0"/>
      <c r="AF7" s="6" t="n">
        <v>1008.2</v>
      </c>
      <c r="AG7" s="0" t="s">
        <v>246</v>
      </c>
      <c r="AH7" s="0"/>
      <c r="AI7" s="5" t="s">
        <f>=SUM(AJ2:AJ6)/SUM(AI2:AI6)</f>
      </c>
      <c r="AJ7" s="0" t="s">
        <v>11</v>
      </c>
      <c r="AK7" s="0"/>
      <c r="AL7" s="5" t="s">
        <f>=AL6*(ABS(AL5)-ABS(AL4))</f>
      </c>
      <c r="AM7" s="0" t="s">
        <v>248</v>
      </c>
      <c r="AN7" s="11" t="n">
        <v>44537</v>
      </c>
      <c r="AO7" s="6" t="n">
        <v>1</v>
      </c>
      <c r="AP7" s="6" t="n">
        <v>1105.6</v>
      </c>
      <c r="AQ7" s="0"/>
      <c r="AR7" s="0"/>
      <c r="AS7" s="0"/>
      <c r="AT7" s="0"/>
      <c r="AU7" s="0"/>
      <c r="AV7" s="0"/>
      <c r="AW7" s="0"/>
      <c r="AX7" s="6" t="n">
        <v>60</v>
      </c>
      <c r="AY7" s="0" t="s">
        <v>247</v>
      </c>
      <c r="AZ7" s="11" t="n">
        <v>44582</v>
      </c>
      <c r="BA7" s="6" t="n">
        <v>50</v>
      </c>
      <c r="BB7" s="6" t="n">
        <v>5190</v>
      </c>
      <c r="BC7" s="0"/>
      <c r="BD7" s="5" t="s">
        <f>=SUM(BE2:BE6)/SUM(BD2:BD6)</f>
      </c>
      <c r="BE7" s="0" t="s">
        <v>11</v>
      </c>
      <c r="BF7" s="0"/>
      <c r="BG7" s="6" t="n">
        <v>4</v>
      </c>
      <c r="BH7" s="0" t="s">
        <v>247</v>
      </c>
      <c r="BI7" s="0"/>
      <c r="BJ7" s="5" t="s">
        <f>=BJ6*(ABS(BJ5)-ABS(BJ4))</f>
      </c>
      <c r="BK7" s="0" t="s">
        <v>248</v>
      </c>
      <c r="BL7" s="0"/>
      <c r="BM7" s="5" t="s">
        <f>=BM6*(ABS(BM5)-ABS(BM4))</f>
      </c>
      <c r="BN7" s="0" t="s">
        <v>248</v>
      </c>
      <c r="BO7" s="11" t="n">
        <v>44544</v>
      </c>
      <c r="BP7" s="6" t="n">
        <v>10</v>
      </c>
      <c r="BQ7" s="6" t="n">
        <v>2980</v>
      </c>
      <c r="BR7" s="11" t="n">
        <v>44543</v>
      </c>
      <c r="BS7" s="6" t="n">
        <v>1</v>
      </c>
      <c r="BT7" s="6" t="n">
        <v>2500</v>
      </c>
      <c r="BU7" s="11" t="n">
        <v>44543</v>
      </c>
      <c r="BV7" s="6" t="n">
        <v>7</v>
      </c>
      <c r="BW7" s="6" t="n">
        <v>2926</v>
      </c>
      <c r="BX7" s="0"/>
      <c r="BY7" s="5" t="s">
        <f>=SUM(BZ2:BZ6)/SUM(BY2:BY6)</f>
      </c>
      <c r="BZ7" s="0" t="s">
        <v>11</v>
      </c>
      <c r="CA7" s="0"/>
      <c r="CB7" s="6" t="n">
        <v>6834</v>
      </c>
      <c r="CC7" s="0" t="s">
        <v>246</v>
      </c>
      <c r="CD7" s="11" t="n">
        <v>44544</v>
      </c>
      <c r="CE7" s="6" t="n">
        <v>10</v>
      </c>
      <c r="CF7" s="6" t="n">
        <v>260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5" t="s">
        <f>=CT6*(ABS(CT5)-ABS(CT4))</f>
      </c>
      <c r="CU7" s="0" t="s">
        <v>248</v>
      </c>
      <c r="CV7" s="0"/>
      <c r="CW7" s="0"/>
      <c r="CX7" s="0"/>
      <c r="CY7" s="0"/>
      <c r="CZ7" s="0"/>
      <c r="DA7" s="0"/>
      <c r="DB7" s="0"/>
      <c r="DC7" s="0"/>
      <c r="DD7" s="0"/>
      <c r="DE7" s="0"/>
      <c r="DF7" s="6" t="n">
        <v>27.43740219</v>
      </c>
      <c r="DG7" s="0" t="s">
        <v>246</v>
      </c>
      <c r="DH7" s="0"/>
      <c r="DI7" s="6" t="n">
        <v>509.27866704</v>
      </c>
      <c r="DJ7" s="0" t="s">
        <v>246</v>
      </c>
      <c r="DK7" s="0"/>
      <c r="DL7" s="0"/>
      <c r="DM7" s="0"/>
      <c r="DN7" s="0"/>
      <c r="DO7" s="5" t="s">
        <f>=DO6*(ABS(DO5)-ABS(DO4))</f>
      </c>
      <c r="DP7" s="0" t="s">
        <v>248</v>
      </c>
      <c r="DQ7" s="0"/>
      <c r="DR7" s="5" t="s">
        <f>=DR6*(ABS(DR5)-ABS(DR4))</f>
      </c>
      <c r="DS7" s="0" t="s">
        <v>248</v>
      </c>
      <c r="DT7" s="0"/>
      <c r="DU7" s="6" t="n">
        <v>2981.76578367</v>
      </c>
      <c r="DV7" s="0" t="s">
        <v>246</v>
      </c>
      <c r="DW7" s="0"/>
      <c r="DX7" s="5" t="s">
        <f>=SUM(DY2:DY6)/SUM(DX2:DX6)</f>
      </c>
      <c r="DY7" s="0" t="s">
        <v>11</v>
      </c>
      <c r="DZ7" s="11" t="n">
        <v>44613</v>
      </c>
      <c r="EA7" s="6" t="n">
        <v>30</v>
      </c>
      <c r="EB7" s="6" t="n">
        <v>2704.69983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5" t="s">
        <f>=Q7*(ABS(Q6)-ABS(Q5))</f>
      </c>
      <c r="R8" s="0" t="s">
        <v>248</v>
      </c>
      <c r="S8" s="0"/>
      <c r="T8" s="6" t="n">
        <v>8</v>
      </c>
      <c r="U8" s="0" t="s">
        <v>247</v>
      </c>
      <c r="V8" s="0"/>
      <c r="W8" s="5" t="s">
        <f>=W7*(ABS(W6)-ABS(W5))</f>
      </c>
      <c r="X8" s="0" t="s">
        <v>248</v>
      </c>
      <c r="Y8" s="0"/>
      <c r="Z8" s="0"/>
      <c r="AA8" s="0"/>
      <c r="AB8" s="0"/>
      <c r="AC8" s="5" t="s">
        <f>=AC7*(ABS(AC6)-ABS(AC5))</f>
      </c>
      <c r="AD8" s="0" t="s">
        <v>248</v>
      </c>
      <c r="AE8" s="0"/>
      <c r="AF8" s="6" t="n">
        <v>4</v>
      </c>
      <c r="AG8" s="0" t="s">
        <v>247</v>
      </c>
      <c r="AH8" s="0"/>
      <c r="AI8" s="6" t="n">
        <v>573</v>
      </c>
      <c r="AJ8" s="0" t="s">
        <v>246</v>
      </c>
      <c r="AK8" s="0"/>
      <c r="AL8" s="0"/>
      <c r="AM8" s="0"/>
      <c r="AN8" s="11" t="n">
        <v>44543</v>
      </c>
      <c r="AO8" s="6" t="n">
        <v>1</v>
      </c>
      <c r="AP8" s="6" t="n">
        <v>972</v>
      </c>
      <c r="AQ8" s="0"/>
      <c r="AR8" s="0"/>
      <c r="AS8" s="0"/>
      <c r="AT8" s="0"/>
      <c r="AU8" s="0"/>
      <c r="AV8" s="0"/>
      <c r="AW8" s="0"/>
      <c r="AX8" s="5" t="s">
        <f>=AX7*(ABS(AX6)-ABS(AX5))</f>
      </c>
      <c r="AY8" s="0" t="s">
        <v>248</v>
      </c>
      <c r="AZ8" s="11" t="n">
        <v>44596</v>
      </c>
      <c r="BA8" s="6" t="n">
        <v>50</v>
      </c>
      <c r="BB8" s="6" t="n">
        <v>4907</v>
      </c>
      <c r="BC8" s="0"/>
      <c r="BD8" s="6" t="n">
        <v>31.91</v>
      </c>
      <c r="BE8" s="0" t="s">
        <v>246</v>
      </c>
      <c r="BF8" s="0"/>
      <c r="BG8" s="5" t="s">
        <f>=BG7*(ABS(BG6)-ABS(BG5))</f>
      </c>
      <c r="BH8" s="0" t="s">
        <v>248</v>
      </c>
      <c r="BI8" s="0"/>
      <c r="BJ8" s="0"/>
      <c r="BK8" s="0"/>
      <c r="BL8" s="0"/>
      <c r="BM8" s="0"/>
      <c r="BN8" s="0"/>
      <c r="BO8" s="11" t="n">
        <v>44585</v>
      </c>
      <c r="BP8" s="6" t="n">
        <v>50</v>
      </c>
      <c r="BQ8" s="6" t="n">
        <v>14100</v>
      </c>
      <c r="BR8" s="0"/>
      <c r="BS8" s="5" t="s">
        <f>=SUM(BT2:BT7)/SUM(BS2:BS7)</f>
      </c>
      <c r="BT8" s="0" t="s">
        <v>11</v>
      </c>
      <c r="BU8" s="11" t="n">
        <v>44543</v>
      </c>
      <c r="BV8" s="6" t="n">
        <v>3</v>
      </c>
      <c r="BW8" s="6" t="n">
        <v>1260</v>
      </c>
      <c r="BX8" s="0"/>
      <c r="BY8" s="6" t="n">
        <v>3185</v>
      </c>
      <c r="BZ8" s="0" t="s">
        <v>246</v>
      </c>
      <c r="CA8" s="0"/>
      <c r="CB8" s="6" t="n">
        <v>6</v>
      </c>
      <c r="CC8" s="0" t="s">
        <v>247</v>
      </c>
      <c r="CD8" s="11" t="n">
        <v>44575</v>
      </c>
      <c r="CE8" s="6" t="n">
        <v>10</v>
      </c>
      <c r="CF8" s="6" t="n">
        <v>2510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6" t="n">
        <v>150</v>
      </c>
      <c r="DG8" s="0" t="s">
        <v>247</v>
      </c>
      <c r="DH8" s="0"/>
      <c r="DI8" s="6" t="n">
        <v>12</v>
      </c>
      <c r="DJ8" s="0" t="s">
        <v>247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6" t="n">
        <v>5</v>
      </c>
      <c r="DV8" s="0" t="s">
        <v>247</v>
      </c>
      <c r="DW8" s="0"/>
      <c r="DX8" s="6" t="n">
        <v>85.75820566</v>
      </c>
      <c r="DY8" s="0" t="s">
        <v>246</v>
      </c>
      <c r="DZ8" s="11" t="n">
        <v>44616</v>
      </c>
      <c r="EA8" s="6" t="n">
        <v>20</v>
      </c>
      <c r="EB8" s="6" t="n">
        <v>1680.76546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5" t="s">
        <f>=T8*(ABS(T7)-ABS(T6))</f>
      </c>
      <c r="U9" s="0" t="s">
        <v>248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248</v>
      </c>
      <c r="AH9" s="0"/>
      <c r="AI9" s="6" t="n">
        <v>8</v>
      </c>
      <c r="AJ9" s="0" t="s">
        <v>247</v>
      </c>
      <c r="AK9" s="0"/>
      <c r="AL9" s="0"/>
      <c r="AM9" s="0"/>
      <c r="AN9" s="11" t="n">
        <v>44543</v>
      </c>
      <c r="AO9" s="6" t="n">
        <v>1</v>
      </c>
      <c r="AP9" s="6" t="n">
        <v>918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44616</v>
      </c>
      <c r="BA9" s="6" t="n">
        <v>50</v>
      </c>
      <c r="BB9" s="6" t="n">
        <v>4000</v>
      </c>
      <c r="BC9" s="0"/>
      <c r="BD9" s="6" t="n">
        <v>6</v>
      </c>
      <c r="BE9" s="0" t="s">
        <v>247</v>
      </c>
      <c r="BF9" s="0"/>
      <c r="BG9" s="0"/>
      <c r="BH9" s="0"/>
      <c r="BI9" s="0"/>
      <c r="BJ9" s="0"/>
      <c r="BK9" s="0"/>
      <c r="BL9" s="0"/>
      <c r="BM9" s="0"/>
      <c r="BN9" s="0"/>
      <c r="BO9" s="11" t="n">
        <v>44613</v>
      </c>
      <c r="BP9" s="6" t="n">
        <v>30</v>
      </c>
      <c r="BQ9" s="6" t="n">
        <v>8385</v>
      </c>
      <c r="BR9" s="0"/>
      <c r="BS9" s="6" t="n">
        <v>3738</v>
      </c>
      <c r="BT9" s="0" t="s">
        <v>246</v>
      </c>
      <c r="BU9" s="11" t="n">
        <v>44613</v>
      </c>
      <c r="BV9" s="6" t="n">
        <v>5</v>
      </c>
      <c r="BW9" s="6" t="n">
        <v>2000</v>
      </c>
      <c r="BX9" s="0"/>
      <c r="BY9" s="6" t="n">
        <v>11</v>
      </c>
      <c r="BZ9" s="0" t="s">
        <v>247</v>
      </c>
      <c r="CA9" s="0"/>
      <c r="CB9" s="5" t="s">
        <f>=CB8*(ABS(CB7)-ABS(CB6))</f>
      </c>
      <c r="CC9" s="0" t="s">
        <v>248</v>
      </c>
      <c r="CD9" s="11" t="n">
        <v>44613</v>
      </c>
      <c r="CE9" s="6" t="n">
        <v>50</v>
      </c>
      <c r="CF9" s="6" t="n">
        <v>11050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5" t="s">
        <f>=DF8*(ABS(DF7)-ABS(DF6))</f>
      </c>
      <c r="DG9" s="0" t="s">
        <v>248</v>
      </c>
      <c r="DH9" s="0"/>
      <c r="DI9" s="5" t="s">
        <f>=DI8*(ABS(DI7)-ABS(DI6))</f>
      </c>
      <c r="DJ9" s="0" t="s">
        <v>248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5" t="s">
        <f>=DU8*(ABS(DU7)-ABS(DU6))</f>
      </c>
      <c r="DV9" s="0" t="s">
        <v>248</v>
      </c>
      <c r="DW9" s="0"/>
      <c r="DX9" s="6" t="n">
        <v>250</v>
      </c>
      <c r="DY9" s="0" t="s">
        <v>247</v>
      </c>
      <c r="DZ9" s="11" t="n">
        <v>44616</v>
      </c>
      <c r="EA9" s="6" t="n">
        <v>50</v>
      </c>
      <c r="EB9" s="6" t="n">
        <v>4201.91365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=AI9*(ABS(AI8)-ABS(AI7))</f>
      </c>
      <c r="AJ10" s="0" t="s">
        <v>248</v>
      </c>
      <c r="AK10" s="0"/>
      <c r="AL10" s="0"/>
      <c r="AM10" s="0"/>
      <c r="AN10" s="11" t="n">
        <v>44567</v>
      </c>
      <c r="AO10" s="6" t="n">
        <v>1</v>
      </c>
      <c r="AP10" s="6" t="n">
        <v>802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30</v>
      </c>
      <c r="BB10" s="6" t="n">
        <v>1655.4</v>
      </c>
      <c r="BC10" s="0"/>
      <c r="BD10" s="5" t="s">
        <f>=BD9*(ABS(BD8)-ABS(BD7))</f>
      </c>
      <c r="BE10" s="0" t="s">
        <v>248</v>
      </c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44616</v>
      </c>
      <c r="BP10" s="6" t="n">
        <v>10</v>
      </c>
      <c r="BQ10" s="6" t="n">
        <v>1830</v>
      </c>
      <c r="BR10" s="0"/>
      <c r="BS10" s="6" t="n">
        <v>8</v>
      </c>
      <c r="BT10" s="0" t="s">
        <v>247</v>
      </c>
      <c r="BU10" s="11" t="n">
        <v>44616</v>
      </c>
      <c r="BV10" s="6" t="n">
        <v>10</v>
      </c>
      <c r="BW10" s="6" t="n">
        <v>2350</v>
      </c>
      <c r="BX10" s="0"/>
      <c r="BY10" s="5" t="s">
        <f>=BY9*(ABS(BY8)-ABS(BY7))</f>
      </c>
      <c r="BZ10" s="0" t="s">
        <v>248</v>
      </c>
      <c r="CA10" s="0"/>
      <c r="CB10" s="0"/>
      <c r="CC10" s="0"/>
      <c r="CD10" s="11" t="n">
        <v>44613</v>
      </c>
      <c r="CE10" s="6" t="n">
        <v>30</v>
      </c>
      <c r="CF10" s="6" t="n">
        <v>6165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5" t="s">
        <f>=DX9*(ABS(DX8)-ABS(DX7))</f>
      </c>
      <c r="DY10" s="0" t="s">
        <v>248</v>
      </c>
      <c r="DZ10" s="0"/>
      <c r="EA10" s="5" t="s">
        <f>=SUM(EB2:EB9)/SUM(EA2:EA9)</f>
      </c>
      <c r="EB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44567</v>
      </c>
      <c r="AO11" s="6" t="n">
        <v>2</v>
      </c>
      <c r="AP11" s="6" t="n">
        <v>1600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=SUM(BB2:BB10)/SUM(BA2:BA10)</f>
      </c>
      <c r="BB11" s="0" t="s">
        <v>11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20</v>
      </c>
      <c r="BQ11" s="6" t="n">
        <v>3200</v>
      </c>
      <c r="BR11" s="0"/>
      <c r="BS11" s="5" t="s">
        <f>=BS10*(ABS(BS9)-ABS(BS8))</f>
      </c>
      <c r="BT11" s="0" t="s">
        <v>248</v>
      </c>
      <c r="BU11" s="0"/>
      <c r="BV11" s="5" t="s">
        <f>=SUM(BW2:BW10)/SUM(BV2:BV10)</f>
      </c>
      <c r="BW11" s="0" t="s">
        <v>11</v>
      </c>
      <c r="BX11" s="0"/>
      <c r="BY11" s="0"/>
      <c r="BZ11" s="0"/>
      <c r="CA11" s="0"/>
      <c r="CB11" s="0"/>
      <c r="CC11" s="0"/>
      <c r="CD11" s="11" t="n">
        <v>44613</v>
      </c>
      <c r="CE11" s="6" t="n">
        <v>50</v>
      </c>
      <c r="CF11" s="6" t="n">
        <v>9250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6" t="n">
        <v>1.9585</v>
      </c>
      <c r="EB11" s="0" t="s">
        <v>246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2</v>
      </c>
      <c r="AP12" s="6" t="n">
        <v>1000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6" t="n">
        <v>51.02</v>
      </c>
      <c r="BB12" s="0" t="s">
        <v>246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5" t="s">
        <f>=SUM(BQ2:BQ11)/SUM(BP2:BP11)</f>
      </c>
      <c r="BQ12" s="0" t="s">
        <v>11</v>
      </c>
      <c r="BR12" s="0"/>
      <c r="BS12" s="0"/>
      <c r="BT12" s="0"/>
      <c r="BU12" s="0"/>
      <c r="BV12" s="6" t="n">
        <v>627.6</v>
      </c>
      <c r="BW12" s="0" t="s">
        <v>246</v>
      </c>
      <c r="BX12" s="0"/>
      <c r="BY12" s="0"/>
      <c r="BZ12" s="0"/>
      <c r="CA12" s="0"/>
      <c r="CB12" s="0"/>
      <c r="CC12" s="0"/>
      <c r="CD12" s="0"/>
      <c r="CE12" s="5" t="s">
        <f>=SUM(CF2:CF11)/SUM(CE2:CE11)</f>
      </c>
      <c r="CF12" s="0" t="s">
        <v>11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6" t="n">
        <v>189</v>
      </c>
      <c r="EB12" s="0" t="s">
        <v>247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44616</v>
      </c>
      <c r="AO13" s="6" t="n">
        <v>5</v>
      </c>
      <c r="AP13" s="6" t="n">
        <v>1625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6" t="n">
        <v>230</v>
      </c>
      <c r="BB13" s="0" t="s">
        <v>247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6" t="n">
        <v>129.87</v>
      </c>
      <c r="BQ13" s="0" t="s">
        <v>246</v>
      </c>
      <c r="BR13" s="0"/>
      <c r="BS13" s="0"/>
      <c r="BT13" s="0"/>
      <c r="BU13" s="0"/>
      <c r="BV13" s="6" t="n">
        <v>50</v>
      </c>
      <c r="BW13" s="0" t="s">
        <v>247</v>
      </c>
      <c r="BX13" s="0"/>
      <c r="BY13" s="0"/>
      <c r="BZ13" s="0"/>
      <c r="CA13" s="0"/>
      <c r="CB13" s="0"/>
      <c r="CC13" s="0"/>
      <c r="CD13" s="0"/>
      <c r="CE13" s="6" t="n">
        <v>307.1</v>
      </c>
      <c r="CF13" s="0" t="s">
        <v>246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5" t="s">
        <f>=EA12*(ABS(EA11)-ABS(EA10))</f>
      </c>
      <c r="EB13" s="0" t="s">
        <v>248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5" t="s">
        <f>=SUM(AP2:AP13)/SUM(AO2:AO13)</f>
      </c>
      <c r="AP14" s="0" t="s">
        <v>11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=BA13*(ABS(BA12)-ABS(BA11))</f>
      </c>
      <c r="BB14" s="0" t="s">
        <v>248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6" t="n">
        <v>180</v>
      </c>
      <c r="BQ14" s="0" t="s">
        <v>247</v>
      </c>
      <c r="BR14" s="0"/>
      <c r="BS14" s="0"/>
      <c r="BT14" s="0"/>
      <c r="BU14" s="0"/>
      <c r="BV14" s="5" t="s">
        <f>=BV13*(ABS(BV12)-ABS(BV11))</f>
      </c>
      <c r="BW14" s="0" t="s">
        <v>248</v>
      </c>
      <c r="BX14" s="0"/>
      <c r="BY14" s="0"/>
      <c r="BZ14" s="0"/>
      <c r="CA14" s="0"/>
      <c r="CB14" s="0"/>
      <c r="CC14" s="0"/>
      <c r="CD14" s="0"/>
      <c r="CE14" s="6" t="n">
        <v>210</v>
      </c>
      <c r="CF14" s="0" t="s">
        <v>247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262.4</v>
      </c>
      <c r="AP15" s="0" t="s">
        <v>246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5" t="s">
        <f>=BP14*(ABS(BP13)-ABS(BP12))</f>
      </c>
      <c r="BQ15" s="0" t="s">
        <v>248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5" t="s">
        <f>=CE14*(ABS(CE13)-ABS(CE12))</f>
      </c>
      <c r="CF15" s="0" t="s">
        <v>248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6" t="n">
        <v>25</v>
      </c>
      <c r="AP16" s="0" t="s">
        <v>247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5" t="s">
        <f>=AO16*(ABS(AO15)-ABS(AO14))</f>
      </c>
      <c r="AP17" s="0" t="s">
        <v>248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128</v>
      </c>
      <c r="B1" s="18" t="s">
        <v>0</v>
      </c>
      <c r="C1" s="18" t="s">
        <v>2</v>
      </c>
      <c r="D1" s="18" t="s">
        <v>249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250</v>
      </c>
      <c r="L1" s="18" t="s">
        <v>251</v>
      </c>
      <c r="M1" s="18" t="s">
        <v>20</v>
      </c>
      <c r="N1" s="18" t="s">
        <v>24</v>
      </c>
      <c r="O1" s="18" t="s">
        <v>252</v>
      </c>
    </row>
    <row collapsed="false" customFormat="false" customHeight="false" hidden="false" ht="12.1" outlineLevel="0" r="2">
      <c r="A2" s="20" t="n">
        <v>43657.797916667</v>
      </c>
      <c r="B2" s="2" t="s">
        <v>22</v>
      </c>
      <c r="C2" s="2" t="s">
        <v>253</v>
      </c>
      <c r="D2" s="2" t="s">
        <v>197</v>
      </c>
      <c r="E2" s="2" t="s">
        <v>18</v>
      </c>
      <c r="F2" s="2" t="s">
        <v>24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44474.788888889</v>
      </c>
      <c r="B3" s="2" t="s">
        <v>78</v>
      </c>
      <c r="C3" s="2" t="s">
        <v>254</v>
      </c>
      <c r="D3" s="2" t="s">
        <v>197</v>
      </c>
      <c r="E3" s="2" t="s">
        <v>18</v>
      </c>
      <c r="F3" s="2" t="s">
        <v>24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44474.797916667</v>
      </c>
      <c r="B4" s="2" t="s">
        <v>88</v>
      </c>
      <c r="C4" s="2" t="s">
        <v>255</v>
      </c>
      <c r="D4" s="2" t="s">
        <v>197</v>
      </c>
      <c r="E4" s="2" t="s">
        <v>18</v>
      </c>
      <c r="F4" s="2" t="s">
        <v>24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44474.797916667</v>
      </c>
      <c r="B5" s="2" t="s">
        <v>53</v>
      </c>
      <c r="C5" s="2" t="s">
        <v>256</v>
      </c>
      <c r="D5" s="2" t="s">
        <v>197</v>
      </c>
      <c r="E5" s="2" t="s">
        <v>18</v>
      </c>
      <c r="F5" s="2" t="s">
        <v>24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44474.797916667</v>
      </c>
      <c r="B6" s="2" t="s">
        <v>47</v>
      </c>
      <c r="C6" s="2" t="s">
        <v>257</v>
      </c>
      <c r="D6" s="2" t="s">
        <v>197</v>
      </c>
      <c r="E6" s="2" t="s">
        <v>18</v>
      </c>
      <c r="F6" s="2" t="s">
        <v>24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44474.797916667</v>
      </c>
      <c r="B7" s="2" t="s">
        <v>117</v>
      </c>
      <c r="C7" s="2" t="s">
        <v>258</v>
      </c>
      <c r="D7" s="2" t="s">
        <v>197</v>
      </c>
      <c r="E7" s="2" t="s">
        <v>91</v>
      </c>
      <c r="F7" s="2" t="s">
        <v>24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44474.797916667</v>
      </c>
      <c r="B8" s="2" t="s">
        <v>113</v>
      </c>
      <c r="C8" s="2" t="s">
        <v>259</v>
      </c>
      <c r="D8" s="2" t="s">
        <v>197</v>
      </c>
      <c r="E8" s="2" t="s">
        <v>91</v>
      </c>
      <c r="F8" s="2" t="s">
        <v>24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44474.797916667</v>
      </c>
      <c r="B9" s="2" t="s">
        <v>99</v>
      </c>
      <c r="C9" s="2" t="s">
        <v>260</v>
      </c>
      <c r="D9" s="2" t="s">
        <v>197</v>
      </c>
      <c r="E9" s="2" t="s">
        <v>91</v>
      </c>
      <c r="F9" s="2" t="s">
        <v>24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44474.797916667</v>
      </c>
      <c r="B10" s="2" t="s">
        <v>115</v>
      </c>
      <c r="C10" s="2" t="s">
        <v>261</v>
      </c>
      <c r="D10" s="2" t="s">
        <v>197</v>
      </c>
      <c r="E10" s="2" t="s">
        <v>91</v>
      </c>
      <c r="F10" s="2" t="s">
        <v>24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44477.797916667</v>
      </c>
      <c r="B11" s="2" t="s">
        <v>119</v>
      </c>
      <c r="C11" s="2" t="s">
        <v>262</v>
      </c>
      <c r="D11" s="2" t="s">
        <v>197</v>
      </c>
      <c r="E11" s="2" t="s">
        <v>91</v>
      </c>
      <c r="F11" s="2" t="s">
        <v>24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44487.797916667</v>
      </c>
      <c r="B12" s="2" t="s">
        <v>119</v>
      </c>
      <c r="C12" s="2" t="s">
        <v>262</v>
      </c>
      <c r="D12" s="2" t="s">
        <v>197</v>
      </c>
      <c r="E12" s="2" t="s">
        <v>91</v>
      </c>
      <c r="F12" s="2" t="s">
        <v>24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44495.797916667</v>
      </c>
      <c r="B13" s="2" t="s">
        <v>101</v>
      </c>
      <c r="C13" s="2" t="s">
        <v>263</v>
      </c>
      <c r="D13" s="2" t="s">
        <v>197</v>
      </c>
      <c r="E13" s="2" t="s">
        <v>91</v>
      </c>
      <c r="F13" s="2" t="s">
        <v>24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44495.797916667</v>
      </c>
      <c r="B14" s="2" t="s">
        <v>99</v>
      </c>
      <c r="C14" s="2" t="s">
        <v>260</v>
      </c>
      <c r="D14" s="2" t="s">
        <v>197</v>
      </c>
      <c r="E14" s="2" t="s">
        <v>91</v>
      </c>
      <c r="F14" s="2" t="s">
        <v>24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44498.797916667</v>
      </c>
      <c r="B15" s="2" t="s">
        <v>115</v>
      </c>
      <c r="C15" s="2" t="s">
        <v>261</v>
      </c>
      <c r="D15" s="2" t="s">
        <v>197</v>
      </c>
      <c r="E15" s="2" t="s">
        <v>91</v>
      </c>
      <c r="F15" s="2" t="s">
        <v>24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44508.797916667</v>
      </c>
      <c r="B16" s="2" t="s">
        <v>53</v>
      </c>
      <c r="C16" s="2" t="s">
        <v>256</v>
      </c>
      <c r="D16" s="2" t="s">
        <v>197</v>
      </c>
      <c r="E16" s="2" t="s">
        <v>18</v>
      </c>
      <c r="F16" s="2" t="s">
        <v>24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44512.790972222</v>
      </c>
      <c r="B17" s="2" t="s">
        <v>78</v>
      </c>
      <c r="C17" s="2" t="s">
        <v>254</v>
      </c>
      <c r="D17" s="2" t="s">
        <v>197</v>
      </c>
      <c r="E17" s="2" t="s">
        <v>18</v>
      </c>
      <c r="F17" s="2" t="s">
        <v>24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44512.797916667</v>
      </c>
      <c r="B18" s="2" t="s">
        <v>88</v>
      </c>
      <c r="C18" s="2" t="s">
        <v>255</v>
      </c>
      <c r="D18" s="2" t="s">
        <v>197</v>
      </c>
      <c r="E18" s="2" t="s">
        <v>18</v>
      </c>
      <c r="F18" s="2" t="s">
        <v>24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44512.797916667</v>
      </c>
      <c r="B19" s="2" t="s">
        <v>53</v>
      </c>
      <c r="C19" s="2" t="s">
        <v>256</v>
      </c>
      <c r="D19" s="2" t="s">
        <v>197</v>
      </c>
      <c r="E19" s="2" t="s">
        <v>18</v>
      </c>
      <c r="F19" s="2" t="s">
        <v>24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44512.797916667</v>
      </c>
      <c r="B20" s="2" t="s">
        <v>47</v>
      </c>
      <c r="C20" s="2" t="s">
        <v>257</v>
      </c>
      <c r="D20" s="2" t="s">
        <v>197</v>
      </c>
      <c r="E20" s="2" t="s">
        <v>18</v>
      </c>
      <c r="F20" s="2" t="s">
        <v>24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44512.797916667</v>
      </c>
      <c r="B21" s="2" t="s">
        <v>47</v>
      </c>
      <c r="C21" s="2" t="s">
        <v>257</v>
      </c>
      <c r="D21" s="2" t="s">
        <v>197</v>
      </c>
      <c r="E21" s="2" t="s">
        <v>18</v>
      </c>
      <c r="F21" s="2" t="s">
        <v>24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44512.797916667</v>
      </c>
      <c r="B22" s="2" t="s">
        <v>107</v>
      </c>
      <c r="C22" s="2" t="s">
        <v>264</v>
      </c>
      <c r="D22" s="2" t="s">
        <v>197</v>
      </c>
      <c r="E22" s="2" t="s">
        <v>91</v>
      </c>
      <c r="F22" s="2" t="s">
        <v>24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44518.797916667</v>
      </c>
      <c r="B23" s="2" t="s">
        <v>50</v>
      </c>
      <c r="C23" s="2" t="s">
        <v>265</v>
      </c>
      <c r="D23" s="2" t="s">
        <v>197</v>
      </c>
      <c r="E23" s="2" t="s">
        <v>18</v>
      </c>
      <c r="F23" s="2" t="s">
        <v>24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44518.797916667</v>
      </c>
      <c r="B24" s="2" t="s">
        <v>44</v>
      </c>
      <c r="C24" s="2" t="s">
        <v>266</v>
      </c>
      <c r="D24" s="2" t="s">
        <v>197</v>
      </c>
      <c r="E24" s="2" t="s">
        <v>18</v>
      </c>
      <c r="F24" s="2" t="s">
        <v>24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44518.797916667</v>
      </c>
      <c r="B25" s="2" t="s">
        <v>107</v>
      </c>
      <c r="C25" s="2" t="s">
        <v>264</v>
      </c>
      <c r="D25" s="2" t="s">
        <v>197</v>
      </c>
      <c r="E25" s="2" t="s">
        <v>91</v>
      </c>
      <c r="F25" s="2" t="s">
        <v>24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44518.797916667</v>
      </c>
      <c r="B26" s="2" t="s">
        <v>95</v>
      </c>
      <c r="C26" s="2" t="s">
        <v>267</v>
      </c>
      <c r="D26" s="2" t="s">
        <v>197</v>
      </c>
      <c r="E26" s="2" t="s">
        <v>91</v>
      </c>
      <c r="F26" s="2" t="s">
        <v>20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44518.797916667</v>
      </c>
      <c r="B27" s="2" t="s">
        <v>93</v>
      </c>
      <c r="C27" s="2" t="s">
        <v>268</v>
      </c>
      <c r="D27" s="2" t="s">
        <v>197</v>
      </c>
      <c r="E27" s="2" t="s">
        <v>91</v>
      </c>
      <c r="F27" s="2" t="s">
        <v>20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44518.797916667</v>
      </c>
      <c r="B28" s="2" t="s">
        <v>103</v>
      </c>
      <c r="C28" s="2" t="s">
        <v>269</v>
      </c>
      <c r="D28" s="2" t="s">
        <v>197</v>
      </c>
      <c r="E28" s="2" t="s">
        <v>91</v>
      </c>
      <c r="F28" s="2" t="s">
        <v>20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44518.797916667</v>
      </c>
      <c r="B29" s="2" t="s">
        <v>97</v>
      </c>
      <c r="C29" s="2" t="s">
        <v>270</v>
      </c>
      <c r="D29" s="2" t="s">
        <v>197</v>
      </c>
      <c r="E29" s="2" t="s">
        <v>91</v>
      </c>
      <c r="F29" s="2" t="s">
        <v>20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44523.797916667</v>
      </c>
      <c r="B30" s="2" t="s">
        <v>32</v>
      </c>
      <c r="C30" s="2" t="s">
        <v>271</v>
      </c>
      <c r="D30" s="2" t="s">
        <v>197</v>
      </c>
      <c r="E30" s="2" t="s">
        <v>18</v>
      </c>
      <c r="F30" s="2" t="s">
        <v>24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44523.797916667</v>
      </c>
      <c r="B31" s="2" t="s">
        <v>80</v>
      </c>
      <c r="C31" s="2" t="s">
        <v>272</v>
      </c>
      <c r="D31" s="2" t="s">
        <v>197</v>
      </c>
      <c r="E31" s="2" t="s">
        <v>18</v>
      </c>
      <c r="F31" s="2" t="s">
        <v>24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44524.790972222</v>
      </c>
      <c r="B32" s="2" t="s">
        <v>78</v>
      </c>
      <c r="C32" s="2" t="s">
        <v>254</v>
      </c>
      <c r="D32" s="2" t="s">
        <v>197</v>
      </c>
      <c r="E32" s="2" t="s">
        <v>18</v>
      </c>
      <c r="F32" s="2" t="s">
        <v>24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44524.797916667</v>
      </c>
      <c r="B33" s="2" t="s">
        <v>88</v>
      </c>
      <c r="C33" s="2" t="s">
        <v>255</v>
      </c>
      <c r="D33" s="2" t="s">
        <v>197</v>
      </c>
      <c r="E33" s="2" t="s">
        <v>18</v>
      </c>
      <c r="F33" s="2" t="s">
        <v>24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44525.797916667</v>
      </c>
      <c r="B34" s="2" t="s">
        <v>82</v>
      </c>
      <c r="C34" s="2" t="s">
        <v>273</v>
      </c>
      <c r="D34" s="2" t="s">
        <v>197</v>
      </c>
      <c r="E34" s="2" t="s">
        <v>18</v>
      </c>
      <c r="F34" s="2" t="s">
        <v>24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44525.797916667</v>
      </c>
      <c r="B35" s="2" t="s">
        <v>80</v>
      </c>
      <c r="C35" s="2" t="s">
        <v>272</v>
      </c>
      <c r="D35" s="2" t="s">
        <v>197</v>
      </c>
      <c r="E35" s="2" t="s">
        <v>18</v>
      </c>
      <c r="F35" s="2" t="s">
        <v>24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44525.797916667</v>
      </c>
      <c r="B36" s="2" t="s">
        <v>80</v>
      </c>
      <c r="C36" s="2" t="s">
        <v>272</v>
      </c>
      <c r="D36" s="2" t="s">
        <v>197</v>
      </c>
      <c r="E36" s="2" t="s">
        <v>18</v>
      </c>
      <c r="F36" s="2" t="s">
        <v>24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44526.790972222</v>
      </c>
      <c r="B37" s="2" t="s">
        <v>78</v>
      </c>
      <c r="C37" s="2" t="s">
        <v>254</v>
      </c>
      <c r="D37" s="2" t="s">
        <v>197</v>
      </c>
      <c r="E37" s="2" t="s">
        <v>18</v>
      </c>
      <c r="F37" s="2" t="s">
        <v>24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44526.790972222</v>
      </c>
      <c r="B38" s="2" t="s">
        <v>78</v>
      </c>
      <c r="C38" s="2" t="s">
        <v>254</v>
      </c>
      <c r="D38" s="2" t="s">
        <v>197</v>
      </c>
      <c r="E38" s="2" t="s">
        <v>18</v>
      </c>
      <c r="F38" s="2" t="s">
        <v>24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44526.797916667</v>
      </c>
      <c r="B39" s="2" t="s">
        <v>88</v>
      </c>
      <c r="C39" s="2" t="s">
        <v>255</v>
      </c>
      <c r="D39" s="2" t="s">
        <v>197</v>
      </c>
      <c r="E39" s="2" t="s">
        <v>18</v>
      </c>
      <c r="F39" s="2" t="s">
        <v>24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44526.797916667</v>
      </c>
      <c r="B40" s="2" t="s">
        <v>50</v>
      </c>
      <c r="C40" s="2" t="s">
        <v>265</v>
      </c>
      <c r="D40" s="2" t="s">
        <v>197</v>
      </c>
      <c r="E40" s="2" t="s">
        <v>18</v>
      </c>
      <c r="F40" s="2" t="s">
        <v>24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44526.797916667</v>
      </c>
      <c r="B41" s="2" t="s">
        <v>82</v>
      </c>
      <c r="C41" s="2" t="s">
        <v>273</v>
      </c>
      <c r="D41" s="2" t="s">
        <v>197</v>
      </c>
      <c r="E41" s="2" t="s">
        <v>18</v>
      </c>
      <c r="F41" s="2" t="s">
        <v>24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44526.797916667</v>
      </c>
      <c r="B42" s="2" t="s">
        <v>82</v>
      </c>
      <c r="C42" s="2" t="s">
        <v>273</v>
      </c>
      <c r="D42" s="2" t="s">
        <v>197</v>
      </c>
      <c r="E42" s="2" t="s">
        <v>18</v>
      </c>
      <c r="F42" s="2" t="s">
        <v>24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44526.797916667</v>
      </c>
      <c r="B43" s="2" t="s">
        <v>82</v>
      </c>
      <c r="C43" s="2" t="s">
        <v>273</v>
      </c>
      <c r="D43" s="2" t="s">
        <v>197</v>
      </c>
      <c r="E43" s="2" t="s">
        <v>18</v>
      </c>
      <c r="F43" s="2" t="s">
        <v>24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44526.797916667</v>
      </c>
      <c r="B44" s="2" t="s">
        <v>82</v>
      </c>
      <c r="C44" s="2" t="s">
        <v>273</v>
      </c>
      <c r="D44" s="2" t="s">
        <v>197</v>
      </c>
      <c r="E44" s="2" t="s">
        <v>18</v>
      </c>
      <c r="F44" s="2" t="s">
        <v>24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44526.797916667</v>
      </c>
      <c r="B45" s="2" t="s">
        <v>32</v>
      </c>
      <c r="C45" s="2" t="s">
        <v>271</v>
      </c>
      <c r="D45" s="2" t="s">
        <v>197</v>
      </c>
      <c r="E45" s="2" t="s">
        <v>18</v>
      </c>
      <c r="F45" s="2" t="s">
        <v>24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44526.797916667</v>
      </c>
      <c r="B46" s="2" t="s">
        <v>58</v>
      </c>
      <c r="C46" s="2" t="s">
        <v>274</v>
      </c>
      <c r="D46" s="2" t="s">
        <v>197</v>
      </c>
      <c r="E46" s="2" t="s">
        <v>18</v>
      </c>
      <c r="F46" s="2" t="s">
        <v>24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44526.797916667</v>
      </c>
      <c r="B47" s="2" t="s">
        <v>58</v>
      </c>
      <c r="C47" s="2" t="s">
        <v>274</v>
      </c>
      <c r="D47" s="2" t="s">
        <v>197</v>
      </c>
      <c r="E47" s="2" t="s">
        <v>18</v>
      </c>
      <c r="F47" s="2" t="s">
        <v>24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44526.797916667</v>
      </c>
      <c r="B48" s="2" t="s">
        <v>58</v>
      </c>
      <c r="C48" s="2" t="s">
        <v>274</v>
      </c>
      <c r="D48" s="2" t="s">
        <v>197</v>
      </c>
      <c r="E48" s="2" t="s">
        <v>18</v>
      </c>
      <c r="F48" s="2" t="s">
        <v>24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44526.797916667</v>
      </c>
      <c r="B49" s="2" t="s">
        <v>58</v>
      </c>
      <c r="C49" s="2" t="s">
        <v>274</v>
      </c>
      <c r="D49" s="2" t="s">
        <v>197</v>
      </c>
      <c r="E49" s="2" t="s">
        <v>18</v>
      </c>
      <c r="F49" s="2" t="s">
        <v>24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44526.797916667</v>
      </c>
      <c r="B50" s="2" t="s">
        <v>35</v>
      </c>
      <c r="C50" s="2" t="s">
        <v>275</v>
      </c>
      <c r="D50" s="2" t="s">
        <v>197</v>
      </c>
      <c r="E50" s="2" t="s">
        <v>18</v>
      </c>
      <c r="F50" s="2" t="s">
        <v>24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44526.797916667</v>
      </c>
      <c r="B51" s="2" t="s">
        <v>107</v>
      </c>
      <c r="C51" s="2" t="s">
        <v>264</v>
      </c>
      <c r="D51" s="2" t="s">
        <v>197</v>
      </c>
      <c r="E51" s="2" t="s">
        <v>91</v>
      </c>
      <c r="F51" s="2" t="s">
        <v>24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44526.797916667</v>
      </c>
      <c r="B52" s="2" t="s">
        <v>105</v>
      </c>
      <c r="C52" s="2" t="s">
        <v>276</v>
      </c>
      <c r="D52" s="2" t="s">
        <v>197</v>
      </c>
      <c r="E52" s="2" t="s">
        <v>91</v>
      </c>
      <c r="F52" s="2" t="s">
        <v>24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44526.797916667</v>
      </c>
      <c r="B53" s="2" t="s">
        <v>111</v>
      </c>
      <c r="C53" s="2" t="s">
        <v>277</v>
      </c>
      <c r="D53" s="2" t="s">
        <v>197</v>
      </c>
      <c r="E53" s="2" t="s">
        <v>91</v>
      </c>
      <c r="F53" s="2" t="s">
        <v>24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44529.797916667</v>
      </c>
      <c r="B54" s="2" t="s">
        <v>76</v>
      </c>
      <c r="C54" s="2" t="s">
        <v>278</v>
      </c>
      <c r="D54" s="2" t="s">
        <v>197</v>
      </c>
      <c r="E54" s="2" t="s">
        <v>18</v>
      </c>
      <c r="F54" s="2" t="s">
        <v>24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44530.797916667</v>
      </c>
      <c r="B55" s="2" t="s">
        <v>50</v>
      </c>
      <c r="C55" s="2" t="s">
        <v>265</v>
      </c>
      <c r="D55" s="2" t="s">
        <v>197</v>
      </c>
      <c r="E55" s="2" t="s">
        <v>18</v>
      </c>
      <c r="F55" s="2" t="s">
        <v>24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44530.797916667</v>
      </c>
      <c r="B56" s="2" t="s">
        <v>70</v>
      </c>
      <c r="C56" s="2" t="s">
        <v>71</v>
      </c>
      <c r="D56" s="2" t="s">
        <v>197</v>
      </c>
      <c r="E56" s="2" t="s">
        <v>18</v>
      </c>
      <c r="F56" s="2" t="s">
        <v>20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44530.797916667</v>
      </c>
      <c r="B57" s="2" t="s">
        <v>74</v>
      </c>
      <c r="C57" s="2" t="s">
        <v>279</v>
      </c>
      <c r="D57" s="2" t="s">
        <v>197</v>
      </c>
      <c r="E57" s="2" t="s">
        <v>18</v>
      </c>
      <c r="F57" s="2" t="s">
        <v>20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44531.797916667</v>
      </c>
      <c r="B58" s="2" t="s">
        <v>70</v>
      </c>
      <c r="C58" s="2" t="s">
        <v>71</v>
      </c>
      <c r="D58" s="2" t="s">
        <v>197</v>
      </c>
      <c r="E58" s="2" t="s">
        <v>18</v>
      </c>
      <c r="F58" s="2" t="s">
        <v>20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44531.797916667</v>
      </c>
      <c r="B59" s="2" t="s">
        <v>121</v>
      </c>
      <c r="C59" s="2" t="s">
        <v>280</v>
      </c>
      <c r="D59" s="2" t="s">
        <v>197</v>
      </c>
      <c r="E59" s="2" t="s">
        <v>91</v>
      </c>
      <c r="F59" s="2" t="s">
        <v>20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44532.797916667</v>
      </c>
      <c r="B60" s="2" t="s">
        <v>121</v>
      </c>
      <c r="C60" s="2" t="s">
        <v>280</v>
      </c>
      <c r="D60" s="2" t="s">
        <v>197</v>
      </c>
      <c r="E60" s="2" t="s">
        <v>91</v>
      </c>
      <c r="F60" s="2" t="s">
        <v>20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44532.797916667</v>
      </c>
      <c r="B61" s="2" t="s">
        <v>117</v>
      </c>
      <c r="C61" s="2" t="s">
        <v>258</v>
      </c>
      <c r="D61" s="2" t="s">
        <v>197</v>
      </c>
      <c r="E61" s="2" t="s">
        <v>91</v>
      </c>
      <c r="F61" s="2" t="s">
        <v>24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44532.797916667</v>
      </c>
      <c r="B62" s="2" t="s">
        <v>109</v>
      </c>
      <c r="C62" s="2" t="s">
        <v>281</v>
      </c>
      <c r="D62" s="2" t="s">
        <v>197</v>
      </c>
      <c r="E62" s="2" t="s">
        <v>91</v>
      </c>
      <c r="F62" s="2" t="s">
        <v>24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44533.797916667</v>
      </c>
      <c r="B63" s="2" t="s">
        <v>38</v>
      </c>
      <c r="C63" s="2" t="s">
        <v>282</v>
      </c>
      <c r="D63" s="2" t="s">
        <v>197</v>
      </c>
      <c r="E63" s="2" t="s">
        <v>18</v>
      </c>
      <c r="F63" s="2" t="s">
        <v>24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44533.797916667</v>
      </c>
      <c r="B64" s="2" t="s">
        <v>80</v>
      </c>
      <c r="C64" s="2" t="s">
        <v>272</v>
      </c>
      <c r="D64" s="2" t="s">
        <v>197</v>
      </c>
      <c r="E64" s="2" t="s">
        <v>18</v>
      </c>
      <c r="F64" s="2" t="s">
        <v>24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44533.797916667</v>
      </c>
      <c r="B65" s="2" t="s">
        <v>70</v>
      </c>
      <c r="C65" s="2" t="s">
        <v>71</v>
      </c>
      <c r="D65" s="2" t="s">
        <v>197</v>
      </c>
      <c r="E65" s="2" t="s">
        <v>18</v>
      </c>
      <c r="F65" s="2" t="s">
        <v>20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0" t="n">
        <v>44533.797916667</v>
      </c>
      <c r="B66" s="2" t="s">
        <v>70</v>
      </c>
      <c r="C66" s="2" t="s">
        <v>71</v>
      </c>
      <c r="D66" s="2" t="s">
        <v>197</v>
      </c>
      <c r="E66" s="2" t="s">
        <v>18</v>
      </c>
      <c r="F66" s="2" t="s">
        <v>20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44533.797916667</v>
      </c>
      <c r="B67" s="2" t="s">
        <v>41</v>
      </c>
      <c r="C67" s="2" t="s">
        <v>42</v>
      </c>
      <c r="D67" s="2" t="s">
        <v>197</v>
      </c>
      <c r="E67" s="2" t="s">
        <v>18</v>
      </c>
      <c r="F67" s="2" t="s">
        <v>20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44533.797916667</v>
      </c>
      <c r="B68" s="2" t="s">
        <v>74</v>
      </c>
      <c r="C68" s="2" t="s">
        <v>279</v>
      </c>
      <c r="D68" s="2" t="s">
        <v>197</v>
      </c>
      <c r="E68" s="2" t="s">
        <v>18</v>
      </c>
      <c r="F68" s="2" t="s">
        <v>20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44533.797916667</v>
      </c>
      <c r="B69" s="2" t="s">
        <v>119</v>
      </c>
      <c r="C69" s="2" t="s">
        <v>262</v>
      </c>
      <c r="D69" s="2" t="s">
        <v>197</v>
      </c>
      <c r="E69" s="2" t="s">
        <v>91</v>
      </c>
      <c r="F69" s="2" t="s">
        <v>24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44533.797916667</v>
      </c>
      <c r="B70" s="2" t="s">
        <v>121</v>
      </c>
      <c r="C70" s="2" t="s">
        <v>280</v>
      </c>
      <c r="D70" s="2" t="s">
        <v>197</v>
      </c>
      <c r="E70" s="2" t="s">
        <v>91</v>
      </c>
      <c r="F70" s="2" t="s">
        <v>20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44536.445833333</v>
      </c>
      <c r="B71" s="2" t="s">
        <v>44</v>
      </c>
      <c r="C71" s="2" t="s">
        <v>266</v>
      </c>
      <c r="D71" s="2" t="s">
        <v>197</v>
      </c>
      <c r="E71" s="2" t="s">
        <v>18</v>
      </c>
      <c r="F71" s="2" t="s">
        <v>24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44536.445833333</v>
      </c>
      <c r="B72" s="2" t="s">
        <v>109</v>
      </c>
      <c r="C72" s="2" t="s">
        <v>281</v>
      </c>
      <c r="D72" s="2" t="s">
        <v>197</v>
      </c>
      <c r="E72" s="2" t="s">
        <v>91</v>
      </c>
      <c r="F72" s="2" t="s">
        <v>24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44536.591666667</v>
      </c>
      <c r="B73" s="2" t="s">
        <v>80</v>
      </c>
      <c r="C73" s="2" t="s">
        <v>272</v>
      </c>
      <c r="D73" s="2" t="s">
        <v>197</v>
      </c>
      <c r="E73" s="2" t="s">
        <v>18</v>
      </c>
      <c r="F73" s="2" t="s">
        <v>24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44536.591666667</v>
      </c>
      <c r="B74" s="2" t="s">
        <v>58</v>
      </c>
      <c r="C74" s="2" t="s">
        <v>274</v>
      </c>
      <c r="D74" s="2" t="s">
        <v>197</v>
      </c>
      <c r="E74" s="2" t="s">
        <v>18</v>
      </c>
      <c r="F74" s="2" t="s">
        <v>24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44536.591666667</v>
      </c>
      <c r="B75" s="2" t="s">
        <v>109</v>
      </c>
      <c r="C75" s="2" t="s">
        <v>281</v>
      </c>
      <c r="D75" s="2" t="s">
        <v>197</v>
      </c>
      <c r="E75" s="2" t="s">
        <v>91</v>
      </c>
      <c r="F75" s="2" t="s">
        <v>24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44537.858333333</v>
      </c>
      <c r="B76" s="2" t="s">
        <v>58</v>
      </c>
      <c r="C76" s="2" t="s">
        <v>274</v>
      </c>
      <c r="D76" s="2" t="s">
        <v>197</v>
      </c>
      <c r="E76" s="2" t="s">
        <v>18</v>
      </c>
      <c r="F76" s="2" t="s">
        <v>24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44539.513888889</v>
      </c>
      <c r="B77" s="2" t="s">
        <v>68</v>
      </c>
      <c r="C77" s="2" t="s">
        <v>283</v>
      </c>
      <c r="D77" s="2" t="s">
        <v>197</v>
      </c>
      <c r="E77" s="2" t="s">
        <v>18</v>
      </c>
      <c r="F77" s="2" t="s">
        <v>24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44540.513888889</v>
      </c>
      <c r="B78" s="2" t="s">
        <v>68</v>
      </c>
      <c r="C78" s="2" t="s">
        <v>283</v>
      </c>
      <c r="D78" s="2" t="s">
        <v>197</v>
      </c>
      <c r="E78" s="2" t="s">
        <v>18</v>
      </c>
      <c r="F78" s="2" t="s">
        <v>24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44540.513888889</v>
      </c>
      <c r="B79" s="2" t="s">
        <v>68</v>
      </c>
      <c r="C79" s="2" t="s">
        <v>283</v>
      </c>
      <c r="D79" s="2" t="s">
        <v>197</v>
      </c>
      <c r="E79" s="2" t="s">
        <v>18</v>
      </c>
      <c r="F79" s="2" t="s">
        <v>24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44540.513888889</v>
      </c>
      <c r="B80" s="2" t="s">
        <v>61</v>
      </c>
      <c r="C80" s="2" t="s">
        <v>62</v>
      </c>
      <c r="D80" s="2" t="s">
        <v>197</v>
      </c>
      <c r="E80" s="2" t="s">
        <v>18</v>
      </c>
      <c r="F80" s="2" t="s">
        <v>20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44543.259722222</v>
      </c>
      <c r="B81" s="2" t="s">
        <v>82</v>
      </c>
      <c r="C81" s="2" t="s">
        <v>273</v>
      </c>
      <c r="D81" s="2" t="s">
        <v>197</v>
      </c>
      <c r="E81" s="2" t="s">
        <v>18</v>
      </c>
      <c r="F81" s="2" t="s">
        <v>24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44543.665277778</v>
      </c>
      <c r="B82" s="2" t="s">
        <v>68</v>
      </c>
      <c r="C82" s="2" t="s">
        <v>283</v>
      </c>
      <c r="D82" s="2" t="s">
        <v>197</v>
      </c>
      <c r="E82" s="2" t="s">
        <v>18</v>
      </c>
      <c r="F82" s="2" t="s">
        <v>24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44543.665277778</v>
      </c>
      <c r="B83" s="2" t="s">
        <v>50</v>
      </c>
      <c r="C83" s="2" t="s">
        <v>265</v>
      </c>
      <c r="D83" s="2" t="s">
        <v>197</v>
      </c>
      <c r="E83" s="2" t="s">
        <v>18</v>
      </c>
      <c r="F83" s="2" t="s">
        <v>24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44543.665277778</v>
      </c>
      <c r="B84" s="2" t="s">
        <v>58</v>
      </c>
      <c r="C84" s="2" t="s">
        <v>274</v>
      </c>
      <c r="D84" s="2" t="s">
        <v>197</v>
      </c>
      <c r="E84" s="2" t="s">
        <v>18</v>
      </c>
      <c r="F84" s="2" t="s">
        <v>24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44543.665277778</v>
      </c>
      <c r="B85" s="2" t="s">
        <v>107</v>
      </c>
      <c r="C85" s="2" t="s">
        <v>264</v>
      </c>
      <c r="D85" s="2" t="s">
        <v>197</v>
      </c>
      <c r="E85" s="2" t="s">
        <v>91</v>
      </c>
      <c r="F85" s="2" t="s">
        <v>24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44543.858333333</v>
      </c>
      <c r="B86" s="2" t="s">
        <v>80</v>
      </c>
      <c r="C86" s="2" t="s">
        <v>272</v>
      </c>
      <c r="D86" s="2" t="s">
        <v>197</v>
      </c>
      <c r="E86" s="2" t="s">
        <v>18</v>
      </c>
      <c r="F86" s="2" t="s">
        <v>24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44543.858333333</v>
      </c>
      <c r="B87" s="2" t="s">
        <v>38</v>
      </c>
      <c r="C87" s="2" t="s">
        <v>282</v>
      </c>
      <c r="D87" s="2" t="s">
        <v>197</v>
      </c>
      <c r="E87" s="2" t="s">
        <v>18</v>
      </c>
      <c r="F87" s="2" t="s">
        <v>24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44543.858333333</v>
      </c>
      <c r="B88" s="2" t="s">
        <v>58</v>
      </c>
      <c r="C88" s="2" t="s">
        <v>274</v>
      </c>
      <c r="D88" s="2" t="s">
        <v>197</v>
      </c>
      <c r="E88" s="2" t="s">
        <v>18</v>
      </c>
      <c r="F88" s="2" t="s">
        <v>24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44543.858333333</v>
      </c>
      <c r="B89" s="2" t="s">
        <v>201</v>
      </c>
      <c r="C89" s="2" t="s">
        <v>284</v>
      </c>
      <c r="D89" s="2" t="s">
        <v>197</v>
      </c>
      <c r="E89" s="2" t="s">
        <v>18</v>
      </c>
      <c r="F89" s="2" t="s">
        <v>20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44543.858333333</v>
      </c>
      <c r="B90" s="2" t="s">
        <v>201</v>
      </c>
      <c r="C90" s="2" t="s">
        <v>284</v>
      </c>
      <c r="D90" s="2" t="s">
        <v>197</v>
      </c>
      <c r="E90" s="2" t="s">
        <v>18</v>
      </c>
      <c r="F90" s="2" t="s">
        <v>20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44543.858333333</v>
      </c>
      <c r="B91" s="2" t="s">
        <v>88</v>
      </c>
      <c r="C91" s="2" t="s">
        <v>255</v>
      </c>
      <c r="D91" s="2" t="s">
        <v>197</v>
      </c>
      <c r="E91" s="2" t="s">
        <v>18</v>
      </c>
      <c r="F91" s="2" t="s">
        <v>24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44543.858333333</v>
      </c>
      <c r="B92" s="2" t="s">
        <v>82</v>
      </c>
      <c r="C92" s="2" t="s">
        <v>273</v>
      </c>
      <c r="D92" s="2" t="s">
        <v>197</v>
      </c>
      <c r="E92" s="2" t="s">
        <v>18</v>
      </c>
      <c r="F92" s="2" t="s">
        <v>24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44544.391666667</v>
      </c>
      <c r="B93" s="2" t="s">
        <v>68</v>
      </c>
      <c r="C93" s="2" t="s">
        <v>283</v>
      </c>
      <c r="D93" s="2" t="s">
        <v>197</v>
      </c>
      <c r="E93" s="2" t="s">
        <v>18</v>
      </c>
      <c r="F93" s="2" t="s">
        <v>24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44544.391666667</v>
      </c>
      <c r="B94" s="2" t="s">
        <v>78</v>
      </c>
      <c r="C94" s="2" t="s">
        <v>254</v>
      </c>
      <c r="D94" s="2" t="s">
        <v>197</v>
      </c>
      <c r="E94" s="2" t="s">
        <v>18</v>
      </c>
      <c r="F94" s="2" t="s">
        <v>24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44544.391666667</v>
      </c>
      <c r="B95" s="2" t="s">
        <v>88</v>
      </c>
      <c r="C95" s="2" t="s">
        <v>255</v>
      </c>
      <c r="D95" s="2" t="s">
        <v>197</v>
      </c>
      <c r="E95" s="2" t="s">
        <v>18</v>
      </c>
      <c r="F95" s="2" t="s">
        <v>24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44546.611111111</v>
      </c>
      <c r="B96" s="2" t="s">
        <v>55</v>
      </c>
      <c r="C96" s="2" t="s">
        <v>56</v>
      </c>
      <c r="D96" s="2" t="s">
        <v>197</v>
      </c>
      <c r="E96" s="2" t="s">
        <v>18</v>
      </c>
      <c r="F96" s="2" t="s">
        <v>20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44550.5</v>
      </c>
      <c r="B97" s="2" t="s">
        <v>41</v>
      </c>
      <c r="C97" s="2" t="s">
        <v>42</v>
      </c>
      <c r="D97" s="2" t="s">
        <v>197</v>
      </c>
      <c r="E97" s="2" t="s">
        <v>18</v>
      </c>
      <c r="F97" s="2" t="s">
        <v>20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44550.5</v>
      </c>
      <c r="B98" s="2" t="s">
        <v>41</v>
      </c>
      <c r="C98" s="2" t="s">
        <v>42</v>
      </c>
      <c r="D98" s="2" t="s">
        <v>197</v>
      </c>
      <c r="E98" s="2" t="s">
        <v>18</v>
      </c>
      <c r="F98" s="2" t="s">
        <v>20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44550.5</v>
      </c>
      <c r="B99" s="2" t="s">
        <v>29</v>
      </c>
      <c r="C99" s="2" t="s">
        <v>30</v>
      </c>
      <c r="D99" s="2" t="s">
        <v>197</v>
      </c>
      <c r="E99" s="2" t="s">
        <v>18</v>
      </c>
      <c r="F99" s="2" t="s">
        <v>20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44550.5</v>
      </c>
      <c r="B100" s="2" t="s">
        <v>29</v>
      </c>
      <c r="C100" s="2" t="s">
        <v>30</v>
      </c>
      <c r="D100" s="2" t="s">
        <v>197</v>
      </c>
      <c r="E100" s="2" t="s">
        <v>18</v>
      </c>
      <c r="F100" s="2" t="s">
        <v>20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44550.5</v>
      </c>
      <c r="B101" s="2" t="s">
        <v>121</v>
      </c>
      <c r="C101" s="2" t="s">
        <v>280</v>
      </c>
      <c r="D101" s="2" t="s">
        <v>197</v>
      </c>
      <c r="E101" s="2" t="s">
        <v>91</v>
      </c>
      <c r="F101" s="2" t="s">
        <v>20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44550.5</v>
      </c>
      <c r="B102" s="2" t="s">
        <v>113</v>
      </c>
      <c r="C102" s="2" t="s">
        <v>259</v>
      </c>
      <c r="D102" s="2" t="s">
        <v>197</v>
      </c>
      <c r="E102" s="2" t="s">
        <v>91</v>
      </c>
      <c r="F102" s="2" t="s">
        <v>24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44550.680555556</v>
      </c>
      <c r="B103" s="2" t="s">
        <v>53</v>
      </c>
      <c r="C103" s="2" t="s">
        <v>256</v>
      </c>
      <c r="D103" s="2" t="s">
        <v>197</v>
      </c>
      <c r="E103" s="2" t="s">
        <v>18</v>
      </c>
      <c r="F103" s="2" t="s">
        <v>24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44553.3375</v>
      </c>
      <c r="B104" s="2" t="s">
        <v>55</v>
      </c>
      <c r="C104" s="2" t="s">
        <v>56</v>
      </c>
      <c r="D104" s="2" t="s">
        <v>197</v>
      </c>
      <c r="E104" s="2" t="s">
        <v>18</v>
      </c>
      <c r="F104" s="2" t="s">
        <v>20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44559.567361111</v>
      </c>
      <c r="B105" s="2" t="s">
        <v>90</v>
      </c>
      <c r="C105" s="2" t="s">
        <v>285</v>
      </c>
      <c r="D105" s="2" t="s">
        <v>197</v>
      </c>
      <c r="E105" s="2" t="s">
        <v>91</v>
      </c>
      <c r="F105" s="2" t="s">
        <v>24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44559.656944444</v>
      </c>
      <c r="B106" s="2" t="s">
        <v>17</v>
      </c>
      <c r="C106" s="2" t="s">
        <v>19</v>
      </c>
      <c r="D106" s="2" t="s">
        <v>197</v>
      </c>
      <c r="E106" s="2" t="s">
        <v>18</v>
      </c>
      <c r="F106" s="2" t="s">
        <v>20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44565.753472222</v>
      </c>
      <c r="B107" s="2" t="s">
        <v>70</v>
      </c>
      <c r="C107" s="2" t="s">
        <v>71</v>
      </c>
      <c r="D107" s="2" t="s">
        <v>197</v>
      </c>
      <c r="E107" s="2" t="s">
        <v>18</v>
      </c>
      <c r="F107" s="2" t="s">
        <v>20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44566.423611111</v>
      </c>
      <c r="B108" s="2" t="s">
        <v>109</v>
      </c>
      <c r="C108" s="2" t="s">
        <v>281</v>
      </c>
      <c r="D108" s="2" t="s">
        <v>197</v>
      </c>
      <c r="E108" s="2" t="s">
        <v>91</v>
      </c>
      <c r="F108" s="2" t="s">
        <v>24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44567.425694444</v>
      </c>
      <c r="B109" s="2" t="s">
        <v>201</v>
      </c>
      <c r="C109" s="2" t="s">
        <v>284</v>
      </c>
      <c r="D109" s="2" t="s">
        <v>197</v>
      </c>
      <c r="E109" s="2" t="s">
        <v>18</v>
      </c>
      <c r="F109" s="2" t="s">
        <v>20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44567.511805556</v>
      </c>
      <c r="B110" s="2" t="s">
        <v>58</v>
      </c>
      <c r="C110" s="2" t="s">
        <v>274</v>
      </c>
      <c r="D110" s="2" t="s">
        <v>197</v>
      </c>
      <c r="E110" s="2" t="s">
        <v>18</v>
      </c>
      <c r="F110" s="2" t="s">
        <v>24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44567.5875</v>
      </c>
      <c r="B111" s="2" t="s">
        <v>58</v>
      </c>
      <c r="C111" s="2" t="s">
        <v>274</v>
      </c>
      <c r="D111" s="2" t="s">
        <v>197</v>
      </c>
      <c r="E111" s="2" t="s">
        <v>18</v>
      </c>
      <c r="F111" s="2" t="s">
        <v>24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44572.496527778</v>
      </c>
      <c r="B112" s="2" t="s">
        <v>121</v>
      </c>
      <c r="C112" s="2" t="s">
        <v>280</v>
      </c>
      <c r="D112" s="2" t="s">
        <v>197</v>
      </c>
      <c r="E112" s="2" t="s">
        <v>91</v>
      </c>
      <c r="F112" s="2" t="s">
        <v>20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44572.782638889</v>
      </c>
      <c r="B113" s="2" t="s">
        <v>35</v>
      </c>
      <c r="C113" s="2" t="s">
        <v>275</v>
      </c>
      <c r="D113" s="2" t="s">
        <v>197</v>
      </c>
      <c r="E113" s="2" t="s">
        <v>18</v>
      </c>
      <c r="F113" s="2" t="s">
        <v>24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44575.576388889</v>
      </c>
      <c r="B114" s="2" t="s">
        <v>84</v>
      </c>
      <c r="C114" s="2" t="s">
        <v>286</v>
      </c>
      <c r="D114" s="2" t="s">
        <v>197</v>
      </c>
      <c r="E114" s="2" t="s">
        <v>18</v>
      </c>
      <c r="F114" s="2" t="s">
        <v>24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44575.576388889</v>
      </c>
      <c r="B115" s="2" t="s">
        <v>35</v>
      </c>
      <c r="C115" s="2" t="s">
        <v>275</v>
      </c>
      <c r="D115" s="2" t="s">
        <v>197</v>
      </c>
      <c r="E115" s="2" t="s">
        <v>18</v>
      </c>
      <c r="F115" s="2" t="s">
        <v>24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44575.576388889</v>
      </c>
      <c r="B116" s="2" t="s">
        <v>88</v>
      </c>
      <c r="C116" s="2" t="s">
        <v>255</v>
      </c>
      <c r="D116" s="2" t="s">
        <v>197</v>
      </c>
      <c r="E116" s="2" t="s">
        <v>18</v>
      </c>
      <c r="F116" s="2" t="s">
        <v>24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44575.772222222</v>
      </c>
      <c r="B117" s="2" t="s">
        <v>66</v>
      </c>
      <c r="C117" s="2" t="s">
        <v>287</v>
      </c>
      <c r="D117" s="2" t="s">
        <v>197</v>
      </c>
      <c r="E117" s="2" t="s">
        <v>18</v>
      </c>
      <c r="F117" s="2" t="s">
        <v>24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44582.733333333</v>
      </c>
      <c r="B118" s="2" t="s">
        <v>68</v>
      </c>
      <c r="C118" s="2" t="s">
        <v>283</v>
      </c>
      <c r="D118" s="2" t="s">
        <v>197</v>
      </c>
      <c r="E118" s="2" t="s">
        <v>18</v>
      </c>
      <c r="F118" s="2" t="s">
        <v>24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44585.609027778</v>
      </c>
      <c r="B119" s="2" t="s">
        <v>78</v>
      </c>
      <c r="C119" s="2" t="s">
        <v>254</v>
      </c>
      <c r="D119" s="2" t="s">
        <v>197</v>
      </c>
      <c r="E119" s="2" t="s">
        <v>18</v>
      </c>
      <c r="F119" s="2" t="s">
        <v>24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44585.845833333</v>
      </c>
      <c r="B120" s="2" t="s">
        <v>72</v>
      </c>
      <c r="C120" s="2" t="s">
        <v>288</v>
      </c>
      <c r="D120" s="2" t="s">
        <v>197</v>
      </c>
      <c r="E120" s="2" t="s">
        <v>18</v>
      </c>
      <c r="F120" s="2" t="s">
        <v>24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44588.463888889</v>
      </c>
      <c r="B121" s="2" t="s">
        <v>117</v>
      </c>
      <c r="C121" s="2" t="s">
        <v>258</v>
      </c>
      <c r="D121" s="2" t="s">
        <v>197</v>
      </c>
      <c r="E121" s="2" t="s">
        <v>91</v>
      </c>
      <c r="F121" s="2" t="s">
        <v>24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44588.916666667</v>
      </c>
      <c r="B122" s="2" t="s">
        <v>119</v>
      </c>
      <c r="C122" s="2" t="s">
        <v>262</v>
      </c>
      <c r="D122" s="2" t="s">
        <v>197</v>
      </c>
      <c r="E122" s="2" t="s">
        <v>91</v>
      </c>
      <c r="F122" s="2" t="s">
        <v>24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44596.719444444</v>
      </c>
      <c r="B123" s="2" t="s">
        <v>68</v>
      </c>
      <c r="C123" s="2" t="s">
        <v>283</v>
      </c>
      <c r="D123" s="2" t="s">
        <v>197</v>
      </c>
      <c r="E123" s="2" t="s">
        <v>18</v>
      </c>
      <c r="F123" s="2" t="s">
        <v>24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44613.511805556</v>
      </c>
      <c r="B124" s="2" t="s">
        <v>53</v>
      </c>
      <c r="C124" s="2" t="s">
        <v>256</v>
      </c>
      <c r="D124" s="2" t="s">
        <v>197</v>
      </c>
      <c r="E124" s="2" t="s">
        <v>18</v>
      </c>
      <c r="F124" s="2" t="s">
        <v>24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44613.561111111</v>
      </c>
      <c r="B125" s="2" t="s">
        <v>121</v>
      </c>
      <c r="C125" s="2" t="s">
        <v>280</v>
      </c>
      <c r="D125" s="2" t="s">
        <v>197</v>
      </c>
      <c r="E125" s="2" t="s">
        <v>91</v>
      </c>
      <c r="F125" s="2" t="s">
        <v>20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44613.590972222</v>
      </c>
      <c r="B126" s="2" t="s">
        <v>66</v>
      </c>
      <c r="C126" s="2" t="s">
        <v>287</v>
      </c>
      <c r="D126" s="2" t="s">
        <v>197</v>
      </c>
      <c r="E126" s="2" t="s">
        <v>18</v>
      </c>
      <c r="F126" s="2" t="s">
        <v>24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44613.593055556</v>
      </c>
      <c r="B127" s="2" t="s">
        <v>88</v>
      </c>
      <c r="C127" s="2" t="s">
        <v>255</v>
      </c>
      <c r="D127" s="2" t="s">
        <v>197</v>
      </c>
      <c r="E127" s="2" t="s">
        <v>18</v>
      </c>
      <c r="F127" s="2" t="s">
        <v>24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44613.593055556</v>
      </c>
      <c r="B128" s="2" t="s">
        <v>86</v>
      </c>
      <c r="C128" s="2" t="s">
        <v>289</v>
      </c>
      <c r="D128" s="2" t="s">
        <v>197</v>
      </c>
      <c r="E128" s="2" t="s">
        <v>18</v>
      </c>
      <c r="F128" s="2" t="s">
        <v>24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44613.593055556</v>
      </c>
      <c r="B129" s="2" t="s">
        <v>58</v>
      </c>
      <c r="C129" s="2" t="s">
        <v>274</v>
      </c>
      <c r="D129" s="2" t="s">
        <v>197</v>
      </c>
      <c r="E129" s="2" t="s">
        <v>18</v>
      </c>
      <c r="F129" s="2" t="s">
        <v>24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44613.625</v>
      </c>
      <c r="B130" s="2" t="s">
        <v>72</v>
      </c>
      <c r="C130" s="2" t="s">
        <v>288</v>
      </c>
      <c r="D130" s="2" t="s">
        <v>197</v>
      </c>
      <c r="E130" s="2" t="s">
        <v>18</v>
      </c>
      <c r="F130" s="2" t="s">
        <v>24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44613.683333333</v>
      </c>
      <c r="B131" s="2" t="s">
        <v>76</v>
      </c>
      <c r="C131" s="2" t="s">
        <v>278</v>
      </c>
      <c r="D131" s="2" t="s">
        <v>197</v>
      </c>
      <c r="E131" s="2" t="s">
        <v>18</v>
      </c>
      <c r="F131" s="2" t="s">
        <v>24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44613.729861111</v>
      </c>
      <c r="B132" s="2" t="s">
        <v>72</v>
      </c>
      <c r="C132" s="2" t="s">
        <v>288</v>
      </c>
      <c r="D132" s="2" t="s">
        <v>197</v>
      </c>
      <c r="E132" s="2" t="s">
        <v>18</v>
      </c>
      <c r="F132" s="2" t="s">
        <v>24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44613.734027778</v>
      </c>
      <c r="B133" s="2" t="s">
        <v>88</v>
      </c>
      <c r="C133" s="2" t="s">
        <v>255</v>
      </c>
      <c r="D133" s="2" t="s">
        <v>197</v>
      </c>
      <c r="E133" s="2" t="s">
        <v>18</v>
      </c>
      <c r="F133" s="2" t="s">
        <v>24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44613.814583333</v>
      </c>
      <c r="B134" s="2" t="s">
        <v>82</v>
      </c>
      <c r="C134" s="2" t="s">
        <v>273</v>
      </c>
      <c r="D134" s="2" t="s">
        <v>197</v>
      </c>
      <c r="E134" s="2" t="s">
        <v>18</v>
      </c>
      <c r="F134" s="2" t="s">
        <v>24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44613.814583333</v>
      </c>
      <c r="B135" s="2" t="s">
        <v>84</v>
      </c>
      <c r="C135" s="2" t="s">
        <v>286</v>
      </c>
      <c r="D135" s="2" t="s">
        <v>197</v>
      </c>
      <c r="E135" s="2" t="s">
        <v>18</v>
      </c>
      <c r="F135" s="2" t="s">
        <v>24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44613.814583333</v>
      </c>
      <c r="B136" s="2" t="s">
        <v>86</v>
      </c>
      <c r="C136" s="2" t="s">
        <v>289</v>
      </c>
      <c r="D136" s="2" t="s">
        <v>197</v>
      </c>
      <c r="E136" s="2" t="s">
        <v>18</v>
      </c>
      <c r="F136" s="2" t="s">
        <v>24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44613.814583333</v>
      </c>
      <c r="B137" s="2" t="s">
        <v>88</v>
      </c>
      <c r="C137" s="2" t="s">
        <v>255</v>
      </c>
      <c r="D137" s="2" t="s">
        <v>197</v>
      </c>
      <c r="E137" s="2" t="s">
        <v>18</v>
      </c>
      <c r="F137" s="2" t="s">
        <v>24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44613.835416667</v>
      </c>
      <c r="B138" s="2" t="s">
        <v>78</v>
      </c>
      <c r="C138" s="2" t="s">
        <v>254</v>
      </c>
      <c r="D138" s="2" t="s">
        <v>197</v>
      </c>
      <c r="E138" s="2" t="s">
        <v>18</v>
      </c>
      <c r="F138" s="2" t="s">
        <v>24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44616.345138889</v>
      </c>
      <c r="B139" s="2" t="s">
        <v>68</v>
      </c>
      <c r="C139" s="2" t="s">
        <v>283</v>
      </c>
      <c r="D139" s="2" t="s">
        <v>197</v>
      </c>
      <c r="E139" s="2" t="s">
        <v>18</v>
      </c>
      <c r="F139" s="2" t="s">
        <v>24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44616.458333333</v>
      </c>
      <c r="B140" s="2" t="s">
        <v>117</v>
      </c>
      <c r="C140" s="2" t="s">
        <v>258</v>
      </c>
      <c r="D140" s="2" t="s">
        <v>197</v>
      </c>
      <c r="E140" s="2" t="s">
        <v>91</v>
      </c>
      <c r="F140" s="2" t="s">
        <v>24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44616.577083333</v>
      </c>
      <c r="B141" s="2" t="s">
        <v>119</v>
      </c>
      <c r="C141" s="2" t="s">
        <v>262</v>
      </c>
      <c r="D141" s="2" t="s">
        <v>197</v>
      </c>
      <c r="E141" s="2" t="s">
        <v>91</v>
      </c>
      <c r="F141" s="2" t="s">
        <v>24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44616.577083333</v>
      </c>
      <c r="B142" s="2" t="s">
        <v>121</v>
      </c>
      <c r="C142" s="2" t="s">
        <v>280</v>
      </c>
      <c r="D142" s="2" t="s">
        <v>197</v>
      </c>
      <c r="E142" s="2" t="s">
        <v>91</v>
      </c>
      <c r="F142" s="2" t="s">
        <v>20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44616.577083333</v>
      </c>
      <c r="B143" s="2" t="s">
        <v>66</v>
      </c>
      <c r="C143" s="2" t="s">
        <v>287</v>
      </c>
      <c r="D143" s="2" t="s">
        <v>197</v>
      </c>
      <c r="E143" s="2" t="s">
        <v>18</v>
      </c>
      <c r="F143" s="2" t="s">
        <v>24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44616.577083333</v>
      </c>
      <c r="B144" s="2" t="s">
        <v>86</v>
      </c>
      <c r="C144" s="2" t="s">
        <v>289</v>
      </c>
      <c r="D144" s="2" t="s">
        <v>197</v>
      </c>
      <c r="E144" s="2" t="s">
        <v>18</v>
      </c>
      <c r="F144" s="2" t="s">
        <v>24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44616.577083333</v>
      </c>
      <c r="B145" s="2" t="s">
        <v>38</v>
      </c>
      <c r="C145" s="2" t="s">
        <v>282</v>
      </c>
      <c r="D145" s="2" t="s">
        <v>197</v>
      </c>
      <c r="E145" s="2" t="s">
        <v>18</v>
      </c>
      <c r="F145" s="2" t="s">
        <v>24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44616.577083333</v>
      </c>
      <c r="B146" s="2" t="s">
        <v>86</v>
      </c>
      <c r="C146" s="2" t="s">
        <v>289</v>
      </c>
      <c r="D146" s="2" t="s">
        <v>197</v>
      </c>
      <c r="E146" s="2" t="s">
        <v>18</v>
      </c>
      <c r="F146" s="2" t="s">
        <v>24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44616.577083333</v>
      </c>
      <c r="B147" s="2" t="s">
        <v>68</v>
      </c>
      <c r="C147" s="2" t="s">
        <v>283</v>
      </c>
      <c r="D147" s="2" t="s">
        <v>197</v>
      </c>
      <c r="E147" s="2" t="s">
        <v>18</v>
      </c>
      <c r="F147" s="2" t="s">
        <v>24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44616.577083333</v>
      </c>
      <c r="B148" s="2" t="s">
        <v>84</v>
      </c>
      <c r="C148" s="2" t="s">
        <v>286</v>
      </c>
      <c r="D148" s="2" t="s">
        <v>197</v>
      </c>
      <c r="E148" s="2" t="s">
        <v>18</v>
      </c>
      <c r="F148" s="2" t="s">
        <v>24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44616.577083333</v>
      </c>
      <c r="B149" s="2" t="s">
        <v>84</v>
      </c>
      <c r="C149" s="2" t="s">
        <v>286</v>
      </c>
      <c r="D149" s="2" t="s">
        <v>197</v>
      </c>
      <c r="E149" s="2" t="s">
        <v>18</v>
      </c>
      <c r="F149" s="2" t="s">
        <v>24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44616.577083333</v>
      </c>
      <c r="B150" s="2" t="s">
        <v>78</v>
      </c>
      <c r="C150" s="2" t="s">
        <v>254</v>
      </c>
      <c r="D150" s="2" t="s">
        <v>197</v>
      </c>
      <c r="E150" s="2" t="s">
        <v>18</v>
      </c>
      <c r="F150" s="2" t="s">
        <v>24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44616.577083333</v>
      </c>
      <c r="B151" s="2" t="s">
        <v>78</v>
      </c>
      <c r="C151" s="2" t="s">
        <v>254</v>
      </c>
      <c r="D151" s="2" t="s">
        <v>197</v>
      </c>
      <c r="E151" s="2" t="s">
        <v>18</v>
      </c>
      <c r="F151" s="2" t="s">
        <v>24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44616.577083333</v>
      </c>
      <c r="B152" s="2" t="s">
        <v>38</v>
      </c>
      <c r="C152" s="2" t="s">
        <v>282</v>
      </c>
      <c r="D152" s="2" t="s">
        <v>197</v>
      </c>
      <c r="E152" s="2" t="s">
        <v>18</v>
      </c>
      <c r="F152" s="2" t="s">
        <v>24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44616.577083333</v>
      </c>
      <c r="B153" s="2" t="s">
        <v>82</v>
      </c>
      <c r="C153" s="2" t="s">
        <v>273</v>
      </c>
      <c r="D153" s="2" t="s">
        <v>197</v>
      </c>
      <c r="E153" s="2" t="s">
        <v>18</v>
      </c>
      <c r="F153" s="2" t="s">
        <v>24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44616.577083333</v>
      </c>
      <c r="B154" s="2" t="s">
        <v>58</v>
      </c>
      <c r="C154" s="2" t="s">
        <v>274</v>
      </c>
      <c r="D154" s="2" t="s">
        <v>197</v>
      </c>
      <c r="E154" s="2" t="s">
        <v>18</v>
      </c>
      <c r="F154" s="2" t="s">
        <v>24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44616.577083333</v>
      </c>
      <c r="B155" s="2" t="s">
        <v>121</v>
      </c>
      <c r="C155" s="2" t="s">
        <v>280</v>
      </c>
      <c r="D155" s="2" t="s">
        <v>197</v>
      </c>
      <c r="E155" s="2" t="s">
        <v>91</v>
      </c>
      <c r="F155" s="2" t="s">
        <v>20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44616.577083333</v>
      </c>
      <c r="B156" s="2" t="s">
        <v>64</v>
      </c>
      <c r="C156" s="2" t="s">
        <v>290</v>
      </c>
      <c r="D156" s="2" t="s">
        <v>197</v>
      </c>
      <c r="E156" s="2" t="s">
        <v>18</v>
      </c>
      <c r="F156" s="2" t="s">
        <v>24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44616.878472222</v>
      </c>
      <c r="B157" s="2" t="s">
        <v>26</v>
      </c>
      <c r="C157" s="2" t="s">
        <v>27</v>
      </c>
      <c r="D157" s="2" t="s">
        <v>197</v>
      </c>
      <c r="E157" s="2" t="s">
        <v>18</v>
      </c>
      <c r="F157" s="2" t="s">
        <v>20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44616.878472222</v>
      </c>
      <c r="B158" s="2" t="s">
        <v>201</v>
      </c>
      <c r="C158" s="2" t="s">
        <v>284</v>
      </c>
      <c r="D158" s="2" t="s">
        <v>197</v>
      </c>
      <c r="E158" s="2" t="s">
        <v>18</v>
      </c>
      <c r="F158" s="2" t="s">
        <v>20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44616.878472222</v>
      </c>
      <c r="B159" s="2" t="s">
        <v>201</v>
      </c>
      <c r="C159" s="2" t="s">
        <v>284</v>
      </c>
      <c r="D159" s="2" t="s">
        <v>197</v>
      </c>
      <c r="E159" s="2" t="s">
        <v>18</v>
      </c>
      <c r="F159" s="2" t="s">
        <v>20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291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</v>
      </c>
      <c r="G1" s="22" t="s">
        <v>294</v>
      </c>
      <c r="H1" s="22" t="s">
        <v>295</v>
      </c>
      <c r="I1" s="22" t="s">
        <v>296</v>
      </c>
      <c r="J1" s="22" t="s">
        <v>297</v>
      </c>
      <c r="K1" s="22" t="s">
        <v>298</v>
      </c>
      <c r="L1" s="22" t="s">
        <v>299</v>
      </c>
      <c r="M1" s="22" t="s">
        <v>300</v>
      </c>
      <c r="N1" s="22" t="s">
        <v>301</v>
      </c>
    </row>
    <row collapsed="false" customFormat="false" customHeight="false" hidden="false" ht="12.1" outlineLevel="0" r="2">
      <c r="A2" s="21" t="n">
        <v>43664</v>
      </c>
      <c r="B2" s="2" t="s">
        <v>302</v>
      </c>
      <c r="C2" s="2" t="s">
        <v>22</v>
      </c>
      <c r="D2" s="2" t="s">
        <v>23</v>
      </c>
      <c r="E2" s="7" t="n">
        <v>10</v>
      </c>
      <c r="F2" s="2" t="s">
        <v>24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1" t="n">
        <v>44029</v>
      </c>
      <c r="B3" s="2" t="s">
        <v>302</v>
      </c>
      <c r="C3" s="2" t="s">
        <v>22</v>
      </c>
      <c r="D3" s="2" t="s">
        <v>23</v>
      </c>
      <c r="E3" s="7" t="n">
        <v>10</v>
      </c>
      <c r="F3" s="2" t="s">
        <v>24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1" t="n">
        <v>44390</v>
      </c>
      <c r="B4" s="2" t="s">
        <v>302</v>
      </c>
      <c r="C4" s="2" t="s">
        <v>22</v>
      </c>
      <c r="D4" s="2" t="s">
        <v>23</v>
      </c>
      <c r="E4" s="7" t="n">
        <v>10</v>
      </c>
      <c r="F4" s="2" t="s">
        <v>24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1" t="n">
        <v>44537</v>
      </c>
      <c r="B5" s="2" t="s">
        <v>302</v>
      </c>
      <c r="C5" s="2" t="s">
        <v>44</v>
      </c>
      <c r="D5" s="2" t="s">
        <v>45</v>
      </c>
      <c r="E5" s="7" t="n">
        <v>10</v>
      </c>
      <c r="F5" s="2" t="s">
        <v>24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1" t="n">
        <v>44544</v>
      </c>
      <c r="B6" s="2" t="s">
        <v>302</v>
      </c>
      <c r="C6" s="2" t="s">
        <v>50</v>
      </c>
      <c r="D6" s="2" t="s">
        <v>51</v>
      </c>
      <c r="E6" s="7" t="n">
        <v>3</v>
      </c>
      <c r="F6" s="2" t="s">
        <v>24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1" t="n">
        <v>44547</v>
      </c>
      <c r="B7" s="2" t="s">
        <v>302</v>
      </c>
      <c r="C7" s="2" t="s">
        <v>76</v>
      </c>
      <c r="D7" s="2" t="s">
        <v>77</v>
      </c>
      <c r="E7" s="7" t="n">
        <v>4</v>
      </c>
      <c r="F7" s="2" t="s">
        <v>24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1" t="n">
        <v>44556</v>
      </c>
      <c r="B8" s="2" t="s">
        <v>302</v>
      </c>
      <c r="C8" s="2" t="s">
        <v>68</v>
      </c>
      <c r="D8" s="2" t="s">
        <v>69</v>
      </c>
      <c r="E8" s="7" t="n">
        <v>50</v>
      </c>
      <c r="F8" s="2" t="s">
        <v>24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1" t="n">
        <v>44571</v>
      </c>
      <c r="B9" s="2" t="s">
        <v>302</v>
      </c>
      <c r="C9" s="2" t="s">
        <v>82</v>
      </c>
      <c r="D9" s="2" t="s">
        <v>83</v>
      </c>
      <c r="E9" s="7" t="n">
        <v>35</v>
      </c>
      <c r="F9" s="2" t="s">
        <v>24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1" t="n">
        <v>44574</v>
      </c>
      <c r="B10" s="2" t="s">
        <v>302</v>
      </c>
      <c r="C10" s="2" t="s">
        <v>47</v>
      </c>
      <c r="D10" s="2" t="s">
        <v>48</v>
      </c>
      <c r="E10" s="7" t="n">
        <v>90</v>
      </c>
      <c r="F10" s="2" t="s">
        <v>24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1" t="n">
        <v>44594</v>
      </c>
      <c r="B11" s="2" t="s">
        <v>302</v>
      </c>
      <c r="C11" s="2" t="s">
        <v>105</v>
      </c>
      <c r="D11" s="2" t="s">
        <v>106</v>
      </c>
      <c r="E11" s="7" t="n">
        <v>50</v>
      </c>
      <c r="F11" s="2" t="s">
        <v>24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1" t="n">
        <v>44664</v>
      </c>
      <c r="B12" s="2" t="s">
        <v>302</v>
      </c>
      <c r="C12" s="2" t="s">
        <v>61</v>
      </c>
      <c r="D12" s="2" t="s">
        <v>62</v>
      </c>
      <c r="E12" s="7" t="n">
        <v>1</v>
      </c>
      <c r="F12" s="2" t="s">
        <v>20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1" t="n">
        <v>44701</v>
      </c>
      <c r="B13" s="2" t="s">
        <v>302</v>
      </c>
      <c r="C13" s="2" t="s">
        <v>55</v>
      </c>
      <c r="D13" s="2" t="s">
        <v>56</v>
      </c>
      <c r="E13" s="7" t="n">
        <v>2</v>
      </c>
      <c r="F13" s="2" t="s">
        <v>20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1" t="n">
        <v>44708</v>
      </c>
      <c r="B14" s="2" t="s">
        <v>302</v>
      </c>
      <c r="C14" s="2" t="s">
        <v>35</v>
      </c>
      <c r="D14" s="2" t="s">
        <v>36</v>
      </c>
      <c r="E14" s="7" t="n">
        <v>14</v>
      </c>
      <c r="F14" s="2" t="s">
        <v>24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1" t="n">
        <v>44750</v>
      </c>
      <c r="B15" s="2" t="s">
        <v>302</v>
      </c>
      <c r="C15" s="2" t="s">
        <v>82</v>
      </c>
      <c r="D15" s="2" t="s">
        <v>83</v>
      </c>
      <c r="E15" s="7" t="n">
        <v>50</v>
      </c>
      <c r="F15" s="2" t="s">
        <v>24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1" t="n">
        <v>44753</v>
      </c>
      <c r="B16" s="2" t="s">
        <v>302</v>
      </c>
      <c r="C16" s="2" t="s">
        <v>32</v>
      </c>
      <c r="D16" s="2" t="s">
        <v>33</v>
      </c>
      <c r="E16" s="7" t="n">
        <v>5000</v>
      </c>
      <c r="F16" s="2" t="s">
        <v>24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1" t="n">
        <v>44845</v>
      </c>
      <c r="B17" s="2" t="s">
        <v>302</v>
      </c>
      <c r="C17" s="2" t="s">
        <v>82</v>
      </c>
      <c r="D17" s="2" t="s">
        <v>83</v>
      </c>
      <c r="E17" s="7" t="n">
        <v>50</v>
      </c>
      <c r="F17" s="2" t="s">
        <v>24</v>
      </c>
      <c r="G17" s="6" t="n">
        <v>32.71</v>
      </c>
      <c r="H17" s="6" t="n">
        <v>339.4</v>
      </c>
      <c r="I17" s="6" t="n">
        <v>390.79</v>
      </c>
      <c r="J17" s="6" t="n">
        <v>213</v>
      </c>
      <c r="K17" s="6" t="n">
        <v>1635.5</v>
      </c>
      <c r="L17" s="6" t="n">
        <v>1422.5</v>
      </c>
      <c r="M17" s="6" t="n">
        <v>7.28</v>
      </c>
      <c r="N17" s="6" t="n">
        <v>8.38</v>
      </c>
    </row>
    <row collapsed="false" customFormat="false" customHeight="false" hidden="false" ht="12.1" outlineLevel="0" r="18">
      <c r="A18" s="21" t="n">
        <v>44845</v>
      </c>
      <c r="B18" s="2" t="s">
        <v>302</v>
      </c>
      <c r="C18" s="2" t="s">
        <v>78</v>
      </c>
      <c r="D18" s="2" t="s">
        <v>79</v>
      </c>
      <c r="E18" s="7" t="n">
        <v>180</v>
      </c>
      <c r="F18" s="2" t="s">
        <v>24</v>
      </c>
      <c r="G18" s="6" t="n">
        <v>51.03</v>
      </c>
      <c r="H18" s="6" t="n">
        <v>162.89</v>
      </c>
      <c r="I18" s="6" t="n">
        <v>282.9</v>
      </c>
      <c r="J18" s="6" t="n">
        <v>1194</v>
      </c>
      <c r="K18" s="6" t="n">
        <v>9185.4</v>
      </c>
      <c r="L18" s="6" t="n">
        <v>7991.4</v>
      </c>
      <c r="M18" s="6" t="n">
        <v>15.69</v>
      </c>
      <c r="N18" s="6" t="n">
        <v>27.26</v>
      </c>
    </row>
    <row collapsed="false" customFormat="false" customHeight="false" hidden="false" ht="12.1" outlineLevel="0" r="19">
      <c r="A19" s="21" t="n">
        <v>44916</v>
      </c>
      <c r="B19" s="2" t="s">
        <v>302</v>
      </c>
      <c r="C19" s="2" t="s">
        <v>86</v>
      </c>
      <c r="D19" s="2" t="s">
        <v>87</v>
      </c>
      <c r="E19" s="7" t="n">
        <v>6</v>
      </c>
      <c r="F19" s="2" t="s">
        <v>24</v>
      </c>
      <c r="G19" s="6" t="n">
        <v>537</v>
      </c>
      <c r="H19" s="6" t="n">
        <v>4040.5</v>
      </c>
      <c r="I19" s="6" t="n">
        <v>5159.42</v>
      </c>
      <c r="J19" s="6" t="n">
        <v>419</v>
      </c>
      <c r="K19" s="6" t="n">
        <v>3222</v>
      </c>
      <c r="L19" s="6" t="n">
        <v>2803</v>
      </c>
      <c r="M19" s="6" t="n">
        <v>9.05</v>
      </c>
      <c r="N19" s="6" t="n">
        <v>11.56</v>
      </c>
    </row>
    <row collapsed="false" customFormat="false" customHeight="false" hidden="false" ht="12.1" outlineLevel="0" r="20">
      <c r="A20" s="21" t="n">
        <v>44916</v>
      </c>
      <c r="B20" s="2" t="s">
        <v>302</v>
      </c>
      <c r="C20" s="2" t="s">
        <v>86</v>
      </c>
      <c r="D20" s="2" t="s">
        <v>87</v>
      </c>
      <c r="E20" s="7" t="n">
        <v>6</v>
      </c>
      <c r="F20" s="2" t="s">
        <v>24</v>
      </c>
      <c r="G20" s="6" t="n">
        <v>256</v>
      </c>
      <c r="H20" s="6" t="n">
        <v>4040.5</v>
      </c>
      <c r="I20" s="6" t="n">
        <v>5159.42</v>
      </c>
      <c r="J20" s="6" t="n">
        <v>200</v>
      </c>
      <c r="K20" s="6" t="n">
        <v>1536</v>
      </c>
      <c r="L20" s="6" t="n">
        <v>1336</v>
      </c>
      <c r="M20" s="6" t="n">
        <v>4.32</v>
      </c>
      <c r="N20" s="6" t="n">
        <v>5.51</v>
      </c>
    </row>
    <row collapsed="false" customFormat="false" customHeight="false" hidden="false" ht="12.1" outlineLevel="0" r="21">
      <c r="A21" s="21" t="n">
        <v>44936</v>
      </c>
      <c r="B21" s="2" t="s">
        <v>302</v>
      </c>
      <c r="C21" s="2" t="s">
        <v>82</v>
      </c>
      <c r="D21" s="2" t="s">
        <v>83</v>
      </c>
      <c r="E21" s="7" t="n">
        <v>50</v>
      </c>
      <c r="F21" s="2" t="s">
        <v>24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1" t="n">
        <v>45021</v>
      </c>
      <c r="B22" s="2" t="s">
        <v>302</v>
      </c>
      <c r="C22" s="2" t="s">
        <v>55</v>
      </c>
      <c r="D22" s="2" t="s">
        <v>56</v>
      </c>
      <c r="E22" s="7" t="n">
        <v>2</v>
      </c>
      <c r="F22" s="2" t="s">
        <v>20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1" t="n">
        <v>45057</v>
      </c>
      <c r="B23" s="2" t="s">
        <v>302</v>
      </c>
      <c r="C23" s="2" t="s">
        <v>64</v>
      </c>
      <c r="D23" s="2" t="s">
        <v>65</v>
      </c>
      <c r="E23" s="7" t="n">
        <v>30</v>
      </c>
      <c r="F23" s="2" t="s">
        <v>24</v>
      </c>
      <c r="G23" s="6" t="n">
        <v>25</v>
      </c>
      <c r="H23" s="6" t="n">
        <v>229.32</v>
      </c>
      <c r="I23" s="6" t="n">
        <v>111.9</v>
      </c>
      <c r="J23" s="6" t="n">
        <v>98</v>
      </c>
      <c r="K23" s="6" t="n">
        <v>750</v>
      </c>
      <c r="L23" s="6" t="n">
        <v>652</v>
      </c>
      <c r="M23" s="6" t="n">
        <v>19.42</v>
      </c>
      <c r="N23" s="6" t="n">
        <v>9.48</v>
      </c>
    </row>
    <row collapsed="false" customFormat="false" customHeight="false" hidden="false" ht="12.1" outlineLevel="0" r="24">
      <c r="A24" s="21" t="n">
        <v>45057</v>
      </c>
      <c r="B24" s="2" t="s">
        <v>302</v>
      </c>
      <c r="C24" s="2" t="s">
        <v>88</v>
      </c>
      <c r="D24" s="2" t="s">
        <v>89</v>
      </c>
      <c r="E24" s="7" t="n">
        <v>210</v>
      </c>
      <c r="F24" s="2" t="s">
        <v>24</v>
      </c>
      <c r="G24" s="6" t="n">
        <v>25</v>
      </c>
      <c r="H24" s="6" t="n">
        <v>226.55</v>
      </c>
      <c r="I24" s="6" t="n">
        <v>224.17</v>
      </c>
      <c r="J24" s="6" t="n">
        <v>683</v>
      </c>
      <c r="K24" s="6" t="n">
        <v>5250</v>
      </c>
      <c r="L24" s="6" t="n">
        <v>4567</v>
      </c>
      <c r="M24" s="6" t="n">
        <v>9.7</v>
      </c>
      <c r="N24" s="6" t="n">
        <v>9.6</v>
      </c>
    </row>
    <row collapsed="false" customFormat="false" customHeight="false" hidden="false" ht="12.1" outlineLevel="0" r="25">
      <c r="A25" s="21" t="n">
        <v>45082</v>
      </c>
      <c r="B25" s="2" t="s">
        <v>302</v>
      </c>
      <c r="C25" s="2" t="s">
        <v>86</v>
      </c>
      <c r="D25" s="2" t="s">
        <v>87</v>
      </c>
      <c r="E25" s="7" t="n">
        <v>6</v>
      </c>
      <c r="F25" s="2" t="s">
        <v>24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1" t="n">
        <v>45093</v>
      </c>
      <c r="B26" s="2" t="s">
        <v>302</v>
      </c>
      <c r="C26" s="2" t="s">
        <v>66</v>
      </c>
      <c r="D26" s="2" t="s">
        <v>67</v>
      </c>
      <c r="E26" s="7" t="n">
        <v>60</v>
      </c>
      <c r="F26" s="2" t="s">
        <v>24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1" t="n">
        <v>45117</v>
      </c>
      <c r="B27" s="2" t="s">
        <v>302</v>
      </c>
      <c r="C27" s="2" t="s">
        <v>32</v>
      </c>
      <c r="D27" s="2" t="s">
        <v>33</v>
      </c>
      <c r="E27" s="7" t="n">
        <v>5000</v>
      </c>
      <c r="F27" s="2" t="s">
        <v>24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1" t="n">
        <v>45118</v>
      </c>
      <c r="B28" s="2" t="s">
        <v>302</v>
      </c>
      <c r="C28" s="2" t="s">
        <v>82</v>
      </c>
      <c r="D28" s="2" t="s">
        <v>83</v>
      </c>
      <c r="E28" s="7" t="n">
        <v>50</v>
      </c>
      <c r="F28" s="2" t="s">
        <v>24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1" t="n">
        <v>45139</v>
      </c>
      <c r="B29" s="2" t="s">
        <v>302</v>
      </c>
      <c r="C29" s="2" t="s">
        <v>61</v>
      </c>
      <c r="D29" s="2" t="s">
        <v>62</v>
      </c>
      <c r="E29" s="7" t="n">
        <v>1</v>
      </c>
      <c r="F29" s="2" t="s">
        <v>20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1" t="n">
        <v>45210</v>
      </c>
      <c r="B30" s="2" t="s">
        <v>302</v>
      </c>
      <c r="C30" s="2" t="s">
        <v>82</v>
      </c>
      <c r="D30" s="2" t="s">
        <v>83</v>
      </c>
      <c r="E30" s="7" t="n">
        <v>50</v>
      </c>
      <c r="F30" s="2" t="s">
        <v>24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1" t="n">
        <v>45277</v>
      </c>
      <c r="B31" s="2" t="s">
        <v>302</v>
      </c>
      <c r="C31" s="2" t="s">
        <v>86</v>
      </c>
      <c r="D31" s="2" t="s">
        <v>87</v>
      </c>
      <c r="E31" s="7" t="n">
        <v>6</v>
      </c>
      <c r="F31" s="2" t="s">
        <v>24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1" t="n">
        <v>45280</v>
      </c>
      <c r="B32" s="2" t="s">
        <v>302</v>
      </c>
      <c r="C32" s="2" t="s">
        <v>74</v>
      </c>
      <c r="D32" s="2" t="s">
        <v>75</v>
      </c>
      <c r="E32" s="7" t="n">
        <v>2</v>
      </c>
      <c r="F32" s="2" t="s">
        <v>20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1" t="n">
        <v>45300</v>
      </c>
      <c r="B33" s="2" t="s">
        <v>302</v>
      </c>
      <c r="C33" s="2" t="s">
        <v>82</v>
      </c>
      <c r="D33" s="2" t="s">
        <v>83</v>
      </c>
      <c r="E33" s="7" t="n">
        <v>50</v>
      </c>
      <c r="F33" s="2" t="s">
        <v>24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1" t="n">
        <v>45302</v>
      </c>
      <c r="B34" s="2" t="s">
        <v>302</v>
      </c>
      <c r="C34" s="2" t="s">
        <v>72</v>
      </c>
      <c r="D34" s="2" t="s">
        <v>73</v>
      </c>
      <c r="E34" s="7" t="n">
        <v>4</v>
      </c>
      <c r="F34" s="2" t="s">
        <v>24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1" t="n">
        <v>45317</v>
      </c>
      <c r="B35" s="2" t="s">
        <v>302</v>
      </c>
      <c r="C35" s="2" t="s">
        <v>35</v>
      </c>
      <c r="D35" s="2" t="s">
        <v>36</v>
      </c>
      <c r="E35" s="7" t="n">
        <v>14</v>
      </c>
      <c r="F35" s="2" t="s">
        <v>24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1" t="n">
        <v>45386</v>
      </c>
      <c r="B36" s="2" t="s">
        <v>302</v>
      </c>
      <c r="C36" s="2" t="s">
        <v>55</v>
      </c>
      <c r="D36" s="2" t="s">
        <v>56</v>
      </c>
      <c r="E36" s="7" t="n">
        <v>2</v>
      </c>
      <c r="F36" s="2" t="s">
        <v>20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1" t="n">
        <v>45419</v>
      </c>
      <c r="B37" s="2" t="s">
        <v>302</v>
      </c>
      <c r="C37" s="2" t="s">
        <v>86</v>
      </c>
      <c r="D37" s="2" t="s">
        <v>87</v>
      </c>
      <c r="E37" s="7" t="n">
        <v>6</v>
      </c>
      <c r="F37" s="2" t="s">
        <v>24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1" t="n">
        <v>45439</v>
      </c>
      <c r="B38" s="2" t="s">
        <v>302</v>
      </c>
      <c r="C38" s="2" t="s">
        <v>44</v>
      </c>
      <c r="D38" s="2" t="s">
        <v>45</v>
      </c>
      <c r="E38" s="7" t="n">
        <v>20</v>
      </c>
      <c r="F38" s="2" t="s">
        <v>24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1" t="n">
        <v>45453</v>
      </c>
      <c r="B39" s="2" t="s">
        <v>302</v>
      </c>
      <c r="C39" s="2" t="s">
        <v>47</v>
      </c>
      <c r="D39" s="2" t="s">
        <v>48</v>
      </c>
      <c r="E39" s="7" t="n">
        <v>90</v>
      </c>
      <c r="F39" s="2" t="s">
        <v>24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1" t="n">
        <v>45457</v>
      </c>
      <c r="B40" s="2" t="s">
        <v>302</v>
      </c>
      <c r="C40" s="2" t="s">
        <v>66</v>
      </c>
      <c r="D40" s="2" t="s">
        <v>67</v>
      </c>
      <c r="E40" s="7" t="n">
        <v>60</v>
      </c>
      <c r="F40" s="2" t="s">
        <v>24</v>
      </c>
      <c r="G40" s="6" t="n">
        <v>17.35</v>
      </c>
      <c r="H40" s="6" t="n">
        <v>240.1</v>
      </c>
      <c r="I40" s="6" t="n">
        <v>105.25</v>
      </c>
      <c r="J40" s="6" t="n">
        <v>135</v>
      </c>
      <c r="K40" s="6" t="n">
        <v>1041</v>
      </c>
      <c r="L40" s="6" t="n">
        <v>906</v>
      </c>
      <c r="M40" s="6" t="n">
        <v>14.35</v>
      </c>
      <c r="N40" s="6" t="n">
        <v>6.29</v>
      </c>
    </row>
    <row collapsed="false" customFormat="false" customHeight="false" hidden="false" ht="12.1" outlineLevel="0" r="41">
      <c r="A41" s="21" t="n">
        <v>45456</v>
      </c>
      <c r="B41" s="2" t="s">
        <v>302</v>
      </c>
      <c r="C41" s="2" t="s">
        <v>74</v>
      </c>
      <c r="D41" s="2" t="s">
        <v>75</v>
      </c>
      <c r="E41" s="7" t="n">
        <v>2</v>
      </c>
      <c r="F41" s="2" t="s">
        <v>20</v>
      </c>
      <c r="G41" s="6" t="n">
        <v>147.7755</v>
      </c>
      <c r="H41" s="6" t="n">
        <v>78.04</v>
      </c>
      <c r="I41" s="6" t="n">
        <v>8927.66</v>
      </c>
      <c r="J41" s="6" t="n">
        <v>0.33</v>
      </c>
      <c r="K41" s="6" t="n">
        <v>295.551</v>
      </c>
      <c r="L41" s="6" t="n">
        <v>266.17</v>
      </c>
      <c r="M41" s="6" t="n">
        <v>1.49</v>
      </c>
      <c r="N41" s="6" t="n">
        <v>1.92</v>
      </c>
    </row>
    <row collapsed="false" customFormat="false" customHeight="false" hidden="false" ht="12.1" outlineLevel="0" r="42">
      <c r="A42" s="21" t="n">
        <v>45461</v>
      </c>
      <c r="B42" s="2" t="s">
        <v>302</v>
      </c>
      <c r="C42" s="2" t="s">
        <v>50</v>
      </c>
      <c r="D42" s="2" t="s">
        <v>51</v>
      </c>
      <c r="E42" s="7" t="n">
        <v>4</v>
      </c>
      <c r="F42" s="2" t="s">
        <v>24</v>
      </c>
      <c r="G42" s="6" t="n">
        <v>191.51</v>
      </c>
      <c r="H42" s="6" t="n">
        <v>1555.6</v>
      </c>
      <c r="I42" s="6" t="n">
        <v>1593.35</v>
      </c>
      <c r="J42" s="6" t="n">
        <v>100</v>
      </c>
      <c r="K42" s="6" t="n">
        <v>766.04</v>
      </c>
      <c r="L42" s="6" t="n">
        <v>666.04</v>
      </c>
      <c r="M42" s="6" t="n">
        <v>10.45</v>
      </c>
      <c r="N42" s="6" t="n">
        <v>10.7</v>
      </c>
    </row>
    <row collapsed="false" customFormat="false" customHeight="false" hidden="false" ht="12.1" outlineLevel="0" r="43">
      <c r="A43" s="21" t="n">
        <v>45461</v>
      </c>
      <c r="B43" s="2" t="s">
        <v>302</v>
      </c>
      <c r="C43" s="2" t="s">
        <v>50</v>
      </c>
      <c r="D43" s="2" t="s">
        <v>51</v>
      </c>
      <c r="E43" s="7" t="n">
        <v>4</v>
      </c>
      <c r="F43" s="2" t="s">
        <v>24</v>
      </c>
      <c r="G43" s="6" t="n">
        <v>38.3</v>
      </c>
      <c r="H43" s="6" t="n">
        <v>1555.6</v>
      </c>
      <c r="I43" s="6" t="n">
        <v>1593.35</v>
      </c>
      <c r="J43" s="6" t="n">
        <v>20</v>
      </c>
      <c r="K43" s="6" t="n">
        <v>153.2</v>
      </c>
      <c r="L43" s="6" t="n">
        <v>133.2</v>
      </c>
      <c r="M43" s="6" t="n">
        <v>2.09</v>
      </c>
      <c r="N43" s="6" t="n">
        <v>2.14</v>
      </c>
    </row>
    <row collapsed="false" customFormat="false" customHeight="false" hidden="false" ht="12.1" outlineLevel="0" r="44">
      <c r="A44" s="21" t="n">
        <v>45482</v>
      </c>
      <c r="B44" s="2" t="s">
        <v>302</v>
      </c>
      <c r="C44" s="2" t="s">
        <v>82</v>
      </c>
      <c r="D44" s="2" t="s">
        <v>83</v>
      </c>
      <c r="E44" s="7" t="n">
        <v>50</v>
      </c>
      <c r="F44" s="2" t="s">
        <v>24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1" t="n">
        <v>45484</v>
      </c>
      <c r="B45" s="2" t="s">
        <v>302</v>
      </c>
      <c r="C45" s="2" t="s">
        <v>88</v>
      </c>
      <c r="D45" s="2" t="s">
        <v>89</v>
      </c>
      <c r="E45" s="7" t="n">
        <v>210</v>
      </c>
      <c r="F45" s="2" t="s">
        <v>24</v>
      </c>
      <c r="G45" s="6" t="n">
        <v>33.3</v>
      </c>
      <c r="H45" s="6" t="n">
        <v>296</v>
      </c>
      <c r="I45" s="6" t="n">
        <v>224.17</v>
      </c>
      <c r="J45" s="6" t="n">
        <v>909</v>
      </c>
      <c r="K45" s="6" t="n">
        <v>6993</v>
      </c>
      <c r="L45" s="6" t="n">
        <v>6084</v>
      </c>
      <c r="M45" s="6" t="n">
        <v>12.92</v>
      </c>
      <c r="N45" s="6" t="n">
        <v>9.79</v>
      </c>
    </row>
    <row collapsed="false" customFormat="false" customHeight="false" hidden="false" ht="12.1" outlineLevel="0" r="46">
      <c r="A46" s="21" t="n">
        <v>45484</v>
      </c>
      <c r="B46" s="2" t="s">
        <v>302</v>
      </c>
      <c r="C46" s="2" t="s">
        <v>64</v>
      </c>
      <c r="D46" s="2" t="s">
        <v>65</v>
      </c>
      <c r="E46" s="7" t="n">
        <v>30</v>
      </c>
      <c r="F46" s="2" t="s">
        <v>24</v>
      </c>
      <c r="G46" s="6" t="n">
        <v>33.3</v>
      </c>
      <c r="H46" s="6" t="n">
        <v>295.87</v>
      </c>
      <c r="I46" s="6" t="n">
        <v>111.9</v>
      </c>
      <c r="J46" s="6" t="n">
        <v>130</v>
      </c>
      <c r="K46" s="6" t="n">
        <v>999</v>
      </c>
      <c r="L46" s="6" t="n">
        <v>869</v>
      </c>
      <c r="M46" s="6" t="n">
        <v>25.89</v>
      </c>
      <c r="N46" s="6" t="n">
        <v>9.79</v>
      </c>
    </row>
    <row collapsed="false" customFormat="false" customHeight="false" hidden="false" ht="12.1" outlineLevel="0" r="47">
      <c r="A47" s="21" t="n">
        <v>45488</v>
      </c>
      <c r="B47" s="2" t="s">
        <v>302</v>
      </c>
      <c r="C47" s="2" t="s">
        <v>72</v>
      </c>
      <c r="D47" s="2" t="s">
        <v>73</v>
      </c>
      <c r="E47" s="7" t="n">
        <v>4</v>
      </c>
      <c r="F47" s="2" t="s">
        <v>24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1" t="n">
        <v>45545</v>
      </c>
      <c r="B48" s="2" t="s">
        <v>302</v>
      </c>
      <c r="C48" s="2" t="s">
        <v>50</v>
      </c>
      <c r="D48" s="2" t="s">
        <v>51</v>
      </c>
      <c r="E48" s="7" t="n">
        <v>4</v>
      </c>
      <c r="F48" s="2" t="s">
        <v>24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1" t="n">
        <v>45573</v>
      </c>
      <c r="B49" s="2" t="s">
        <v>302</v>
      </c>
      <c r="C49" s="2" t="s">
        <v>82</v>
      </c>
      <c r="D49" s="2" t="s">
        <v>83</v>
      </c>
      <c r="E49" s="7" t="n">
        <v>50</v>
      </c>
      <c r="F49" s="2" t="s">
        <v>24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1" t="n">
        <v>45582</v>
      </c>
      <c r="B50" s="2" t="s">
        <v>302</v>
      </c>
      <c r="C50" s="2" t="s">
        <v>47</v>
      </c>
      <c r="D50" s="2" t="s">
        <v>48</v>
      </c>
      <c r="E50" s="7" t="n">
        <v>90</v>
      </c>
      <c r="F50" s="2" t="s">
        <v>24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1" t="n">
        <v>45621</v>
      </c>
      <c r="B51" s="2" t="s">
        <v>302</v>
      </c>
      <c r="C51" s="2" t="s">
        <v>84</v>
      </c>
      <c r="D51" s="2" t="s">
        <v>85</v>
      </c>
      <c r="E51" s="7" t="n">
        <v>11</v>
      </c>
      <c r="F51" s="2" t="s">
        <v>24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1" t="n">
        <v>45625</v>
      </c>
      <c r="B52" s="2" t="s">
        <v>302</v>
      </c>
      <c r="C52" s="2" t="s">
        <v>41</v>
      </c>
      <c r="D52" s="2" t="s">
        <v>42</v>
      </c>
      <c r="E52" s="7" t="n">
        <v>7</v>
      </c>
      <c r="F52" s="2" t="s">
        <v>20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1" t="n">
        <v>45628</v>
      </c>
      <c r="B53" s="2" t="s">
        <v>302</v>
      </c>
      <c r="C53" s="2" t="s">
        <v>41</v>
      </c>
      <c r="D53" s="2" t="s">
        <v>42</v>
      </c>
      <c r="E53" s="7" t="n">
        <v>7</v>
      </c>
      <c r="F53" s="2" t="s">
        <v>20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1" t="n">
        <v>45639</v>
      </c>
      <c r="B54" s="2" t="s">
        <v>302</v>
      </c>
      <c r="C54" s="2" t="s">
        <v>35</v>
      </c>
      <c r="D54" s="2" t="s">
        <v>36</v>
      </c>
      <c r="E54" s="7" t="n">
        <v>14</v>
      </c>
      <c r="F54" s="2" t="s">
        <v>24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1" t="n">
        <v>45643</v>
      </c>
      <c r="B55" s="2" t="s">
        <v>302</v>
      </c>
      <c r="C55" s="2" t="s">
        <v>86</v>
      </c>
      <c r="D55" s="2" t="s">
        <v>87</v>
      </c>
      <c r="E55" s="7" t="n">
        <v>6</v>
      </c>
      <c r="F55" s="2" t="s">
        <v>24</v>
      </c>
      <c r="G55" s="6" t="n">
        <v>514</v>
      </c>
      <c r="H55" s="6" t="n">
        <v>6290.5</v>
      </c>
      <c r="I55" s="6" t="n">
        <v>5159.42</v>
      </c>
      <c r="J55" s="6" t="n">
        <v>401</v>
      </c>
      <c r="K55" s="6" t="n">
        <v>3084</v>
      </c>
      <c r="L55" s="6" t="n">
        <v>2683</v>
      </c>
      <c r="M55" s="6" t="n">
        <v>8.67</v>
      </c>
      <c r="N55" s="6" t="n">
        <v>7.11</v>
      </c>
    </row>
    <row collapsed="false" customFormat="false" customHeight="false" hidden="false" ht="12.1" outlineLevel="0" r="56">
      <c r="A56" s="21" t="n">
        <v>45643</v>
      </c>
      <c r="B56" s="2" t="s">
        <v>302</v>
      </c>
      <c r="C56" s="2" t="s">
        <v>50</v>
      </c>
      <c r="D56" s="2" t="s">
        <v>51</v>
      </c>
      <c r="E56" s="7" t="n">
        <v>4</v>
      </c>
      <c r="F56" s="2" t="s">
        <v>24</v>
      </c>
      <c r="G56" s="6" t="n">
        <v>49.06</v>
      </c>
      <c r="H56" s="6" t="n">
        <v>1016.4</v>
      </c>
      <c r="I56" s="6" t="n">
        <v>1593.35</v>
      </c>
      <c r="J56" s="6" t="n">
        <v>26</v>
      </c>
      <c r="K56" s="6" t="n">
        <v>196.24</v>
      </c>
      <c r="L56" s="6" t="n">
        <v>170.24</v>
      </c>
      <c r="M56" s="6" t="n">
        <v>2.67</v>
      </c>
      <c r="N56" s="6" t="n">
        <v>4.19</v>
      </c>
    </row>
    <row collapsed="false" customFormat="false" customHeight="false" hidden="false" ht="12.1" outlineLevel="0" r="57">
      <c r="A57" s="21" t="n">
        <v>45665</v>
      </c>
      <c r="B57" s="2" t="s">
        <v>302</v>
      </c>
      <c r="C57" s="2" t="s">
        <v>82</v>
      </c>
      <c r="D57" s="2" t="s">
        <v>83</v>
      </c>
      <c r="E57" s="7" t="n">
        <v>50</v>
      </c>
      <c r="F57" s="2" t="s">
        <v>24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  <row collapsed="false" customFormat="false" customHeight="false" hidden="false" ht="12.1" outlineLevel="0" r="58">
      <c r="A58" s="21" t="n">
        <v>45755</v>
      </c>
      <c r="B58" s="2" t="s">
        <v>302</v>
      </c>
      <c r="C58" s="2" t="s">
        <v>55</v>
      </c>
      <c r="D58" s="2" t="s">
        <v>56</v>
      </c>
      <c r="E58" s="7" t="n">
        <v>2</v>
      </c>
      <c r="F58" s="2" t="s">
        <v>20</v>
      </c>
      <c r="G58" s="6" t="n">
        <v>86.1891</v>
      </c>
      <c r="H58" s="6" t="n">
        <v>34.92</v>
      </c>
      <c r="I58" s="6" t="n">
        <v>5165.68</v>
      </c>
      <c r="J58" s="6" t="n">
        <v>0.2</v>
      </c>
      <c r="K58" s="6" t="n">
        <v>172.3782</v>
      </c>
      <c r="L58" s="6" t="n">
        <v>155.14</v>
      </c>
      <c r="M58" s="6" t="n">
        <v>1.5</v>
      </c>
      <c r="N58" s="6" t="n">
        <v>2.58</v>
      </c>
    </row>
    <row collapsed="false" customFormat="false" customHeight="false" hidden="false" ht="12.1" outlineLevel="0" r="59">
      <c r="A59" s="21" t="n">
        <v>45793</v>
      </c>
      <c r="B59" s="2" t="s">
        <v>302</v>
      </c>
      <c r="C59" s="2" t="s">
        <v>84</v>
      </c>
      <c r="D59" s="2" t="s">
        <v>85</v>
      </c>
      <c r="E59" s="7" t="n">
        <v>11</v>
      </c>
      <c r="F59" s="2" t="s">
        <v>24</v>
      </c>
      <c r="G59" s="6" t="n">
        <v>32</v>
      </c>
      <c r="H59" s="6" t="n">
        <v>3072.8</v>
      </c>
      <c r="I59" s="6" t="n">
        <v>3432</v>
      </c>
      <c r="J59" s="6" t="n">
        <v>46</v>
      </c>
      <c r="K59" s="6" t="n">
        <v>352</v>
      </c>
      <c r="L59" s="6" t="n">
        <v>306</v>
      </c>
      <c r="M59" s="6" t="n">
        <v>0.81</v>
      </c>
      <c r="N59" s="6" t="n">
        <v>0.91</v>
      </c>
    </row>
    <row collapsed="false" customFormat="false" customHeight="false" hidden="false" ht="12.1" outlineLevel="0" r="60">
      <c r="A60" s="21"/>
      <c r="B60" s="2"/>
      <c r="C60" s="2"/>
      <c r="D60" s="2"/>
      <c r="E60" s="7"/>
      <c r="F60" s="2"/>
      <c r="G60" s="6"/>
      <c r="H60" s="6"/>
      <c r="I60" s="6"/>
      <c r="J60" s="6"/>
      <c r="K60" s="6"/>
      <c r="L60" s="6"/>
      <c r="M60" s="6"/>
      <c r="N60" s="6"/>
    </row>
    <row collapsed="false" customFormat="false" customHeight="false" hidden="false" ht="12.1" outlineLevel="0" r="61">
      <c r="A61" s="21" t="n">
        <v>45810</v>
      </c>
      <c r="B61" s="2" t="s">
        <v>302</v>
      </c>
      <c r="C61" s="2" t="s">
        <v>82</v>
      </c>
      <c r="D61" s="2" t="s">
        <v>83</v>
      </c>
      <c r="E61" s="7" t="n">
        <v>50</v>
      </c>
      <c r="F61" s="2" t="s">
        <v>24</v>
      </c>
      <c r="G61" s="6" t="n">
        <v>43.11</v>
      </c>
      <c r="H61" s="6" t="n">
        <v>627.6</v>
      </c>
      <c r="I61" s="6" t="n">
        <v>390.79</v>
      </c>
      <c r="J61" s="6" t="n">
        <v>280</v>
      </c>
      <c r="K61" s="6" t="n">
        <v>2155.5</v>
      </c>
      <c r="L61" s="6" t="n">
        <v>1875.5</v>
      </c>
      <c r="M61" s="6" t="n">
        <v>9.6</v>
      </c>
      <c r="N61" s="6" t="n">
        <v>5.98</v>
      </c>
    </row>
    <row collapsed="false" customFormat="false" customHeight="false" hidden="false" ht="12.1" outlineLevel="0" r="62">
      <c r="A62" s="21" t="n">
        <v>45811</v>
      </c>
      <c r="B62" s="2" t="s">
        <v>302</v>
      </c>
      <c r="C62" s="2" t="s">
        <v>86</v>
      </c>
      <c r="D62" s="2" t="s">
        <v>87</v>
      </c>
      <c r="E62" s="7" t="n">
        <v>6</v>
      </c>
      <c r="F62" s="2" t="s">
        <v>24</v>
      </c>
      <c r="G62" s="6" t="n">
        <v>541</v>
      </c>
      <c r="H62" s="6" t="n">
        <v>6473</v>
      </c>
      <c r="I62" s="6" t="n">
        <v>5159.42</v>
      </c>
      <c r="J62" s="6" t="n">
        <v>422</v>
      </c>
      <c r="K62" s="6" t="n">
        <v>3246</v>
      </c>
      <c r="L62" s="6" t="n">
        <v>2824</v>
      </c>
      <c r="M62" s="6" t="n">
        <v>9.12</v>
      </c>
      <c r="N62" s="6" t="n">
        <v>7.27</v>
      </c>
    </row>
    <row collapsed="false" customFormat="false" customHeight="false" hidden="false" ht="12.1" outlineLevel="0" r="63">
      <c r="A63" s="21" t="n">
        <v>45847</v>
      </c>
      <c r="B63" s="2" t="s">
        <v>302</v>
      </c>
      <c r="C63" s="2" t="s">
        <v>76</v>
      </c>
      <c r="D63" s="2" t="s">
        <v>77</v>
      </c>
      <c r="E63" s="7" t="n">
        <v>6</v>
      </c>
      <c r="F63" s="2" t="s">
        <v>24</v>
      </c>
      <c r="G63" s="6" t="n">
        <v>648</v>
      </c>
      <c r="H63" s="6" t="n">
        <v>3369</v>
      </c>
      <c r="I63" s="6" t="n">
        <v>1938.67</v>
      </c>
      <c r="J63" s="6" t="n">
        <v>505</v>
      </c>
      <c r="K63" s="6" t="n">
        <v>3888</v>
      </c>
      <c r="L63" s="6" t="n">
        <v>3383</v>
      </c>
      <c r="M63" s="6" t="n">
        <v>29.08</v>
      </c>
      <c r="N63" s="6" t="n">
        <v>16.74</v>
      </c>
    </row>
    <row collapsed="false" customFormat="false" customHeight="false" hidden="false" ht="12.1" outlineLevel="0" r="64">
      <c r="A64" s="21" t="n">
        <v>45848</v>
      </c>
      <c r="B64" s="2" t="s">
        <v>302</v>
      </c>
      <c r="C64" s="2" t="s">
        <v>32</v>
      </c>
      <c r="D64" s="2" t="s">
        <v>33</v>
      </c>
      <c r="E64" s="7" t="n">
        <v>5000</v>
      </c>
      <c r="F64" s="2" t="s">
        <v>24</v>
      </c>
      <c r="G64" s="6" t="n">
        <v>0.0598</v>
      </c>
      <c r="H64" s="6" t="n">
        <v>0.4174</v>
      </c>
      <c r="I64" s="6" t="n">
        <v>0.63</v>
      </c>
      <c r="J64" s="6" t="n">
        <v>39</v>
      </c>
      <c r="K64" s="6" t="n">
        <v>299.0835</v>
      </c>
      <c r="L64" s="6" t="n">
        <v>260.08</v>
      </c>
      <c r="M64" s="6" t="n">
        <v>8.26</v>
      </c>
      <c r="N64" s="6" t="n">
        <v>12.46</v>
      </c>
    </row>
    <row collapsed="false" customFormat="false" customHeight="false" hidden="false" ht="12.1" outlineLevel="0" r="65">
      <c r="A65" s="21" t="n">
        <v>45848</v>
      </c>
      <c r="B65" s="2" t="s">
        <v>302</v>
      </c>
      <c r="C65" s="2" t="s">
        <v>66</v>
      </c>
      <c r="D65" s="2" t="s">
        <v>67</v>
      </c>
      <c r="E65" s="7" t="n">
        <v>60</v>
      </c>
      <c r="F65" s="2" t="s">
        <v>24</v>
      </c>
      <c r="G65" s="6" t="n">
        <v>26.11</v>
      </c>
      <c r="H65" s="6" t="n">
        <v>190.82</v>
      </c>
      <c r="I65" s="6" t="n">
        <v>105.25</v>
      </c>
      <c r="J65" s="6" t="n">
        <v>204</v>
      </c>
      <c r="K65" s="6" t="n">
        <v>1566.6</v>
      </c>
      <c r="L65" s="6" t="n">
        <v>1362.6</v>
      </c>
      <c r="M65" s="6" t="n">
        <v>21.58</v>
      </c>
      <c r="N65" s="6" t="n">
        <v>11.9</v>
      </c>
    </row>
    <row collapsed="false" customFormat="false" customHeight="false" hidden="false" ht="12.1" outlineLevel="0" r="66">
      <c r="A66" s="21" t="n">
        <v>45855</v>
      </c>
      <c r="B66" s="2" t="s">
        <v>302</v>
      </c>
      <c r="C66" s="2" t="s">
        <v>84</v>
      </c>
      <c r="D66" s="2" t="s">
        <v>85</v>
      </c>
      <c r="E66" s="7" t="n">
        <v>11</v>
      </c>
      <c r="F66" s="2" t="s">
        <v>24</v>
      </c>
      <c r="G66" s="6" t="n">
        <v>33</v>
      </c>
      <c r="H66" s="6" t="n">
        <v>3286.6</v>
      </c>
      <c r="I66" s="6" t="n">
        <v>3432</v>
      </c>
      <c r="J66" s="6" t="n">
        <v>47</v>
      </c>
      <c r="K66" s="6" t="n">
        <v>363</v>
      </c>
      <c r="L66" s="6" t="n">
        <v>316</v>
      </c>
      <c r="M66" s="6" t="n">
        <v>0.84</v>
      </c>
      <c r="N66" s="6" t="n">
        <v>0.87</v>
      </c>
    </row>
    <row collapsed="false" customFormat="false" customHeight="false" hidden="false" ht="12.1" outlineLevel="0" r="67">
      <c r="A67" s="21" t="n">
        <v>45856</v>
      </c>
      <c r="B67" s="2" t="s">
        <v>302</v>
      </c>
      <c r="C67" s="2" t="s">
        <v>64</v>
      </c>
      <c r="D67" s="2" t="s">
        <v>65</v>
      </c>
      <c r="E67" s="7" t="n">
        <v>30</v>
      </c>
      <c r="F67" s="2" t="s">
        <v>24</v>
      </c>
      <c r="G67" s="6" t="n">
        <v>34.84</v>
      </c>
      <c r="H67" s="6" t="n">
        <v>313.23</v>
      </c>
      <c r="I67" s="6" t="n">
        <v>111.9</v>
      </c>
      <c r="J67" s="6" t="n">
        <v>136</v>
      </c>
      <c r="K67" s="6" t="n">
        <v>1045.2</v>
      </c>
      <c r="L67" s="6" t="n">
        <v>909.2</v>
      </c>
      <c r="M67" s="6" t="n">
        <v>27.08</v>
      </c>
      <c r="N67" s="6" t="n">
        <v>9.68</v>
      </c>
    </row>
    <row collapsed="false" customFormat="false" customHeight="false" hidden="false" ht="12.1" outlineLevel="0" r="68">
      <c r="A68" s="21" t="n">
        <v>45856</v>
      </c>
      <c r="B68" s="2" t="s">
        <v>302</v>
      </c>
      <c r="C68" s="2" t="s">
        <v>88</v>
      </c>
      <c r="D68" s="2" t="s">
        <v>89</v>
      </c>
      <c r="E68" s="7" t="n">
        <v>210</v>
      </c>
      <c r="F68" s="2" t="s">
        <v>24</v>
      </c>
      <c r="G68" s="6" t="n">
        <v>34.84</v>
      </c>
      <c r="H68" s="6" t="n">
        <v>311.29</v>
      </c>
      <c r="I68" s="6" t="n">
        <v>224.17</v>
      </c>
      <c r="J68" s="6" t="n">
        <v>951</v>
      </c>
      <c r="K68" s="6" t="n">
        <v>7316.4</v>
      </c>
      <c r="L68" s="6" t="n">
        <v>6365.4</v>
      </c>
      <c r="M68" s="6" t="n">
        <v>13.52</v>
      </c>
      <c r="N68" s="6" t="n">
        <v>9.74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303</v>
      </c>
      <c r="G1" s="22" t="s">
        <v>304</v>
      </c>
      <c r="H1" s="22" t="s">
        <v>132</v>
      </c>
      <c r="I1" s="22" t="s">
        <v>305</v>
      </c>
      <c r="J1" s="22" t="s">
        <v>296</v>
      </c>
      <c r="K1" s="22" t="s">
        <v>306</v>
      </c>
      <c r="L1" s="22" t="s">
        <v>307</v>
      </c>
      <c r="M1" s="22" t="s">
        <v>308</v>
      </c>
      <c r="N1" s="22" t="s">
        <v>309</v>
      </c>
    </row>
    <row collapsed="false" customFormat="false" customHeight="false" hidden="false" ht="12.1" outlineLevel="0" r="2">
      <c r="A2" s="23" t="n">
        <v>44559</v>
      </c>
      <c r="B2" s="2" t="s">
        <v>302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1254</v>
      </c>
      <c r="J2" s="17" t="n">
        <v>771.70695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43657</v>
      </c>
      <c r="B3" s="2" t="s">
        <v>302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2156</v>
      </c>
      <c r="J3" s="17" t="n">
        <v>126.9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44616</v>
      </c>
      <c r="B4" s="2" t="s">
        <v>302</v>
      </c>
      <c r="C4" s="2" t="s">
        <v>26</v>
      </c>
      <c r="D4" s="2" t="s">
        <v>27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1197</v>
      </c>
      <c r="J4" s="17" t="n">
        <v>1206.291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44550</v>
      </c>
      <c r="B5" s="2" t="s">
        <v>302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1263</v>
      </c>
      <c r="J5" s="17" t="n">
        <v>678.3436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44550</v>
      </c>
      <c r="B6" s="2" t="s">
        <v>302</v>
      </c>
      <c r="C6" s="2" t="s">
        <v>29</v>
      </c>
      <c r="D6" s="2" t="s">
        <v>30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1263</v>
      </c>
      <c r="J6" s="17" t="n">
        <v>659.91035</v>
      </c>
      <c r="K6" s="6" t="s">
        <f>=Портфель!F5*Портфель!$Q$17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44523</v>
      </c>
      <c r="B7" s="2" t="s">
        <v>302</v>
      </c>
      <c r="C7" s="2" t="s">
        <v>32</v>
      </c>
      <c r="D7" s="2" t="s">
        <v>33</v>
      </c>
      <c r="E7" s="17" t="n">
        <v>3000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1290</v>
      </c>
      <c r="J7" s="17" t="n">
        <v>0.6359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44526</v>
      </c>
      <c r="B8" s="2" t="s">
        <v>302</v>
      </c>
      <c r="C8" s="2" t="s">
        <v>32</v>
      </c>
      <c r="D8" s="2" t="s">
        <v>33</v>
      </c>
      <c r="E8" s="17" t="n">
        <v>2000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1287</v>
      </c>
      <c r="J8" s="17" t="n">
        <v>0.62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44526</v>
      </c>
      <c r="B9" s="2" t="s">
        <v>302</v>
      </c>
      <c r="C9" s="2" t="s">
        <v>35</v>
      </c>
      <c r="D9" s="2" t="s">
        <v>36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1287</v>
      </c>
      <c r="J9" s="17" t="n">
        <v>554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44572</v>
      </c>
      <c r="B10" s="2" t="s">
        <v>302</v>
      </c>
      <c r="C10" s="2" t="s">
        <v>35</v>
      </c>
      <c r="D10" s="2" t="s">
        <v>36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1241</v>
      </c>
      <c r="J10" s="17" t="n">
        <v>501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44575</v>
      </c>
      <c r="B11" s="2" t="s">
        <v>302</v>
      </c>
      <c r="C11" s="2" t="s">
        <v>35</v>
      </c>
      <c r="D11" s="2" t="s">
        <v>36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1238</v>
      </c>
      <c r="J11" s="17" t="n">
        <v>450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44533</v>
      </c>
      <c r="B12" s="2" t="s">
        <v>302</v>
      </c>
      <c r="C12" s="2" t="s">
        <v>38</v>
      </c>
      <c r="D12" s="2" t="s">
        <v>39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1280</v>
      </c>
      <c r="J12" s="17" t="n">
        <v>1325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44543</v>
      </c>
      <c r="B13" s="2" t="s">
        <v>302</v>
      </c>
      <c r="C13" s="2" t="s">
        <v>38</v>
      </c>
      <c r="D13" s="2" t="s">
        <v>39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1270</v>
      </c>
      <c r="J13" s="17" t="n">
        <v>1247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44616</v>
      </c>
      <c r="B14" s="2" t="s">
        <v>302</v>
      </c>
      <c r="C14" s="2" t="s">
        <v>38</v>
      </c>
      <c r="D14" s="2" t="s">
        <v>39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1197</v>
      </c>
      <c r="J14" s="17" t="n">
        <v>850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44616</v>
      </c>
      <c r="B15" s="2" t="s">
        <v>302</v>
      </c>
      <c r="C15" s="2" t="s">
        <v>38</v>
      </c>
      <c r="D15" s="2" t="s">
        <v>39</v>
      </c>
      <c r="E15" s="17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1197</v>
      </c>
      <c r="J15" s="17" t="n">
        <v>746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3" t="n">
        <v>44533</v>
      </c>
      <c r="B16" s="2" t="s">
        <v>302</v>
      </c>
      <c r="C16" s="2" t="s">
        <v>41</v>
      </c>
      <c r="D16" s="2" t="s">
        <v>42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1280</v>
      </c>
      <c r="J16" s="17" t="n">
        <v>555.47775</v>
      </c>
      <c r="K16" s="6" t="s">
        <f>=Портфель!F9*Портфель!$Q$17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3" t="n">
        <v>44550</v>
      </c>
      <c r="B17" s="2" t="s">
        <v>302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1263</v>
      </c>
      <c r="J17" s="17" t="n">
        <v>524.24163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3" t="n">
        <v>44550</v>
      </c>
      <c r="B18" s="2" t="s">
        <v>302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1263</v>
      </c>
      <c r="J18" s="17" t="n">
        <v>516.131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3" t="n">
        <v>44518</v>
      </c>
      <c r="B19" s="2" t="s">
        <v>302</v>
      </c>
      <c r="C19" s="2" t="s">
        <v>44</v>
      </c>
      <c r="D19" s="2" t="s">
        <v>45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1295</v>
      </c>
      <c r="J19" s="17" t="n">
        <v>223.7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3" t="n">
        <v>44536</v>
      </c>
      <c r="B20" s="2" t="s">
        <v>302</v>
      </c>
      <c r="C20" s="2" t="s">
        <v>44</v>
      </c>
      <c r="D20" s="2" t="s">
        <v>45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1277</v>
      </c>
      <c r="J20" s="17" t="n">
        <v>207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3" t="n">
        <v>44474</v>
      </c>
      <c r="B21" s="2" t="s">
        <v>302</v>
      </c>
      <c r="C21" s="2" t="s">
        <v>47</v>
      </c>
      <c r="D21" s="2" t="s">
        <v>48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1339</v>
      </c>
      <c r="J21" s="17" t="n">
        <v>66.1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3" t="n">
        <v>44512</v>
      </c>
      <c r="B22" s="2" t="s">
        <v>302</v>
      </c>
      <c r="C22" s="2" t="s">
        <v>47</v>
      </c>
      <c r="D22" s="2" t="s">
        <v>48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1301</v>
      </c>
      <c r="J22" s="17" t="n">
        <v>63.4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3" t="n">
        <v>44512</v>
      </c>
      <c r="B23" s="2" t="s">
        <v>302</v>
      </c>
      <c r="C23" s="2" t="s">
        <v>47</v>
      </c>
      <c r="D23" s="2" t="s">
        <v>48</v>
      </c>
      <c r="E23" s="17" t="n">
        <v>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1301</v>
      </c>
      <c r="J23" s="17" t="n">
        <v>63.06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3" t="n">
        <v>44518</v>
      </c>
      <c r="B24" s="2" t="s">
        <v>302</v>
      </c>
      <c r="C24" s="2" t="s">
        <v>50</v>
      </c>
      <c r="D24" s="2" t="s">
        <v>51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1295</v>
      </c>
      <c r="J24" s="17" t="n">
        <v>1678.4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3" t="n">
        <v>44526</v>
      </c>
      <c r="B25" s="2" t="s">
        <v>302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1287</v>
      </c>
      <c r="J25" s="17" t="n">
        <v>1620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3" t="n">
        <v>44530</v>
      </c>
      <c r="B26" s="2" t="s">
        <v>302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1283</v>
      </c>
      <c r="J26" s="17" t="n">
        <v>1560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3" t="n">
        <v>44543</v>
      </c>
      <c r="B27" s="2" t="s">
        <v>302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1270</v>
      </c>
      <c r="J27" s="17" t="n">
        <v>1515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3" t="n">
        <v>44474</v>
      </c>
      <c r="B28" s="2" t="s">
        <v>302</v>
      </c>
      <c r="C28" s="2" t="s">
        <v>53</v>
      </c>
      <c r="D28" s="2" t="s">
        <v>54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1339</v>
      </c>
      <c r="J28" s="17" t="n">
        <v>1136.1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3" t="n">
        <v>44508</v>
      </c>
      <c r="B29" s="2" t="s">
        <v>302</v>
      </c>
      <c r="C29" s="2" t="s">
        <v>53</v>
      </c>
      <c r="D29" s="2" t="s">
        <v>54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1305</v>
      </c>
      <c r="J29" s="17" t="n">
        <v>1111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3" t="n">
        <v>44512</v>
      </c>
      <c r="B30" s="2" t="s">
        <v>302</v>
      </c>
      <c r="C30" s="2" t="s">
        <v>53</v>
      </c>
      <c r="D30" s="2" t="s">
        <v>54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1301</v>
      </c>
      <c r="J30" s="17" t="n">
        <v>1101.5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3" t="n">
        <v>44550</v>
      </c>
      <c r="B31" s="2" t="s">
        <v>302</v>
      </c>
      <c r="C31" s="2" t="s">
        <v>53</v>
      </c>
      <c r="D31" s="2" t="s">
        <v>54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1263</v>
      </c>
      <c r="J31" s="17" t="n">
        <v>1046.7</v>
      </c>
      <c r="K31" s="6" t="s">
        <f>=Портфель!F13*Портфель!$Q$13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3" t="n">
        <v>44613</v>
      </c>
      <c r="B32" s="2" t="s">
        <v>302</v>
      </c>
      <c r="C32" s="2" t="s">
        <v>53</v>
      </c>
      <c r="D32" s="2" t="s">
        <v>54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1200</v>
      </c>
      <c r="J32" s="17" t="n">
        <v>810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3" t="n">
        <v>44546</v>
      </c>
      <c r="B33" s="2" t="s">
        <v>302</v>
      </c>
      <c r="C33" s="2" t="s">
        <v>55</v>
      </c>
      <c r="D33" s="2" t="s">
        <v>56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1267</v>
      </c>
      <c r="J33" s="17" t="n">
        <v>5372.66025</v>
      </c>
      <c r="K33" s="6" t="s">
        <f>=Портфель!F14*Портфель!$Q$17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3" t="n">
        <v>44553</v>
      </c>
      <c r="B34" s="2" t="s">
        <v>302</v>
      </c>
      <c r="C34" s="2" t="s">
        <v>55</v>
      </c>
      <c r="D34" s="2" t="s">
        <v>56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1260</v>
      </c>
      <c r="J34" s="17" t="n">
        <v>4958.69472</v>
      </c>
      <c r="K34" s="6" t="s">
        <f>=Портфель!F14*Портфель!$Q$17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3" t="n">
        <v>44526</v>
      </c>
      <c r="B35" s="2" t="s">
        <v>302</v>
      </c>
      <c r="C35" s="2" t="s">
        <v>58</v>
      </c>
      <c r="D35" s="2" t="s">
        <v>59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1287</v>
      </c>
      <c r="J35" s="17" t="n">
        <v>1240</v>
      </c>
      <c r="K35" s="6" t="s">
        <f>=Портфель!F15*Портфель!$Q$13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3" t="n">
        <v>44526</v>
      </c>
      <c r="B36" s="2" t="s">
        <v>302</v>
      </c>
      <c r="C36" s="2" t="s">
        <v>58</v>
      </c>
      <c r="D36" s="2" t="s">
        <v>59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1287</v>
      </c>
      <c r="J36" s="17" t="n">
        <v>1231</v>
      </c>
      <c r="K36" s="6" t="s">
        <f>=Портфель!F15*Портфель!$Q$13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3" t="n">
        <v>44526</v>
      </c>
      <c r="B37" s="2" t="s">
        <v>302</v>
      </c>
      <c r="C37" s="2" t="s">
        <v>58</v>
      </c>
      <c r="D37" s="2" t="s">
        <v>59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1287</v>
      </c>
      <c r="J37" s="17" t="n">
        <v>1215</v>
      </c>
      <c r="K37" s="6" t="s">
        <f>=Портфель!F15*Портфель!$Q$13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3" t="n">
        <v>44526</v>
      </c>
      <c r="B38" s="2" t="s">
        <v>302</v>
      </c>
      <c r="C38" s="2" t="s">
        <v>58</v>
      </c>
      <c r="D38" s="2" t="s">
        <v>59</v>
      </c>
      <c r="E38" s="17" t="n">
        <v>4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1287</v>
      </c>
      <c r="J38" s="17" t="n">
        <v>1210</v>
      </c>
      <c r="K38" s="6" t="s">
        <f>=Портфель!F15*Портфель!$Q$13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3" t="n">
        <v>44536</v>
      </c>
      <c r="B39" s="2" t="s">
        <v>302</v>
      </c>
      <c r="C39" s="2" t="s">
        <v>58</v>
      </c>
      <c r="D39" s="2" t="s">
        <v>59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1277</v>
      </c>
      <c r="J39" s="17" t="n">
        <v>1158</v>
      </c>
      <c r="K39" s="6" t="s">
        <f>=Портфель!F15*Портфель!$Q$13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3" t="n">
        <v>44537</v>
      </c>
      <c r="B40" s="2" t="s">
        <v>302</v>
      </c>
      <c r="C40" s="2" t="s">
        <v>58</v>
      </c>
      <c r="D40" s="2" t="s">
        <v>59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1276</v>
      </c>
      <c r="J40" s="17" t="n">
        <v>1105.6</v>
      </c>
      <c r="K40" s="6" t="s">
        <f>=Портфель!F15*Портфель!$Q$13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3" t="n">
        <v>44543</v>
      </c>
      <c r="B41" s="2" t="s">
        <v>302</v>
      </c>
      <c r="C41" s="2" t="s">
        <v>58</v>
      </c>
      <c r="D41" s="2" t="s">
        <v>59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1270</v>
      </c>
      <c r="J41" s="17" t="n">
        <v>972</v>
      </c>
      <c r="K41" s="6" t="s">
        <f>=Портфель!F15*Портфель!$Q$13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3" t="n">
        <v>44543</v>
      </c>
      <c r="B42" s="2" t="s">
        <v>302</v>
      </c>
      <c r="C42" s="2" t="s">
        <v>58</v>
      </c>
      <c r="D42" s="2" t="s">
        <v>59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1270</v>
      </c>
      <c r="J42" s="17" t="n">
        <v>918</v>
      </c>
      <c r="K42" s="6" t="s">
        <f>=Портфель!F15*Портфель!$Q$13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3" t="n">
        <v>44567</v>
      </c>
      <c r="B43" s="2" t="s">
        <v>302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1246</v>
      </c>
      <c r="J43" s="17" t="n">
        <v>802</v>
      </c>
      <c r="K43" s="6" t="s">
        <f>=Портфель!F15*Портфель!$Q$13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3" t="n">
        <v>44567</v>
      </c>
      <c r="B44" s="2" t="s">
        <v>302</v>
      </c>
      <c r="C44" s="2" t="s">
        <v>58</v>
      </c>
      <c r="D44" s="2" t="s">
        <v>59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1246</v>
      </c>
      <c r="J44" s="17" t="n">
        <v>800</v>
      </c>
      <c r="K44" s="6" t="s">
        <f>=Портфель!F15*Портфель!$Q$13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3" t="n">
        <v>44613</v>
      </c>
      <c r="B45" s="2" t="s">
        <v>302</v>
      </c>
      <c r="C45" s="2" t="s">
        <v>58</v>
      </c>
      <c r="D45" s="2" t="s">
        <v>59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1200</v>
      </c>
      <c r="J45" s="17" t="n">
        <v>500</v>
      </c>
      <c r="K45" s="6" t="s">
        <f>=Портфель!F15*Портфель!$Q$13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3" t="n">
        <v>44616</v>
      </c>
      <c r="B46" s="2" t="s">
        <v>302</v>
      </c>
      <c r="C46" s="2" t="s">
        <v>58</v>
      </c>
      <c r="D46" s="2" t="s">
        <v>59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1197</v>
      </c>
      <c r="J46" s="17" t="n">
        <v>325</v>
      </c>
      <c r="K46" s="6" t="s">
        <f>=Портфель!F15*Портфель!$Q$13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3" t="n">
        <v>44540</v>
      </c>
      <c r="B47" s="2" t="s">
        <v>302</v>
      </c>
      <c r="C47" s="2" t="s">
        <v>61</v>
      </c>
      <c r="D47" s="2" t="s">
        <v>62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1273</v>
      </c>
      <c r="J47" s="17" t="n">
        <v>4239.34848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3" t="n">
        <v>44616</v>
      </c>
      <c r="B48" s="2" t="s">
        <v>302</v>
      </c>
      <c r="C48" s="2" t="s">
        <v>64</v>
      </c>
      <c r="D48" s="2" t="s">
        <v>65</v>
      </c>
      <c r="E48" s="17" t="n">
        <v>30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1197</v>
      </c>
      <c r="J48" s="17" t="n">
        <v>111.9</v>
      </c>
      <c r="K48" s="6" t="s">
        <f>=Портфель!F17*Портфель!$Q$13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3" t="n">
        <v>44575</v>
      </c>
      <c r="B49" s="2" t="s">
        <v>302</v>
      </c>
      <c r="C49" s="2" t="s">
        <v>66</v>
      </c>
      <c r="D49" s="2" t="s">
        <v>67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1238</v>
      </c>
      <c r="J49" s="17" t="n">
        <v>140</v>
      </c>
      <c r="K49" s="6" t="s">
        <f>=Портфель!F18*Портфель!$Q$13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3" t="n">
        <v>44613</v>
      </c>
      <c r="B50" s="2" t="s">
        <v>302</v>
      </c>
      <c r="C50" s="2" t="s">
        <v>66</v>
      </c>
      <c r="D50" s="2" t="s">
        <v>67</v>
      </c>
      <c r="E50" s="17" t="n">
        <v>20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1200</v>
      </c>
      <c r="J50" s="17" t="n">
        <v>125</v>
      </c>
      <c r="K50" s="6" t="s">
        <f>=Портфель!F18*Портфель!$Q$13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3" t="n">
        <v>44616</v>
      </c>
      <c r="B51" s="2" t="s">
        <v>302</v>
      </c>
      <c r="C51" s="2" t="s">
        <v>66</v>
      </c>
      <c r="D51" s="2" t="s">
        <v>67</v>
      </c>
      <c r="E51" s="17" t="n">
        <v>30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1197</v>
      </c>
      <c r="J51" s="17" t="n">
        <v>80.5</v>
      </c>
      <c r="K51" s="6" t="s">
        <f>=Портфель!F18*Портфель!$Q$13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3" t="n">
        <v>44539</v>
      </c>
      <c r="B52" s="2" t="s">
        <v>302</v>
      </c>
      <c r="C52" s="2" t="s">
        <v>68</v>
      </c>
      <c r="D52" s="2" t="s">
        <v>69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1274</v>
      </c>
      <c r="J52" s="17" t="n">
        <v>132</v>
      </c>
      <c r="K52" s="6" t="s">
        <f>=Портфель!F19*Портфель!$Q$13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3" t="n">
        <v>44540</v>
      </c>
      <c r="B53" s="2" t="s">
        <v>302</v>
      </c>
      <c r="C53" s="2" t="s">
        <v>68</v>
      </c>
      <c r="D53" s="2" t="s">
        <v>69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1273</v>
      </c>
      <c r="J53" s="17" t="n">
        <v>130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3" t="n">
        <v>44540</v>
      </c>
      <c r="B54" s="2" t="s">
        <v>302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1273</v>
      </c>
      <c r="J54" s="17" t="n">
        <v>128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3" t="n">
        <v>44543</v>
      </c>
      <c r="B55" s="2" t="s">
        <v>302</v>
      </c>
      <c r="C55" s="2" t="s">
        <v>68</v>
      </c>
      <c r="D55" s="2" t="s">
        <v>69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1270</v>
      </c>
      <c r="J55" s="17" t="n">
        <v>126</v>
      </c>
      <c r="K55" s="6" t="s">
        <f>=Портфель!F19*Портфель!$Q$13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3" t="n">
        <v>44544</v>
      </c>
      <c r="B56" s="2" t="s">
        <v>302</v>
      </c>
      <c r="C56" s="2" t="s">
        <v>68</v>
      </c>
      <c r="D56" s="2" t="s">
        <v>69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1269</v>
      </c>
      <c r="J56" s="17" t="n">
        <v>113</v>
      </c>
      <c r="K56" s="6" t="s">
        <f>=Портфель!F19*Портфель!$Q$13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3" t="n">
        <v>44582</v>
      </c>
      <c r="B57" s="2" t="s">
        <v>302</v>
      </c>
      <c r="C57" s="2" t="s">
        <v>68</v>
      </c>
      <c r="D57" s="2" t="s">
        <v>69</v>
      </c>
      <c r="E57" s="17" t="n">
        <v>50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1231</v>
      </c>
      <c r="J57" s="17" t="n">
        <v>103.8</v>
      </c>
      <c r="K57" s="6" t="s">
        <f>=Портфель!F19*Портфель!$Q$13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3" t="n">
        <v>44596</v>
      </c>
      <c r="B58" s="2" t="s">
        <v>302</v>
      </c>
      <c r="C58" s="2" t="s">
        <v>68</v>
      </c>
      <c r="D58" s="2" t="s">
        <v>69</v>
      </c>
      <c r="E58" s="17" t="n">
        <v>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1217</v>
      </c>
      <c r="J58" s="17" t="n">
        <v>98.14</v>
      </c>
      <c r="K58" s="6" t="s">
        <f>=Портфель!F19*Портфель!$Q$13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3" t="n">
        <v>44616</v>
      </c>
      <c r="B59" s="2" t="s">
        <v>302</v>
      </c>
      <c r="C59" s="2" t="s">
        <v>68</v>
      </c>
      <c r="D59" s="2" t="s">
        <v>69</v>
      </c>
      <c r="E59" s="17" t="n">
        <v>50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1197</v>
      </c>
      <c r="J59" s="17" t="n">
        <v>80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3" t="n">
        <v>44616</v>
      </c>
      <c r="B60" s="2" t="s">
        <v>302</v>
      </c>
      <c r="C60" s="2" t="s">
        <v>68</v>
      </c>
      <c r="D60" s="2" t="s">
        <v>69</v>
      </c>
      <c r="E60" s="17" t="n">
        <v>30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1197</v>
      </c>
      <c r="J60" s="17" t="n">
        <v>55.18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3" t="n">
        <v>44530</v>
      </c>
      <c r="B61" s="2" t="s">
        <v>302</v>
      </c>
      <c r="C61" s="2" t="s">
        <v>70</v>
      </c>
      <c r="D61" s="2" t="s">
        <v>71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1283</v>
      </c>
      <c r="J61" s="17" t="n">
        <v>3036.7629</v>
      </c>
      <c r="K61" s="6" t="s">
        <f>=Портфель!F20*Портфель!$Q$17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3" t="n">
        <v>44531</v>
      </c>
      <c r="B62" s="2" t="s">
        <v>302</v>
      </c>
      <c r="C62" s="2" t="s">
        <v>70</v>
      </c>
      <c r="D62" s="2" t="s">
        <v>71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1282</v>
      </c>
      <c r="J62" s="17" t="n">
        <v>3010.68252</v>
      </c>
      <c r="K62" s="6" t="s">
        <f>=Портфель!F20*Портфель!$Q$17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3" t="n">
        <v>44533</v>
      </c>
      <c r="B63" s="2" t="s">
        <v>302</v>
      </c>
      <c r="C63" s="2" t="s">
        <v>70</v>
      </c>
      <c r="D63" s="2" t="s">
        <v>71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1280</v>
      </c>
      <c r="J63" s="17" t="n">
        <v>2725.54416</v>
      </c>
      <c r="K63" s="6" t="s">
        <f>=Портфель!F20*Портфель!$Q$17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3" t="n">
        <v>44533</v>
      </c>
      <c r="B64" s="2" t="s">
        <v>302</v>
      </c>
      <c r="C64" s="2" t="s">
        <v>70</v>
      </c>
      <c r="D64" s="2" t="s">
        <v>71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1280</v>
      </c>
      <c r="J64" s="17" t="n">
        <v>2621.85498</v>
      </c>
      <c r="K64" s="6" t="s">
        <f>=Портфель!F20*Портфель!$Q$17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3" t="n">
        <v>44565</v>
      </c>
      <c r="B65" s="2" t="s">
        <v>302</v>
      </c>
      <c r="C65" s="2" t="s">
        <v>70</v>
      </c>
      <c r="D65" s="2" t="s">
        <v>71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1248</v>
      </c>
      <c r="J65" s="17" t="n">
        <v>2533.37766</v>
      </c>
      <c r="K65" s="6" t="s">
        <f>=Портфель!F20*Портфель!$Q$17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3" t="n">
        <v>44585</v>
      </c>
      <c r="B66" s="2" t="s">
        <v>302</v>
      </c>
      <c r="C66" s="2" t="s">
        <v>72</v>
      </c>
      <c r="D66" s="2" t="s">
        <v>73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1228</v>
      </c>
      <c r="J66" s="17" t="n">
        <v>4682</v>
      </c>
      <c r="K66" s="6" t="s">
        <f>=Портфель!F21*Портфель!$Q$13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3" t="n">
        <v>44613</v>
      </c>
      <c r="B67" s="2" t="s">
        <v>302</v>
      </c>
      <c r="C67" s="2" t="s">
        <v>72</v>
      </c>
      <c r="D67" s="2" t="s">
        <v>73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1200</v>
      </c>
      <c r="J67" s="17" t="n">
        <v>4680</v>
      </c>
      <c r="K67" s="6" t="s">
        <f>=Портфель!F21*Портфель!$Q$13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3" t="n">
        <v>44613</v>
      </c>
      <c r="B68" s="2" t="s">
        <v>302</v>
      </c>
      <c r="C68" s="2" t="s">
        <v>72</v>
      </c>
      <c r="D68" s="2" t="s">
        <v>73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1200</v>
      </c>
      <c r="J68" s="17" t="n">
        <v>4450</v>
      </c>
      <c r="K68" s="6" t="s">
        <f>=Портфель!F21*Портфель!$Q$13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3" t="n">
        <v>44530</v>
      </c>
      <c r="B69" s="2" t="s">
        <v>302</v>
      </c>
      <c r="C69" s="2" t="s">
        <v>74</v>
      </c>
      <c r="D69" s="2" t="s">
        <v>75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1283</v>
      </c>
      <c r="J69" s="17" t="n">
        <v>9560.1795</v>
      </c>
      <c r="K69" s="6" t="s">
        <f>=Портфель!F22*Портфель!$Q$17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3" t="n">
        <v>44533</v>
      </c>
      <c r="B70" s="2" t="s">
        <v>302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1280</v>
      </c>
      <c r="J70" s="17" t="n">
        <v>8295.1344</v>
      </c>
      <c r="K70" s="6" t="s">
        <f>=Портфель!F22*Портфель!$Q$17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3" t="n">
        <v>44529</v>
      </c>
      <c r="B71" s="2" t="s">
        <v>302</v>
      </c>
      <c r="C71" s="2" t="s">
        <v>76</v>
      </c>
      <c r="D71" s="2" t="s">
        <v>77</v>
      </c>
      <c r="E71" s="17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1284</v>
      </c>
      <c r="J71" s="17" t="n">
        <v>2080.5</v>
      </c>
      <c r="K71" s="6" t="s">
        <f>=Портфель!F23*Портфель!$Q$13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3" t="n">
        <v>44613</v>
      </c>
      <c r="B72" s="2" t="s">
        <v>302</v>
      </c>
      <c r="C72" s="2" t="s">
        <v>76</v>
      </c>
      <c r="D72" s="2" t="s">
        <v>77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1200</v>
      </c>
      <c r="J72" s="17" t="n">
        <v>1655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3" t="n">
        <v>44474</v>
      </c>
      <c r="B73" s="2" t="s">
        <v>302</v>
      </c>
      <c r="C73" s="2" t="s">
        <v>78</v>
      </c>
      <c r="D73" s="2" t="s">
        <v>79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1339</v>
      </c>
      <c r="J73" s="17" t="n">
        <v>382.4</v>
      </c>
      <c r="K73" s="6" t="s">
        <f>=Портфель!F24*Портфель!$Q$13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3" t="n">
        <v>44512</v>
      </c>
      <c r="B74" s="2" t="s">
        <v>302</v>
      </c>
      <c r="C74" s="2" t="s">
        <v>78</v>
      </c>
      <c r="D74" s="2" t="s">
        <v>79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1301</v>
      </c>
      <c r="J74" s="17" t="n">
        <v>344</v>
      </c>
      <c r="K74" s="6" t="s">
        <f>=Портфель!F24*Портфель!$Q$13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3" t="n">
        <v>44524</v>
      </c>
      <c r="B75" s="2" t="s">
        <v>302</v>
      </c>
      <c r="C75" s="2" t="s">
        <v>78</v>
      </c>
      <c r="D75" s="2" t="s">
        <v>79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1289</v>
      </c>
      <c r="J75" s="17" t="n">
        <v>335.2</v>
      </c>
      <c r="K75" s="6" t="s">
        <f>=Портфель!F24*Портфель!$Q$13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3" t="n">
        <v>44526</v>
      </c>
      <c r="B76" s="2" t="s">
        <v>302</v>
      </c>
      <c r="C76" s="2" t="s">
        <v>78</v>
      </c>
      <c r="D76" s="2" t="s">
        <v>79</v>
      </c>
      <c r="E76" s="17" t="n">
        <v>20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1287</v>
      </c>
      <c r="J76" s="17" t="n">
        <v>328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3" t="n">
        <v>44526</v>
      </c>
      <c r="B77" s="2" t="s">
        <v>302</v>
      </c>
      <c r="C77" s="2" t="s">
        <v>78</v>
      </c>
      <c r="D77" s="2" t="s">
        <v>79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1287</v>
      </c>
      <c r="J77" s="17" t="n">
        <v>325.1</v>
      </c>
      <c r="K77" s="6" t="s">
        <f>=Портфель!F24*Портфель!$Q$13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3" t="n">
        <v>44544</v>
      </c>
      <c r="B78" s="2" t="s">
        <v>302</v>
      </c>
      <c r="C78" s="2" t="s">
        <v>78</v>
      </c>
      <c r="D78" s="2" t="s">
        <v>79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1269</v>
      </c>
      <c r="J78" s="17" t="n">
        <v>298</v>
      </c>
      <c r="K78" s="6" t="s">
        <f>=Портфель!F24*Портфель!$Q$13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3" t="n">
        <v>44585</v>
      </c>
      <c r="B79" s="2" t="s">
        <v>302</v>
      </c>
      <c r="C79" s="2" t="s">
        <v>78</v>
      </c>
      <c r="D79" s="2" t="s">
        <v>79</v>
      </c>
      <c r="E79" s="17" t="n">
        <v>50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1228</v>
      </c>
      <c r="J79" s="17" t="n">
        <v>282</v>
      </c>
      <c r="K79" s="6" t="s">
        <f>=Портфель!F24*Портфель!$Q$13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3" t="n">
        <v>44613</v>
      </c>
      <c r="B80" s="2" t="s">
        <v>302</v>
      </c>
      <c r="C80" s="2" t="s">
        <v>78</v>
      </c>
      <c r="D80" s="2" t="s">
        <v>79</v>
      </c>
      <c r="E80" s="17" t="n">
        <v>30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1200</v>
      </c>
      <c r="J80" s="17" t="n">
        <v>279.5</v>
      </c>
      <c r="K80" s="6" t="s">
        <f>=Портфель!F24*Портфель!$Q$13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3" t="n">
        <v>44616</v>
      </c>
      <c r="B81" s="2" t="s">
        <v>302</v>
      </c>
      <c r="C81" s="2" t="s">
        <v>78</v>
      </c>
      <c r="D81" s="2" t="s">
        <v>79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1197</v>
      </c>
      <c r="J81" s="17" t="n">
        <v>183</v>
      </c>
      <c r="K81" s="6" t="s">
        <f>=Портфель!F24*Портфель!$Q$13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3" t="n">
        <v>44616</v>
      </c>
      <c r="B82" s="2" t="s">
        <v>302</v>
      </c>
      <c r="C82" s="2" t="s">
        <v>78</v>
      </c>
      <c r="D82" s="2" t="s">
        <v>79</v>
      </c>
      <c r="E82" s="17" t="n">
        <v>20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1197</v>
      </c>
      <c r="J82" s="17" t="n">
        <v>160</v>
      </c>
      <c r="K82" s="6" t="s">
        <f>=Портфель!F24*Портфель!$Q$13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3" t="n">
        <v>44523</v>
      </c>
      <c r="B83" s="2" t="s">
        <v>302</v>
      </c>
      <c r="C83" s="2" t="s">
        <v>80</v>
      </c>
      <c r="D83" s="2" t="s">
        <v>81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1290</v>
      </c>
      <c r="J83" s="17" t="n">
        <v>3101</v>
      </c>
      <c r="K83" s="6" t="s">
        <f>=Портфель!F25*Портфель!$Q$13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3" t="n">
        <v>44525</v>
      </c>
      <c r="B84" s="2" t="s">
        <v>302</v>
      </c>
      <c r="C84" s="2" t="s">
        <v>80</v>
      </c>
      <c r="D84" s="2" t="s">
        <v>81</v>
      </c>
      <c r="E84" s="17" t="n">
        <v>2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1288</v>
      </c>
      <c r="J84" s="17" t="n">
        <v>3040.5</v>
      </c>
      <c r="K84" s="6" t="s">
        <f>=Портфель!F25*Портфель!$Q$13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3" t="n">
        <v>44525</v>
      </c>
      <c r="B85" s="2" t="s">
        <v>302</v>
      </c>
      <c r="C85" s="2" t="s">
        <v>80</v>
      </c>
      <c r="D85" s="2" t="s">
        <v>81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1288</v>
      </c>
      <c r="J85" s="17" t="n">
        <v>3019.5</v>
      </c>
      <c r="K85" s="6" t="s">
        <f>=Портфель!F25*Портфель!$Q$13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3" t="n">
        <v>44533</v>
      </c>
      <c r="B86" s="2" t="s">
        <v>302</v>
      </c>
      <c r="C86" s="2" t="s">
        <v>80</v>
      </c>
      <c r="D86" s="2" t="s">
        <v>81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1280</v>
      </c>
      <c r="J86" s="17" t="n">
        <v>2790</v>
      </c>
      <c r="K86" s="6" t="s">
        <f>=Портфель!F25*Портфель!$Q$13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3" t="n">
        <v>44536</v>
      </c>
      <c r="B87" s="2" t="s">
        <v>302</v>
      </c>
      <c r="C87" s="2" t="s">
        <v>80</v>
      </c>
      <c r="D87" s="2" t="s">
        <v>81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1277</v>
      </c>
      <c r="J87" s="17" t="n">
        <v>2590</v>
      </c>
      <c r="K87" s="6" t="s">
        <f>=Портфель!F25*Портфель!$Q$13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3" t="n">
        <v>44543</v>
      </c>
      <c r="B88" s="2" t="s">
        <v>302</v>
      </c>
      <c r="C88" s="2" t="s">
        <v>80</v>
      </c>
      <c r="D88" s="2" t="s">
        <v>81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1270</v>
      </c>
      <c r="J88" s="17" t="n">
        <v>2500</v>
      </c>
      <c r="K88" s="6" t="s">
        <f>=Портфель!F25*Портфель!$Q$13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3" t="n">
        <v>44525</v>
      </c>
      <c r="B89" s="2" t="s">
        <v>302</v>
      </c>
      <c r="C89" s="2" t="s">
        <v>82</v>
      </c>
      <c r="D89" s="2" t="s">
        <v>83</v>
      </c>
      <c r="E89" s="17" t="n">
        <v>7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1288</v>
      </c>
      <c r="J89" s="17" t="n">
        <v>451.2</v>
      </c>
      <c r="K89" s="6" t="s">
        <f>=Портфель!F26*Портфель!$Q$13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3" t="n">
        <v>44526</v>
      </c>
      <c r="B90" s="2" t="s">
        <v>302</v>
      </c>
      <c r="C90" s="2" t="s">
        <v>82</v>
      </c>
      <c r="D90" s="2" t="s">
        <v>83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1287</v>
      </c>
      <c r="J90" s="17" t="n">
        <v>440</v>
      </c>
      <c r="K90" s="6" t="s">
        <f>=Портфель!F26*Портфель!$Q$13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3" t="n">
        <v>44526</v>
      </c>
      <c r="B91" s="2" t="s">
        <v>302</v>
      </c>
      <c r="C91" s="2" t="s">
        <v>82</v>
      </c>
      <c r="D91" s="2" t="s">
        <v>83</v>
      </c>
      <c r="E91" s="17" t="n">
        <v>5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1287</v>
      </c>
      <c r="J91" s="17" t="n">
        <v>435</v>
      </c>
      <c r="K91" s="6" t="s">
        <f>=Портфель!F26*Портфель!$Q$13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3" t="n">
        <v>44526</v>
      </c>
      <c r="B92" s="2" t="s">
        <v>302</v>
      </c>
      <c r="C92" s="2" t="s">
        <v>82</v>
      </c>
      <c r="D92" s="2" t="s">
        <v>83</v>
      </c>
      <c r="E92" s="17" t="n">
        <v>6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1287</v>
      </c>
      <c r="J92" s="17" t="n">
        <v>435</v>
      </c>
      <c r="K92" s="6" t="s">
        <f>=Портфель!F26*Портфель!$Q$13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3" t="n">
        <v>44526</v>
      </c>
      <c r="B93" s="2" t="s">
        <v>302</v>
      </c>
      <c r="C93" s="2" t="s">
        <v>82</v>
      </c>
      <c r="D93" s="2" t="s">
        <v>83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1287</v>
      </c>
      <c r="J93" s="17" t="n">
        <v>430</v>
      </c>
      <c r="K93" s="6" t="s">
        <f>=Портфель!F26*Портфель!$Q$13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3" t="n">
        <v>44543</v>
      </c>
      <c r="B94" s="2" t="s">
        <v>302</v>
      </c>
      <c r="C94" s="2" t="s">
        <v>82</v>
      </c>
      <c r="D94" s="2" t="s">
        <v>83</v>
      </c>
      <c r="E94" s="17" t="n">
        <v>7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1271</v>
      </c>
      <c r="J94" s="17" t="n">
        <v>418</v>
      </c>
      <c r="K94" s="6" t="s">
        <f>=Портфель!F26*Портфель!$Q$13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3" t="n">
        <v>44543</v>
      </c>
      <c r="B95" s="2" t="s">
        <v>302</v>
      </c>
      <c r="C95" s="2" t="s">
        <v>82</v>
      </c>
      <c r="D95" s="2" t="s">
        <v>83</v>
      </c>
      <c r="E95" s="17" t="n">
        <v>3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1270</v>
      </c>
      <c r="J95" s="17" t="n">
        <v>420</v>
      </c>
      <c r="K95" s="6" t="s">
        <f>=Портфель!F26*Портфель!$Q$13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3" t="n">
        <v>44613</v>
      </c>
      <c r="B96" s="2" t="s">
        <v>302</v>
      </c>
      <c r="C96" s="2" t="s">
        <v>82</v>
      </c>
      <c r="D96" s="2" t="s">
        <v>83</v>
      </c>
      <c r="E96" s="17" t="n">
        <v>5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1200</v>
      </c>
      <c r="J96" s="17" t="n">
        <v>400</v>
      </c>
      <c r="K96" s="6" t="s">
        <f>=Портфель!F26*Портфель!$Q$13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3" t="n">
        <v>44616</v>
      </c>
      <c r="B97" s="2" t="s">
        <v>302</v>
      </c>
      <c r="C97" s="2" t="s">
        <v>82</v>
      </c>
      <c r="D97" s="2" t="s">
        <v>83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1197</v>
      </c>
      <c r="J97" s="17" t="n">
        <v>235</v>
      </c>
      <c r="K97" s="6" t="s">
        <f>=Портфель!F26*Портфель!$Q$13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3" t="n">
        <v>44575</v>
      </c>
      <c r="B98" s="2" t="s">
        <v>302</v>
      </c>
      <c r="C98" s="2" t="s">
        <v>84</v>
      </c>
      <c r="D98" s="2" t="s">
        <v>85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1238</v>
      </c>
      <c r="J98" s="17" t="n">
        <v>5450</v>
      </c>
      <c r="K98" s="6" t="s">
        <f>=Портфель!F27*Портфель!$Q$13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3" t="n">
        <v>44613</v>
      </c>
      <c r="B99" s="2" t="s">
        <v>302</v>
      </c>
      <c r="C99" s="2" t="s">
        <v>84</v>
      </c>
      <c r="D99" s="2" t="s">
        <v>85</v>
      </c>
      <c r="E99" s="17" t="n">
        <v>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1200</v>
      </c>
      <c r="J99" s="17" t="n">
        <v>4420</v>
      </c>
      <c r="K99" s="6" t="s">
        <f>=Портфель!F27*Портфель!$Q$13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3" t="n">
        <v>44616</v>
      </c>
      <c r="B100" s="2" t="s">
        <v>302</v>
      </c>
      <c r="C100" s="2" t="s">
        <v>84</v>
      </c>
      <c r="D100" s="2" t="s">
        <v>85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1197</v>
      </c>
      <c r="J100" s="17" t="n">
        <v>2670</v>
      </c>
      <c r="K100" s="6" t="s">
        <f>=Портфель!F27*Портфель!$Q$13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3" t="n">
        <v>44616</v>
      </c>
      <c r="B101" s="2" t="s">
        <v>302</v>
      </c>
      <c r="C101" s="2" t="s">
        <v>84</v>
      </c>
      <c r="D101" s="2" t="s">
        <v>85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1197</v>
      </c>
      <c r="J101" s="17" t="n">
        <v>2450</v>
      </c>
      <c r="K101" s="6" t="s">
        <f>=Портфель!F27*Портфель!$Q$13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3" t="n">
        <v>45349</v>
      </c>
      <c r="B102" s="2" t="s">
        <v>302</v>
      </c>
      <c r="C102" s="2" t="s">
        <v>84</v>
      </c>
      <c r="D102" s="2" t="s">
        <v>85</v>
      </c>
      <c r="E102" s="17" t="n">
        <v>6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465</v>
      </c>
      <c r="J102" s="17" t="n">
        <v>3057</v>
      </c>
      <c r="K102" s="6" t="s">
        <f>=Портфель!F27*Портфель!$Q$13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3" t="n">
        <v>44613</v>
      </c>
      <c r="B103" s="2" t="s">
        <v>302</v>
      </c>
      <c r="C103" s="2" t="s">
        <v>86</v>
      </c>
      <c r="D103" s="2" t="s">
        <v>87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1200</v>
      </c>
      <c r="J103" s="17" t="n">
        <v>6100</v>
      </c>
      <c r="K103" s="6" t="s">
        <f>=Портфель!F28*Портфель!$Q$13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3" t="n">
        <v>44613</v>
      </c>
      <c r="B104" s="2" t="s">
        <v>302</v>
      </c>
      <c r="C104" s="2" t="s">
        <v>86</v>
      </c>
      <c r="D104" s="2" t="s">
        <v>87</v>
      </c>
      <c r="E104" s="17" t="n">
        <v>3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1200</v>
      </c>
      <c r="J104" s="17" t="n">
        <v>6000</v>
      </c>
      <c r="K104" s="6" t="s">
        <f>=Портфель!F28*Портфель!$Q$13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3" t="n">
        <v>44616</v>
      </c>
      <c r="B105" s="2" t="s">
        <v>302</v>
      </c>
      <c r="C105" s="2" t="s">
        <v>86</v>
      </c>
      <c r="D105" s="2" t="s">
        <v>87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1197</v>
      </c>
      <c r="J105" s="17" t="n">
        <v>3566.5</v>
      </c>
      <c r="K105" s="6" t="s">
        <f>=Портфель!F28*Портфель!$Q$13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3" t="n">
        <v>44616</v>
      </c>
      <c r="B106" s="2" t="s">
        <v>302</v>
      </c>
      <c r="C106" s="2" t="s">
        <v>86</v>
      </c>
      <c r="D106" s="2" t="s">
        <v>87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1197</v>
      </c>
      <c r="J106" s="17" t="n">
        <v>3290</v>
      </c>
      <c r="K106" s="6" t="s">
        <f>=Портфель!F28*Портфель!$Q$13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3" t="n">
        <v>44474</v>
      </c>
      <c r="B107" s="2" t="s">
        <v>302</v>
      </c>
      <c r="C107" s="2" t="s">
        <v>88</v>
      </c>
      <c r="D107" s="2" t="s">
        <v>89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1339</v>
      </c>
      <c r="J107" s="17" t="n">
        <v>324.52</v>
      </c>
      <c r="K107" s="6" t="s">
        <f>=Портфель!F29*Портфель!$Q$13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3" t="n">
        <v>44512</v>
      </c>
      <c r="B108" s="2" t="s">
        <v>302</v>
      </c>
      <c r="C108" s="2" t="s">
        <v>88</v>
      </c>
      <c r="D108" s="2" t="s">
        <v>89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1301</v>
      </c>
      <c r="J108" s="17" t="n">
        <v>317.5</v>
      </c>
      <c r="K108" s="6" t="s">
        <f>=Портфель!F29*Портфель!$Q$13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3" t="n">
        <v>44524</v>
      </c>
      <c r="B109" s="2" t="s">
        <v>302</v>
      </c>
      <c r="C109" s="2" t="s">
        <v>88</v>
      </c>
      <c r="D109" s="2" t="s">
        <v>89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1289</v>
      </c>
      <c r="J109" s="17" t="n">
        <v>298</v>
      </c>
      <c r="K109" s="6" t="s">
        <f>=Портфель!F29*Портфель!$Q$13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3" t="n">
        <v>44526</v>
      </c>
      <c r="B110" s="2" t="s">
        <v>302</v>
      </c>
      <c r="C110" s="2" t="s">
        <v>88</v>
      </c>
      <c r="D110" s="2" t="s">
        <v>89</v>
      </c>
      <c r="E110" s="17" t="n">
        <v>20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1287</v>
      </c>
      <c r="J110" s="17" t="n">
        <v>287</v>
      </c>
      <c r="K110" s="6" t="s">
        <f>=Портфель!F29*Портфель!$Q$13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3" t="n">
        <v>44543</v>
      </c>
      <c r="B111" s="2" t="s">
        <v>302</v>
      </c>
      <c r="C111" s="2" t="s">
        <v>88</v>
      </c>
      <c r="D111" s="2" t="s">
        <v>89</v>
      </c>
      <c r="E111" s="17" t="n">
        <v>10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1270</v>
      </c>
      <c r="J111" s="17" t="n">
        <v>270</v>
      </c>
      <c r="K111" s="6" t="s">
        <f>=Портфель!F29*Портфель!$Q$13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3" t="n">
        <v>44544</v>
      </c>
      <c r="B112" s="2" t="s">
        <v>302</v>
      </c>
      <c r="C112" s="2" t="s">
        <v>88</v>
      </c>
      <c r="D112" s="2" t="s">
        <v>89</v>
      </c>
      <c r="E112" s="17" t="n">
        <v>10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1269</v>
      </c>
      <c r="J112" s="17" t="n">
        <v>26</v>
      </c>
      <c r="K112" s="6" t="s">
        <f>=Портфель!F29*Портфель!$Q$13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3" t="n">
        <v>44575</v>
      </c>
      <c r="B113" s="2" t="s">
        <v>302</v>
      </c>
      <c r="C113" s="2" t="s">
        <v>88</v>
      </c>
      <c r="D113" s="2" t="s">
        <v>89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1238</v>
      </c>
      <c r="J113" s="17" t="n">
        <v>251</v>
      </c>
      <c r="K113" s="6" t="s">
        <f>=Портфель!F29*Портфель!$Q$13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3" t="n">
        <v>44613</v>
      </c>
      <c r="B114" s="2" t="s">
        <v>302</v>
      </c>
      <c r="C114" s="2" t="s">
        <v>88</v>
      </c>
      <c r="D114" s="2" t="s">
        <v>89</v>
      </c>
      <c r="E114" s="17" t="n">
        <v>50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1200</v>
      </c>
      <c r="J114" s="17" t="n">
        <v>221</v>
      </c>
      <c r="K114" s="6" t="s">
        <f>=Портфель!F29*Портфель!$Q$13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3" t="n">
        <v>44613</v>
      </c>
      <c r="B115" s="2" t="s">
        <v>302</v>
      </c>
      <c r="C115" s="2" t="s">
        <v>88</v>
      </c>
      <c r="D115" s="2" t="s">
        <v>89</v>
      </c>
      <c r="E115" s="17" t="n">
        <v>30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1200</v>
      </c>
      <c r="J115" s="17" t="n">
        <v>205.5</v>
      </c>
      <c r="K115" s="6" t="s">
        <f>=Портфель!F29*Портфель!$Q$13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3" t="n">
        <v>44613</v>
      </c>
      <c r="B116" s="2" t="s">
        <v>302</v>
      </c>
      <c r="C116" s="2" t="s">
        <v>88</v>
      </c>
      <c r="D116" s="2" t="s">
        <v>89</v>
      </c>
      <c r="E116" s="17" t="n">
        <v>50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1200</v>
      </c>
      <c r="J116" s="17" t="n">
        <v>185</v>
      </c>
      <c r="K116" s="6" t="s">
        <f>=Портфель!F29*Портфель!$Q$13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3" t="n">
        <v>44559</v>
      </c>
      <c r="B117" s="2" t="s">
        <v>302</v>
      </c>
      <c r="C117" s="2" t="s">
        <v>90</v>
      </c>
      <c r="D117" s="2" t="s">
        <v>92</v>
      </c>
      <c r="E117" s="17" t="n">
        <v>3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1254</v>
      </c>
      <c r="J117" s="17" t="n">
        <v>75.97</v>
      </c>
      <c r="K117" s="6" t="s">
        <f>=Портфель!F30*Портфель!$Q$13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3" t="n">
        <v>44518</v>
      </c>
      <c r="B118" s="2" t="s">
        <v>302</v>
      </c>
      <c r="C118" s="2" t="s">
        <v>93</v>
      </c>
      <c r="D118" s="2" t="s">
        <v>94</v>
      </c>
      <c r="E118" s="17" t="n">
        <v>200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1295</v>
      </c>
      <c r="J118" s="17" t="n">
        <v>8.86253476</v>
      </c>
      <c r="K118" s="6" t="s">
        <f>=Портфель!F31*Портфель!$Q$17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3" t="n">
        <v>44518</v>
      </c>
      <c r="B119" s="2" t="s">
        <v>302</v>
      </c>
      <c r="C119" s="2" t="s">
        <v>95</v>
      </c>
      <c r="D119" s="2" t="s">
        <v>96</v>
      </c>
      <c r="E119" s="17" t="n">
        <v>300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1295</v>
      </c>
      <c r="J119" s="17" t="n">
        <v>7.22402176</v>
      </c>
      <c r="K119" s="6" t="s">
        <f>=Портфель!F32*Портфель!$Q$13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3" t="n">
        <v>44518</v>
      </c>
      <c r="B120" s="2" t="s">
        <v>302</v>
      </c>
      <c r="C120" s="2" t="s">
        <v>97</v>
      </c>
      <c r="D120" s="2" t="s">
        <v>98</v>
      </c>
      <c r="E120" s="17" t="n">
        <v>300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1295</v>
      </c>
      <c r="J120" s="17" t="n">
        <v>7.48618384</v>
      </c>
      <c r="K120" s="6" t="s">
        <f>=Портфель!F33*Портфель!$Q$13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3" t="n">
        <v>44474</v>
      </c>
      <c r="B121" s="2" t="s">
        <v>302</v>
      </c>
      <c r="C121" s="2" t="s">
        <v>99</v>
      </c>
      <c r="D121" s="2" t="s">
        <v>100</v>
      </c>
      <c r="E121" s="17" t="n">
        <v>20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1339</v>
      </c>
      <c r="J121" s="17" t="n">
        <v>93.87</v>
      </c>
      <c r="K121" s="6" t="s">
        <f>=Портфель!F34*Портфель!$Q$13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3" t="n">
        <v>44495</v>
      </c>
      <c r="B122" s="2" t="s">
        <v>302</v>
      </c>
      <c r="C122" s="2" t="s">
        <v>99</v>
      </c>
      <c r="D122" s="2" t="s">
        <v>100</v>
      </c>
      <c r="E122" s="17" t="n">
        <v>10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1318</v>
      </c>
      <c r="J122" s="17" t="n">
        <v>90.23</v>
      </c>
      <c r="K122" s="6" t="s">
        <f>=Портфель!F34*Портфель!$Q$13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3" t="n">
        <v>44495</v>
      </c>
      <c r="B123" s="2" t="s">
        <v>302</v>
      </c>
      <c r="C123" s="2" t="s">
        <v>101</v>
      </c>
      <c r="D123" s="2" t="s">
        <v>102</v>
      </c>
      <c r="E123" s="17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1318</v>
      </c>
      <c r="J123" s="17" t="n">
        <v>73.13</v>
      </c>
      <c r="K123" s="6" t="s">
        <f>=Портфель!F35*Портфель!$Q$13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3" t="n">
        <v>44518</v>
      </c>
      <c r="B124" s="2" t="s">
        <v>302</v>
      </c>
      <c r="C124" s="2" t="s">
        <v>103</v>
      </c>
      <c r="D124" s="2" t="s">
        <v>104</v>
      </c>
      <c r="E124" s="17" t="n">
        <v>300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1295</v>
      </c>
      <c r="J124" s="17" t="n">
        <v>7.69008768</v>
      </c>
      <c r="K124" s="6" t="s">
        <f>=Портфель!F36*Портфель!$Q$13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3" t="n">
        <v>44526</v>
      </c>
      <c r="B125" s="2" t="s">
        <v>302</v>
      </c>
      <c r="C125" s="2" t="s">
        <v>105</v>
      </c>
      <c r="D125" s="2" t="s">
        <v>106</v>
      </c>
      <c r="E125" s="17" t="n">
        <v>50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1287</v>
      </c>
      <c r="J125" s="17" t="n">
        <v>102.5</v>
      </c>
      <c r="K125" s="6" t="s">
        <f>=Портфель!F37*Портфель!$Q$13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3" t="n">
        <v>44512</v>
      </c>
      <c r="B126" s="2" t="s">
        <v>302</v>
      </c>
      <c r="C126" s="2" t="s">
        <v>107</v>
      </c>
      <c r="D126" s="2" t="s">
        <v>108</v>
      </c>
      <c r="E126" s="17" t="n">
        <v>50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1301</v>
      </c>
      <c r="J126" s="17" t="n">
        <v>45.2</v>
      </c>
      <c r="K126" s="6" t="s">
        <f>=Портфель!F38*Портфель!$Q$13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3" t="n">
        <v>44518</v>
      </c>
      <c r="B127" s="2" t="s">
        <v>302</v>
      </c>
      <c r="C127" s="2" t="s">
        <v>107</v>
      </c>
      <c r="D127" s="2" t="s">
        <v>108</v>
      </c>
      <c r="E127" s="17" t="n">
        <v>9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1295</v>
      </c>
      <c r="J127" s="17" t="n">
        <v>45.14</v>
      </c>
      <c r="K127" s="6" t="s">
        <f>=Портфель!F38*Портфель!$Q$13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3" t="n">
        <v>44526</v>
      </c>
      <c r="B128" s="2" t="s">
        <v>302</v>
      </c>
      <c r="C128" s="2" t="s">
        <v>107</v>
      </c>
      <c r="D128" s="2" t="s">
        <v>108</v>
      </c>
      <c r="E128" s="17" t="n">
        <v>41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1287</v>
      </c>
      <c r="J128" s="17" t="n">
        <v>42.15</v>
      </c>
      <c r="K128" s="6" t="s">
        <f>=Портфель!F38*Портфель!$Q$13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3" t="n">
        <v>44543</v>
      </c>
      <c r="B129" s="2" t="s">
        <v>302</v>
      </c>
      <c r="C129" s="2" t="s">
        <v>107</v>
      </c>
      <c r="D129" s="2" t="s">
        <v>108</v>
      </c>
      <c r="E129" s="17" t="n">
        <v>50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1270</v>
      </c>
      <c r="J129" s="17" t="n">
        <v>40.5</v>
      </c>
      <c r="K129" s="6" t="s">
        <f>=Портфель!F38*Портфель!$Q$13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3" t="n">
        <v>44532</v>
      </c>
      <c r="B130" s="2" t="s">
        <v>302</v>
      </c>
      <c r="C130" s="2" t="s">
        <v>109</v>
      </c>
      <c r="D130" s="2" t="s">
        <v>110</v>
      </c>
      <c r="E130" s="17" t="n">
        <v>3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1281</v>
      </c>
      <c r="J130" s="17" t="n">
        <v>322</v>
      </c>
      <c r="K130" s="6" t="s">
        <f>=Портфель!F39*Портфель!$Q$13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3" t="n">
        <v>44536</v>
      </c>
      <c r="B131" s="2" t="s">
        <v>302</v>
      </c>
      <c r="C131" s="2" t="s">
        <v>109</v>
      </c>
      <c r="D131" s="2" t="s">
        <v>110</v>
      </c>
      <c r="E131" s="17" t="n">
        <v>3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1277</v>
      </c>
      <c r="J131" s="17" t="n">
        <v>318.9</v>
      </c>
      <c r="K131" s="6" t="s">
        <f>=Портфель!F39*Портфель!$Q$13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3" t="n">
        <v>44536</v>
      </c>
      <c r="B132" s="2" t="s">
        <v>302</v>
      </c>
      <c r="C132" s="2" t="s">
        <v>109</v>
      </c>
      <c r="D132" s="2" t="s">
        <v>110</v>
      </c>
      <c r="E132" s="17" t="n">
        <v>3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1277</v>
      </c>
      <c r="J132" s="17" t="n">
        <v>314</v>
      </c>
      <c r="K132" s="6" t="s">
        <f>=Портфель!F39*Портфель!$Q$13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3" t="n">
        <v>44566</v>
      </c>
      <c r="B133" s="2" t="s">
        <v>302</v>
      </c>
      <c r="C133" s="2" t="s">
        <v>109</v>
      </c>
      <c r="D133" s="2" t="s">
        <v>110</v>
      </c>
      <c r="E133" s="17" t="n">
        <v>3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1247</v>
      </c>
      <c r="J133" s="17" t="n">
        <v>302.3</v>
      </c>
      <c r="K133" s="6" t="s">
        <f>=Портфель!F39*Портфель!$Q$13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3" t="n">
        <v>44526</v>
      </c>
      <c r="B134" s="2" t="s">
        <v>302</v>
      </c>
      <c r="C134" s="2" t="s">
        <v>111</v>
      </c>
      <c r="D134" s="2" t="s">
        <v>112</v>
      </c>
      <c r="E134" s="17" t="n">
        <v>100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1287</v>
      </c>
      <c r="J134" s="17" t="n">
        <v>75</v>
      </c>
      <c r="K134" s="6" t="s">
        <f>=Портфель!F40*Портфель!$Q$13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3" t="n">
        <v>44474</v>
      </c>
      <c r="B135" s="2" t="s">
        <v>302</v>
      </c>
      <c r="C135" s="2" t="s">
        <v>113</v>
      </c>
      <c r="D135" s="2" t="s">
        <v>114</v>
      </c>
      <c r="E135" s="17" t="n">
        <v>150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1339</v>
      </c>
      <c r="J135" s="17" t="n">
        <v>28.835</v>
      </c>
      <c r="K135" s="6" t="s">
        <f>=Портфель!F41*Портфель!$Q$13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3" t="n">
        <v>44550</v>
      </c>
      <c r="B136" s="2" t="s">
        <v>302</v>
      </c>
      <c r="C136" s="2" t="s">
        <v>113</v>
      </c>
      <c r="D136" s="2" t="s">
        <v>114</v>
      </c>
      <c r="E136" s="17" t="n">
        <v>35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1263</v>
      </c>
      <c r="J136" s="17" t="n">
        <v>28.45</v>
      </c>
      <c r="K136" s="6" t="s">
        <f>=Портфель!F41*Портфель!$Q$13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3" t="n">
        <v>44474</v>
      </c>
      <c r="B137" s="2" t="s">
        <v>302</v>
      </c>
      <c r="C137" s="2" t="s">
        <v>115</v>
      </c>
      <c r="D137" s="2" t="s">
        <v>116</v>
      </c>
      <c r="E137" s="17" t="n">
        <v>30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1339</v>
      </c>
      <c r="J137" s="17" t="n">
        <v>85.8</v>
      </c>
      <c r="K137" s="6" t="s">
        <f>=Портфель!F42*Портфель!$Q$13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3" t="n">
        <v>44498</v>
      </c>
      <c r="B138" s="2" t="s">
        <v>302</v>
      </c>
      <c r="C138" s="2" t="s">
        <v>115</v>
      </c>
      <c r="D138" s="2" t="s">
        <v>116</v>
      </c>
      <c r="E138" s="17" t="n">
        <v>30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1315</v>
      </c>
      <c r="J138" s="17" t="n">
        <v>84.56</v>
      </c>
      <c r="K138" s="6" t="s">
        <f>=Портфель!F42*Портфель!$Q$13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3" t="n">
        <v>44474</v>
      </c>
      <c r="B139" s="2" t="s">
        <v>302</v>
      </c>
      <c r="C139" s="2" t="s">
        <v>117</v>
      </c>
      <c r="D139" s="2" t="s">
        <v>118</v>
      </c>
      <c r="E139" s="17" t="n">
        <v>2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1339</v>
      </c>
      <c r="J139" s="17" t="n">
        <v>2984</v>
      </c>
      <c r="K139" s="6" t="s">
        <f>=Портфель!F43*Портфель!$Q$13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3" t="n">
        <v>44532</v>
      </c>
      <c r="B140" s="2" t="s">
        <v>302</v>
      </c>
      <c r="C140" s="2" t="s">
        <v>117</v>
      </c>
      <c r="D140" s="2" t="s">
        <v>118</v>
      </c>
      <c r="E140" s="17" t="n">
        <v>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1281</v>
      </c>
      <c r="J140" s="17" t="n">
        <v>3000</v>
      </c>
      <c r="K140" s="6" t="s">
        <f>=Портфель!F43*Портфель!$Q$13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3" t="n">
        <v>44588</v>
      </c>
      <c r="B141" s="2" t="s">
        <v>302</v>
      </c>
      <c r="C141" s="2" t="s">
        <v>117</v>
      </c>
      <c r="D141" s="2" t="s">
        <v>118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1225</v>
      </c>
      <c r="J141" s="17" t="n">
        <v>3001</v>
      </c>
      <c r="K141" s="6" t="s">
        <f>=Портфель!F43*Портфель!$Q$13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3" t="n">
        <v>44616</v>
      </c>
      <c r="B142" s="2" t="s">
        <v>302</v>
      </c>
      <c r="C142" s="2" t="s">
        <v>117</v>
      </c>
      <c r="D142" s="2" t="s">
        <v>118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1197</v>
      </c>
      <c r="J142" s="17" t="n">
        <v>2820</v>
      </c>
      <c r="K142" s="6" t="s">
        <f>=Портфель!F43*Портфель!$Q$13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3" t="n">
        <v>44477</v>
      </c>
      <c r="B143" s="2" t="s">
        <v>302</v>
      </c>
      <c r="C143" s="2" t="s">
        <v>119</v>
      </c>
      <c r="D143" s="2" t="s">
        <v>120</v>
      </c>
      <c r="E143" s="17" t="n">
        <v>10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1336</v>
      </c>
      <c r="J143" s="17" t="n">
        <v>58.1</v>
      </c>
      <c r="K143" s="6" t="s">
        <f>=Портфель!F44*Портфель!$Q$13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3" t="n">
        <v>44487</v>
      </c>
      <c r="B144" s="2" t="s">
        <v>302</v>
      </c>
      <c r="C144" s="2" t="s">
        <v>119</v>
      </c>
      <c r="D144" s="2" t="s">
        <v>120</v>
      </c>
      <c r="E144" s="17" t="n">
        <v>50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1326</v>
      </c>
      <c r="J144" s="17" t="n">
        <v>58.58</v>
      </c>
      <c r="K144" s="6" t="s">
        <f>=Портфель!F44*Портфель!$Q$13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3" t="n">
        <v>44533</v>
      </c>
      <c r="B145" s="2" t="s">
        <v>302</v>
      </c>
      <c r="C145" s="2" t="s">
        <v>119</v>
      </c>
      <c r="D145" s="2" t="s">
        <v>120</v>
      </c>
      <c r="E145" s="17" t="n">
        <v>50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1280</v>
      </c>
      <c r="J145" s="17" t="n">
        <v>61.45</v>
      </c>
      <c r="K145" s="6" t="s">
        <f>=Портфель!F44*Портфель!$Q$13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3" t="n">
        <v>44588</v>
      </c>
      <c r="B146" s="2" t="s">
        <v>302</v>
      </c>
      <c r="C146" s="2" t="s">
        <v>119</v>
      </c>
      <c r="D146" s="2" t="s">
        <v>120</v>
      </c>
      <c r="E146" s="17" t="n">
        <v>90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1225</v>
      </c>
      <c r="J146" s="17" t="n">
        <v>61</v>
      </c>
      <c r="K146" s="6" t="s">
        <f>=Портфель!F44*Портфель!$Q$13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3" t="n">
        <v>44616</v>
      </c>
      <c r="B147" s="2" t="s">
        <v>302</v>
      </c>
      <c r="C147" s="2" t="s">
        <v>119</v>
      </c>
      <c r="D147" s="2" t="s">
        <v>120</v>
      </c>
      <c r="E147" s="17" t="n">
        <v>50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1197</v>
      </c>
      <c r="J147" s="17" t="n">
        <v>55.5</v>
      </c>
      <c r="K147" s="6" t="s">
        <f>=Портфель!F44*Портфель!$Q$13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3" t="n">
        <v>44531</v>
      </c>
      <c r="B148" s="2" t="s">
        <v>302</v>
      </c>
      <c r="C148" s="2" t="s">
        <v>121</v>
      </c>
      <c r="D148" s="2" t="s">
        <v>122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1282</v>
      </c>
      <c r="J148" s="17" t="n">
        <v>103.351788</v>
      </c>
      <c r="K148" s="6" t="s">
        <f>=Портфель!F45*Портфель!$Q$17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3" t="n">
        <v>44532</v>
      </c>
      <c r="B149" s="2" t="s">
        <v>302</v>
      </c>
      <c r="C149" s="2" t="s">
        <v>121</v>
      </c>
      <c r="D149" s="2" t="s">
        <v>122</v>
      </c>
      <c r="E149" s="17" t="n">
        <v>50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1281</v>
      </c>
      <c r="J149" s="17" t="n">
        <v>98.386218</v>
      </c>
      <c r="K149" s="6" t="s">
        <f>=Портфель!F45*Портфель!$Q$17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3" t="n">
        <v>44533</v>
      </c>
      <c r="B150" s="2" t="s">
        <v>302</v>
      </c>
      <c r="C150" s="2" t="s">
        <v>121</v>
      </c>
      <c r="D150" s="2" t="s">
        <v>122</v>
      </c>
      <c r="E150" s="17" t="n">
        <v>25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1280</v>
      </c>
      <c r="J150" s="17" t="n">
        <v>97.764084</v>
      </c>
      <c r="K150" s="6" t="s">
        <f>=Портфель!F45*Портфель!$Q$17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3" t="n">
        <v>44550</v>
      </c>
      <c r="B151" s="2" t="s">
        <v>302</v>
      </c>
      <c r="C151" s="2" t="s">
        <v>121</v>
      </c>
      <c r="D151" s="2" t="s">
        <v>122</v>
      </c>
      <c r="E151" s="17" t="n">
        <v>11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1263</v>
      </c>
      <c r="J151" s="17" t="n">
        <v>97.93083</v>
      </c>
      <c r="K151" s="6" t="s">
        <f>=Портфель!F45*Портфель!$Q$17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3" t="n">
        <v>44572</v>
      </c>
      <c r="B152" s="2" t="s">
        <v>302</v>
      </c>
      <c r="C152" s="2" t="s">
        <v>121</v>
      </c>
      <c r="D152" s="2" t="s">
        <v>122</v>
      </c>
      <c r="E152" s="17" t="n">
        <v>2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1241</v>
      </c>
      <c r="J152" s="17" t="n">
        <v>97.67095</v>
      </c>
      <c r="K152" s="6" t="s">
        <f>=Портфель!F45*Портфель!$Q$17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3" t="n">
        <v>44613</v>
      </c>
      <c r="B153" s="2" t="s">
        <v>302</v>
      </c>
      <c r="C153" s="2" t="s">
        <v>121</v>
      </c>
      <c r="D153" s="2" t="s">
        <v>122</v>
      </c>
      <c r="E153" s="17" t="n">
        <v>30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1200</v>
      </c>
      <c r="J153" s="17" t="n">
        <v>90.156661</v>
      </c>
      <c r="K153" s="6" t="s">
        <f>=Портфель!F45*Портфель!$Q$17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3" t="n">
        <v>44616</v>
      </c>
      <c r="B154" s="2" t="s">
        <v>302</v>
      </c>
      <c r="C154" s="2" t="s">
        <v>121</v>
      </c>
      <c r="D154" s="2" t="s">
        <v>122</v>
      </c>
      <c r="E154" s="17" t="n">
        <v>20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1197</v>
      </c>
      <c r="J154" s="17" t="n">
        <v>84.038273</v>
      </c>
      <c r="K154" s="6" t="s">
        <f>=Портфель!F45*Портфель!$Q$17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3" t="n">
        <v>44616</v>
      </c>
      <c r="B155" s="2" t="s">
        <v>302</v>
      </c>
      <c r="C155" s="2" t="s">
        <v>121</v>
      </c>
      <c r="D155" s="2" t="s">
        <v>122</v>
      </c>
      <c r="E155" s="17" t="n">
        <v>50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1197</v>
      </c>
      <c r="J155" s="17" t="n">
        <v>84.038273</v>
      </c>
      <c r="K155" s="6" t="s">
        <f>=Портфель!F45*Портфель!$Q$17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3" t="n">
        <v>0</v>
      </c>
      <c r="B156" s="2" t="s">
        <v>13</v>
      </c>
      <c r="C156" s="2" t="s">
        <v>13</v>
      </c>
      <c r="D156" s="2" t="s">
        <v>13</v>
      </c>
      <c r="E156" s="17" t="n">
        <v> </v>
      </c>
      <c r="F156" s="7" t="n">
        <v> </v>
      </c>
      <c r="G156" s="17" t="n">
        <v> </v>
      </c>
      <c r="H156" s="2" t="s">
        <v>13</v>
      </c>
      <c r="I156" s="7" t="n">
        <v> </v>
      </c>
      <c r="J156" s="17" t="n">
        <v> </v>
      </c>
      <c r="K156" s="17" t="n">
        <v> </v>
      </c>
      <c r="L156" s="17" t="n">
        <v> </v>
      </c>
      <c r="M156" s="17" t="n">
        <v> </v>
      </c>
    </row>
    <row collapsed="false" customFormat="false" customHeight="false" hidden="false" ht="12.1" outlineLevel="0" r="157">
      <c r="A157" s="23"/>
      <c r="B157" s="2"/>
      <c r="C157" s="2"/>
      <c r="D157" s="2" t="s">
        <v>310</v>
      </c>
      <c r="E157" s="17" t="n">
        <v> </v>
      </c>
      <c r="F157" s="7" t="n">
        <v> </v>
      </c>
      <c r="G157" s="17" t="n">
        <v> </v>
      </c>
      <c r="H157" s="2" t="s">
        <v>13</v>
      </c>
      <c r="I157" s="7" t="n">
        <v> </v>
      </c>
      <c r="J157" s="17" t="n">
        <v> </v>
      </c>
      <c r="K157" s="17" t="n">
        <v> </v>
      </c>
      <c r="L157" s="17" t="n">
        <v> </v>
      </c>
      <c r="M157" s="17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311</v>
      </c>
      <c r="D1" s="22" t="s">
        <v>312</v>
      </c>
      <c r="E1" s="22" t="s">
        <v>296</v>
      </c>
      <c r="F1" s="22" t="s">
        <v>313</v>
      </c>
      <c r="G1" s="22" t="s">
        <v>293</v>
      </c>
      <c r="H1" s="22" t="s">
        <v>314</v>
      </c>
      <c r="I1" s="22" t="s">
        <v>315</v>
      </c>
      <c r="J1" s="22" t="s">
        <v>316</v>
      </c>
      <c r="K1" s="22" t="s">
        <v>317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2025-06-05T06:35:08.00Z</dcterms:created>
  <dc:creator>izi-invest.ru</dc:creator>
  <cp:revision>0</cp:revision>
</cp:coreProperties>
</file>