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<sst xmlns="http://schemas.openxmlformats.org/spreadsheetml/2006/main" count="386" uniqueCount="135">
  <si>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</si>
  <si>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</si>
  <si>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</si>
  <si>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</si>
  <si>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</si>
  <si>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</si>
  <si>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</si>
  <si>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</si>
  <si>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</si>
  <si>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</si>
  <si>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</si>
  <si>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</si>
  <si>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</si>
  <si>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</si>
  <si>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</si>
  <si>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</si>
  <si>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</si>
  <si>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</si>
  <si>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</si>
  <si>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</si>
  <si>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</si>
  <si>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</si>
  <si>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</si>
  <si>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</si>
  <si>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</si>
  <si>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</si>
  <si>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</si>
  <si>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</si>
  <si>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</si>
  <si>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</si>
  <si>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</si>
  <si>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</si>
  <si>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</si>
  <si>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</si>
  <si>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</si>
  <si>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</si>
  <si>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</si>
  <si>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</si>
  <si>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</si>
  <si>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</si>
  <si>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</si>
  <si>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</si>
  <si>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</si>
  <si>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</si>
  <si>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</si>
  <si>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</si>
  <si>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</si>
  <si>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</si>
  <si>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</si>
  <si>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</si>
  <si>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</si>
  <si>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</si>
  <si>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</si>
  <si>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</si>
  <si>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</si>
  <si>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</si>
  <si>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</si>
  <si>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</si>
  <si>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</si>
  <si>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</si>
  <si>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</si>
  <si>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VTBR - ВТБ ао 500000шт. по 0 RUR - налог 50 RUR (данные из БД)</t>
  </si>
  <si>
    <t>Дивиденд по SBER - Сбербанк 90шт. по 18.7 RUR - налог 219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</si>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</sst>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310.11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0.1175</v>
      </c>
      <c r="L2" s="17" t="n">
        <v>233.77</v>
      </c>
      <c r="M2" s="17" t="n">
        <v>31.93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7555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0.136</v>
      </c>
      <c r="L3" s="17" t="n">
        <v>6150.5</v>
      </c>
      <c r="M3" s="17" t="n">
        <v>25.93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139.92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0.0322</v>
      </c>
      <c r="L4" s="17" t="n">
        <v>170.94</v>
      </c>
      <c r="M4" s="17" t="n">
        <v>16.01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-0.0136</v>
      </c>
      <c r="L5" s="17" t="n">
        <v>254.05</v>
      </c>
      <c r="M5" s="17" t="n">
        <v>15.62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91.73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-0.1483</v>
      </c>
      <c r="L6" s="17" t="n">
        <v>225</v>
      </c>
      <c r="M6" s="17" t="n">
        <v>10.49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88.2568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-336.73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-1464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2" t="n">
        <v>45717.887638889</v>
      </c>
      <c r="B30" s="5" t="n">
        <v>-87418.3</v>
      </c>
      <c r="C30" s="15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/>
      <c r="B31" s="9" t="s">
        <f>=XIRR(B2:B30,A2:A30)</f>
      </c>
      <c r="C31" s="2" t="s">
        <v>83</v>
      </c>
      <c r="D31" s="2"/>
      <c r="E31" s="2"/>
      <c r="F31" s="7"/>
      <c r="G31" s="2" t="s">
        <v>84</v>
      </c>
      <c r="H31" s="6" t="s">
        <f>=SUM(I2:H30)/365</f>
      </c>
    </row>
    <row collapsed="false" customFormat="false" customHeight="false" hidden="false" ht="12.1" outlineLevel="0" r="32">
      <c r="A32" s="14"/>
      <c r="B32" s="5" t="s">
        <f>=-SUM(B2:B30)</f>
      </c>
      <c r="C32" s="2" t="s">
        <v>85</v>
      </c>
      <c r="D32" s="2"/>
      <c r="E32" s="2"/>
      <c r="F32" s="7"/>
      <c r="G32" s="15" t="s">
        <v>86</v>
      </c>
      <c r="H32" s="9" t="s">
        <f>=B32/H31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87</v>
      </c>
      <c r="D2" s="11" t="n">
        <v>43800</v>
      </c>
      <c r="E2" s="6" t="n">
        <v>18451.5</v>
      </c>
      <c r="F2" s="0" t="s">
        <v>87</v>
      </c>
      <c r="G2" s="11" t="n">
        <v>43800</v>
      </c>
      <c r="H2" s="6" t="n">
        <v>17094</v>
      </c>
      <c r="I2" s="0" t="s">
        <v>87</v>
      </c>
      <c r="J2" s="11" t="n">
        <v>43800</v>
      </c>
      <c r="K2" s="6" t="n">
        <v>20324</v>
      </c>
      <c r="L2" s="0" t="s">
        <v>87</v>
      </c>
      <c r="M2" s="11" t="n">
        <v>43800</v>
      </c>
      <c r="N2" s="6" t="n">
        <v>22500</v>
      </c>
      <c r="O2" s="0" t="s">
        <v>87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62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61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62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45717</v>
      </c>
      <c r="N5" s="8" t="s">
        <f>=-Портфель!J6</f>
      </c>
      <c r="O5" s="0" t="s">
        <v>88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45717</v>
      </c>
      <c r="K6" s="8" t="s">
        <f>=-Портфель!J5</f>
      </c>
      <c r="L6" s="0" t="s">
        <v>88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45717</v>
      </c>
      <c r="B7" s="8" t="s">
        <f>=-Портфель!J2</f>
      </c>
      <c r="C7" s="0" t="s">
        <v>88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8" t="s">
        <f>=-SUM(N2:N5)</f>
      </c>
      <c r="O7" s="0" t="s">
        <v>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89</v>
      </c>
    </row>
    <row collapsed="false" customFormat="false" customHeight="false" hidden="false" ht="12.1" outlineLevel="0" r="9">
      <c r="A9" s="0"/>
      <c r="B9" s="8" t="s">
        <f>=-SUM(B2:B7)</f>
      </c>
      <c r="C9" s="0" t="s">
        <v>89</v>
      </c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0"/>
      <c r="C10" s="0"/>
      <c r="D10" s="11" t="n">
        <v>45082</v>
      </c>
      <c r="E10" s="6" t="n">
        <v>-1143</v>
      </c>
      <c r="F10" s="0" t="s">
        <v>76</v>
      </c>
      <c r="G10" s="11" t="n">
        <v>45717</v>
      </c>
      <c r="H10" s="8" t="s">
        <f>=-Портфель!J4</f>
      </c>
      <c r="I10" s="0" t="s">
        <v>88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45717</v>
      </c>
      <c r="E14" s="8" t="s">
        <f>=-Портфель!J3</f>
      </c>
      <c r="F14" s="0" t="s">
        <v>88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  <c r="D1" s="0"/>
      <c r="E1" s="3" t="s">
        <v>91</v>
      </c>
      <c r="F1" s="0"/>
      <c r="G1" s="0"/>
      <c r="H1" s="3" t="s">
        <v>92</v>
      </c>
      <c r="I1" s="0"/>
      <c r="J1" s="0"/>
      <c r="K1" s="3" t="s">
        <v>93</v>
      </c>
      <c r="L1" s="0"/>
      <c r="M1" s="0"/>
      <c r="N1" s="3" t="s">
        <v>94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310.11</v>
      </c>
      <c r="C4" s="0" t="s">
        <v>95</v>
      </c>
      <c r="D4" s="0"/>
      <c r="E4" s="6" t="n">
        <v>7555</v>
      </c>
      <c r="F4" s="0" t="s">
        <v>95</v>
      </c>
      <c r="G4" s="0"/>
      <c r="H4" s="6" t="n">
        <v>139.92</v>
      </c>
      <c r="I4" s="0" t="s">
        <v>95</v>
      </c>
      <c r="J4" s="0"/>
      <c r="K4" s="6" t="n">
        <v>170.64</v>
      </c>
      <c r="L4" s="0" t="s">
        <v>95</v>
      </c>
      <c r="M4" s="0"/>
      <c r="N4" s="6" t="n">
        <v>91.73</v>
      </c>
      <c r="O4" s="0" t="s">
        <v>95</v>
      </c>
    </row>
    <row collapsed="false" customFormat="false" customHeight="false" hidden="false" ht="12.1" outlineLevel="0" r="5">
      <c r="A5" s="0"/>
      <c r="B5" s="6" t="n">
        <v>90</v>
      </c>
      <c r="C5" s="0" t="s">
        <v>96</v>
      </c>
      <c r="D5" s="0"/>
      <c r="E5" s="6" t="n">
        <v>3</v>
      </c>
      <c r="F5" s="0" t="s">
        <v>96</v>
      </c>
      <c r="G5" s="0"/>
      <c r="H5" s="6" t="n">
        <v>100</v>
      </c>
      <c r="I5" s="0" t="s">
        <v>96</v>
      </c>
      <c r="J5" s="0"/>
      <c r="K5" s="6" t="n">
        <v>80</v>
      </c>
      <c r="L5" s="0" t="s">
        <v>96</v>
      </c>
      <c r="M5" s="0"/>
      <c r="N5" s="6" t="n">
        <v>100</v>
      </c>
      <c r="O5" s="0" t="s">
        <v>96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97</v>
      </c>
      <c r="D6" s="0"/>
      <c r="E6" s="5" t="s">
        <f>=E5*(ABS(E4)-ABS(E3))</f>
      </c>
      <c r="F6" s="0" t="s">
        <v>97</v>
      </c>
      <c r="G6" s="0"/>
      <c r="H6" s="5" t="s">
        <f>=H5*(ABS(H4)-ABS(H3))</f>
      </c>
      <c r="I6" s="0" t="s">
        <v>97</v>
      </c>
      <c r="J6" s="0"/>
      <c r="K6" s="5" t="s">
        <f>=K5*(ABS(K4)-ABS(K3))</f>
      </c>
      <c r="L6" s="0" t="s">
        <v>97</v>
      </c>
      <c r="M6" s="0"/>
      <c r="N6" s="5" t="s">
        <f>=N5*(ABS(N4)-ABS(N3))</f>
      </c>
      <c r="O6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99</v>
      </c>
      <c r="L1" s="18" t="s">
        <v>100</v>
      </c>
      <c r="M1" s="18" t="s">
        <v>20</v>
      </c>
      <c r="N1" s="18" t="s">
        <v>101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102</v>
      </c>
      <c r="D2" s="2" t="s">
        <v>87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103</v>
      </c>
      <c r="C3" s="22" t="s">
        <v>55</v>
      </c>
      <c r="D3" s="22" t="s">
        <v>103</v>
      </c>
      <c r="E3" s="22" t="s">
        <v>103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104</v>
      </c>
      <c r="D4" s="2" t="s">
        <v>87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105</v>
      </c>
      <c r="D5" s="2" t="s">
        <v>87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106</v>
      </c>
      <c r="D6" s="2" t="s">
        <v>87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107</v>
      </c>
      <c r="D7" s="2" t="s">
        <v>87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108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3</v>
      </c>
      <c r="G1" s="26" t="s">
        <v>111</v>
      </c>
      <c r="H1" s="26" t="s">
        <v>112</v>
      </c>
      <c r="I1" s="26" t="s">
        <v>113</v>
      </c>
      <c r="J1" s="26" t="s">
        <v>114</v>
      </c>
      <c r="K1" s="26" t="s">
        <v>115</v>
      </c>
      <c r="L1" s="26" t="s">
        <v>116</v>
      </c>
      <c r="M1" s="26" t="s">
        <v>117</v>
      </c>
      <c r="N1" s="26" t="s">
        <v>118</v>
      </c>
    </row>
    <row collapsed="false" customFormat="false" customHeight="false" hidden="false" ht="12.1" outlineLevel="0" r="2">
      <c r="A2" s="25" t="n">
        <v>43819</v>
      </c>
      <c r="B2" s="2" t="s">
        <v>119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119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119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119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119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119</v>
      </c>
      <c r="C7" s="2" t="s">
        <v>31</v>
      </c>
      <c r="D7" s="2" t="s">
        <v>32</v>
      </c>
      <c r="E7" s="7" t="n">
        <v>500000</v>
      </c>
      <c r="F7" s="2" t="s">
        <v>20</v>
      </c>
      <c r="G7" s="6" t="n">
        <v>0.0008</v>
      </c>
      <c r="H7" s="6" t="n">
        <v>0.03375</v>
      </c>
      <c r="I7" s="6" t="n">
        <v>0.05</v>
      </c>
      <c r="J7" s="6" t="n">
        <v>50</v>
      </c>
      <c r="K7" s="6" t="n">
        <v>386.725</v>
      </c>
      <c r="L7" s="6" t="n">
        <v>336.73</v>
      </c>
      <c r="M7" s="6" t="n">
        <v>1.5</v>
      </c>
      <c r="N7" s="6" t="n">
        <v>2</v>
      </c>
    </row>
    <row collapsed="false" customFormat="false" customHeight="false" hidden="false" ht="12.1" outlineLevel="0" r="8">
      <c r="A8" s="25" t="n">
        <v>44109</v>
      </c>
      <c r="B8" s="2" t="s">
        <v>119</v>
      </c>
      <c r="C8" s="2" t="s">
        <v>17</v>
      </c>
      <c r="D8" s="2" t="s">
        <v>19</v>
      </c>
      <c r="E8" s="7" t="n">
        <v>90</v>
      </c>
      <c r="F8" s="2" t="s">
        <v>20</v>
      </c>
      <c r="G8" s="6" t="n">
        <v>18.7</v>
      </c>
      <c r="H8" s="6" t="n">
        <v>208.89</v>
      </c>
      <c r="I8" s="6" t="n">
        <v>233.77</v>
      </c>
      <c r="J8" s="6" t="n">
        <v>219</v>
      </c>
      <c r="K8" s="6" t="n">
        <v>1683</v>
      </c>
      <c r="L8" s="6" t="n">
        <v>1464</v>
      </c>
      <c r="M8" s="6" t="n">
        <v>6.96</v>
      </c>
      <c r="N8" s="6" t="n">
        <v>7.79</v>
      </c>
    </row>
    <row collapsed="false" customFormat="false" customHeight="false" hidden="false" ht="12.1" outlineLevel="0" r="9">
      <c r="A9" s="25" t="n">
        <v>44183</v>
      </c>
      <c r="B9" s="2" t="s">
        <v>119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119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119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119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119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119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119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119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119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119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119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119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119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119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119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119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119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119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119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119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120</v>
      </c>
      <c r="G1" s="26" t="s">
        <v>121</v>
      </c>
      <c r="H1" s="26" t="s">
        <v>52</v>
      </c>
      <c r="I1" s="26" t="s">
        <v>122</v>
      </c>
      <c r="J1" s="26" t="s">
        <v>113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7" t="n">
        <v>43800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1918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1918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119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1918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119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1918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119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1918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127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128</v>
      </c>
      <c r="D1" s="26" t="s">
        <v>129</v>
      </c>
      <c r="E1" s="26" t="s">
        <v>113</v>
      </c>
      <c r="F1" s="26" t="s">
        <v>130</v>
      </c>
      <c r="G1" s="26" t="s">
        <v>110</v>
      </c>
      <c r="H1" s="26" t="s">
        <v>131</v>
      </c>
      <c r="I1" s="26" t="s">
        <v>132</v>
      </c>
      <c r="J1" s="26" t="s">
        <v>133</v>
      </c>
      <c r="K1" s="26" t="s">
        <v>134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2025-03-01T21:18:13.00Z</dcterms:created>
  <dc:creator>izi-invest.ru</dc:creator>
  <cp:revision>0</cp:revision>
</cp:coreProperties>
</file>