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<sst xmlns="http://schemas.openxmlformats.org/spreadsheetml/2006/main" count="398" uniqueCount="135">
  <si>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</si>
  <si>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</si>
  <si>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</si>
  <si>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</si>
  <si>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</si>
  <si>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</si>
  <si>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</si>
  <si>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</si>
  <si>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</si>
  <si>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</si>
  <si>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</si>
  <si>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</si>
  <si>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</si>
  <si>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</si>
  <si>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</si>
  <si>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</si>
  <si>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</si>
  <si>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</si>
  <si>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</si>
  <si>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</si>
  <si>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</si>
  <si>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</si>
  <si>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</si>
  <si>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</si>
  <si>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</si>
  <si>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</si>
  <si>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</si>
  <si>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</si>
  <si>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</si>
  <si>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</si>
  <si>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</si>
  <si>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</si>
  <si>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</si>
  <si>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</si>
  <si>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</si>
  <si>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</si>
  <si>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</si>
  <si>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</si>
  <si>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</si>
  <si>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</si>
  <si>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</si>
  <si>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</si>
  <si>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</si>
  <si>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</si>
  <si>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</si>
  <si>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</si>
  <si>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</si>
  <si>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</si>
  <si>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</si>
  <si>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</si>
  <si>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</si>
  <si>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</si>
  <si>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</si>
  <si>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</si>
  <si>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</si>
  <si>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</si>
  <si>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3шт. по 192 RUR - налог 75 RUR (данные из БД)</t>
  </si>
  <si>
    <t>Дивиденд по GMKN - ГМКНорНик 1шт. по 604.09 RUR - налог 79 RUR (данные из БД)</t>
  </si>
  <si>
    <t>Дивиденд по GMKN - ГМКНорНик 1шт. по 557.2 RUR - налог 72 RUR (данные из БД)</t>
  </si>
  <si>
    <t>Дивиденд по LKOH - ЛУКОЙЛ 3шт. по 350 RUR - налог 137 RUR (данные из БД)</t>
  </si>
  <si>
    <t>Дивиденд по GAZP - ГАЗПРОМ ао 80шт. по 15.24 RUR - налог 158 RUR (данные из БД)</t>
  </si>
  <si>
    <t>Дивиденд по SBER - Сбербанк 90шт. по 18.7 RUR - налог 219 RUR (данные из БД)</t>
  </si>
  <si>
    <t>Дивиденд по VTBR - ВТБ ао 500000шт. по 0 RUR - налог 50 RUR (данные из БД)</t>
  </si>
  <si>
    <t>Дивиденд по LKOH - ЛУКОЙЛ 3шт. по 46 RUR - налог 18 RUR (данные из БД)</t>
  </si>
  <si>
    <t>Дивиденд по GMKN - ГМКНорНик 1шт. по 623.35 RUR - налог 81 RUR (данные из БД)</t>
  </si>
  <si>
    <t>Дивиденд по GMKN - ГМКНорНик 1шт. по 1021.22 RUR - налог 133 RUR (данные из БД)</t>
  </si>
  <si>
    <t>Дивиденд по LKOH - ЛУКОЙЛ 3шт. по 213 RUR - налог 83 RUR (данные из БД)</t>
  </si>
  <si>
    <t>Дивиденд по GAZP - ГАЗПРОМ ао 80шт. по 12.55 RUR - налог 131 RUR (данные из БД)</t>
  </si>
  <si>
    <t>Дивиденд по VTBR - ВТБ ао 500000шт. по 0 RUR - налог 91 RUR (данные из БД)</t>
  </si>
  <si>
    <t>Дивиденд по LKOH - ЛУКОЙЛ 3шт. по 340 RUR - налог 133 RUR (данные из БД)</t>
  </si>
  <si>
    <t>Дивиденд по GMKN - ГМКНорНик 1шт. по 1523.17 RUR - налог 198 RUR (данные из БД)</t>
  </si>
  <si>
    <t>Дивиденд по GMKN - ГМКНорНик 1шт. по 1166.22 RUR - налог 152 RUR (данные из БД)</t>
  </si>
  <si>
    <t>Дивиденд по GAZP - ГАЗПРОМ ао 80шт. по 51.03 RUR - налог 531 RUR (данные из БД)</t>
  </si>
  <si>
    <t>Дивиденд по LKOH - ЛУКОЙЛ 3шт. по 537 RUR - налог 209 RUR (данные из БД)</t>
  </si>
  <si>
    <t>Дивиденд по LKOH - ЛУКОЙЛ 3шт. по 256 RUR - налог 100 RUR (данные из БД)</t>
  </si>
  <si>
    <t>Дивиденд по SBER - Сбербанк 90шт. по 25 RUR - налог 293 RUR (данные из БД)</t>
  </si>
  <si>
    <t>Дивиденд по LKOH - ЛУКОЙЛ 3шт. по 438 RUR - налог 171 RUR (данные из БД)</t>
  </si>
  <si>
    <t>Дивиденд по LKOH - ЛУКОЙЛ 3шт. по 447 RUR - налог 174 RUR (данные из БД)</t>
  </si>
  <si>
    <t>Дивиденд по GMKN - ГМКНорНик 1шт. по 915.33 RUR - налог 119 RUR (данные из БД)</t>
  </si>
  <si>
    <t>Дивиденд по LKOH - ЛУКОЙЛ 3шт. по 498 RUR - налог 194 RUR (данные из БД)</t>
  </si>
  <si>
    <t>Дивиденд по SBER - Сбербанк 90шт. по 33.3 RUR - налог 390 RUR (данные из БД)</t>
  </si>
  <si>
    <t>Дивиденд по LKOH - ЛУКОЙЛ 3шт. по 514 RUR - налог 200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</si>
  <si>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</si>
  <si>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</si>
  <si>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</si>
  <si>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</si>
  <si>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</si>
  <si>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</si>
  <si>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</si>
  <si>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</si>
  <si>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</si>
  <si>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</si>
  <si>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</si>
  <si>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</si>
  <si>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</si>
  <si>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</si>
  <si>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</si>
  <si>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</si>
  <si>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</si>
  <si>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</si>
  <si>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</si>
  <si>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</si>
  <si>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</si>
  <si>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</si>
  <si>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</si>
  <si>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</si>
  <si>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</si>
  <si>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</si>
  <si>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</si>
  <si>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</si>
  <si>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</si>
  <si>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</si>
  <si>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</si>
  <si>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</si>
  <si>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</si>
  <si>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</si>
  <si>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</si>
  <si>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</si>
  <si>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</si>
  <si>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2года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</si>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</sst>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309.63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0.1124</v>
      </c>
      <c r="L2" s="17" t="n">
        <v>233.77</v>
      </c>
      <c r="M2" s="17" t="n">
        <v>35.41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</v>
      </c>
      <c r="F3" s="6" t="n">
        <v>6834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0.1154</v>
      </c>
      <c r="L3" s="17" t="n">
        <v>6150.5</v>
      </c>
      <c r="M3" s="17" t="n">
        <v>26.05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100</v>
      </c>
      <c r="F4" s="6" t="n">
        <v>105.68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-0.0132</v>
      </c>
      <c r="L4" s="17" t="n">
        <v>170.94</v>
      </c>
      <c r="M4" s="17" t="n">
        <v>13.43</v>
      </c>
      <c r="N4" s="2"/>
      <c r="O4" s="2" t="s">
        <v>27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80</v>
      </c>
      <c r="F5" s="6" t="n">
        <v>129.87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-0.054</v>
      </c>
      <c r="L5" s="17" t="n">
        <v>254.05</v>
      </c>
      <c r="M5" s="17" t="n">
        <v>13.2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100</v>
      </c>
      <c r="F6" s="6" t="n">
        <v>93.47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-0.1392</v>
      </c>
      <c r="L6" s="17" t="n">
        <v>225</v>
      </c>
      <c r="M6" s="17" t="n">
        <v>11.88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27.2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78.6171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43800</v>
      </c>
      <c r="B2" s="6" t="n">
        <v>99436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43819</v>
      </c>
      <c r="B3" s="6" t="n">
        <v>-501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43826</v>
      </c>
      <c r="B4" s="6" t="n">
        <v>-525.09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43976</v>
      </c>
      <c r="B5" s="6" t="n">
        <v>-485.2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44022</v>
      </c>
      <c r="B6" s="6" t="n">
        <v>-913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44028</v>
      </c>
      <c r="B7" s="6" t="n">
        <v>-1061.2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44109</v>
      </c>
      <c r="B8" s="6" t="n">
        <v>-1464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44109</v>
      </c>
      <c r="B9" s="6" t="n">
        <v>-336.73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44183</v>
      </c>
      <c r="B10" s="6" t="n">
        <v>-120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44189</v>
      </c>
      <c r="B11" s="6" t="n">
        <v>-542.35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-1464</v>
      </c>
      <c r="C12" s="2" t="s">
        <v>61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44348</v>
      </c>
      <c r="B13" s="6" t="n">
        <v>-888.22</v>
      </c>
      <c r="C13" s="2" t="s">
        <v>65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44382</v>
      </c>
      <c r="B14" s="6" t="n">
        <v>-556</v>
      </c>
      <c r="C14" s="2" t="s">
        <v>66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44392</v>
      </c>
      <c r="B15" s="6" t="n">
        <v>-873</v>
      </c>
      <c r="C15" s="2" t="s">
        <v>67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44392</v>
      </c>
      <c r="B16" s="6" t="n">
        <v>-609</v>
      </c>
      <c r="C16" s="2" t="s">
        <v>68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44551</v>
      </c>
      <c r="B17" s="6" t="n">
        <v>-887</v>
      </c>
      <c r="C17" s="2" t="s">
        <v>69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44575</v>
      </c>
      <c r="B18" s="6" t="n">
        <v>-1325.17</v>
      </c>
      <c r="C18" s="2" t="s">
        <v>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44726</v>
      </c>
      <c r="B19" s="6" t="n">
        <v>-1014.22</v>
      </c>
      <c r="C19" s="2" t="s">
        <v>71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44845</v>
      </c>
      <c r="B20" s="6" t="n">
        <v>-3551.4</v>
      </c>
      <c r="C20" s="2" t="s">
        <v>72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44916</v>
      </c>
      <c r="B21" s="6" t="n">
        <v>-1402</v>
      </c>
      <c r="C21" s="2" t="s">
        <v>73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44916</v>
      </c>
      <c r="B22" s="6" t="n">
        <v>-668</v>
      </c>
      <c r="C22" s="2" t="s">
        <v>74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45057</v>
      </c>
      <c r="B23" s="6" t="n">
        <v>-1957</v>
      </c>
      <c r="C23" s="2" t="s">
        <v>75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45082</v>
      </c>
      <c r="B24" s="6" t="n">
        <v>-1143</v>
      </c>
      <c r="C24" s="2" t="s">
        <v>76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45277</v>
      </c>
      <c r="B25" s="6" t="n">
        <v>-1167</v>
      </c>
      <c r="C25" s="2" t="s">
        <v>77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45286</v>
      </c>
      <c r="B26" s="6" t="n">
        <v>-796.33</v>
      </c>
      <c r="C26" s="2" t="s">
        <v>78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45419</v>
      </c>
      <c r="B27" s="6" t="n">
        <v>-1300</v>
      </c>
      <c r="C27" s="2" t="s">
        <v>79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45484</v>
      </c>
      <c r="B28" s="6" t="n">
        <v>-2607</v>
      </c>
      <c r="C28" s="2" t="s">
        <v>80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45643</v>
      </c>
      <c r="B29" s="6" t="n">
        <v>-1342</v>
      </c>
      <c r="C29" s="2" t="s">
        <v>81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2" t="n">
        <v>45810.999988426</v>
      </c>
      <c r="B30" s="5" t="n">
        <v>-78700.5</v>
      </c>
      <c r="C30" s="15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/>
      <c r="B31" s="9" t="s">
        <f>=XIRR(B2:B30,A2:A30)</f>
      </c>
      <c r="C31" s="2" t="s">
        <v>83</v>
      </c>
      <c r="D31" s="2"/>
      <c r="E31" s="2"/>
      <c r="F31" s="7"/>
      <c r="G31" s="2" t="s">
        <v>84</v>
      </c>
      <c r="H31" s="6" t="s">
        <f>=SUM(I2:H30)/365</f>
      </c>
    </row>
    <row collapsed="false" customFormat="false" customHeight="false" hidden="false" ht="12.1" outlineLevel="0" r="32">
      <c r="A32" s="14"/>
      <c r="B32" s="5" t="s">
        <f>=-SUM(B2:B30)</f>
      </c>
      <c r="C32" s="2" t="s">
        <v>85</v>
      </c>
      <c r="D32" s="2"/>
      <c r="E32" s="2"/>
      <c r="F32" s="7"/>
      <c r="G32" s="15" t="s">
        <v>86</v>
      </c>
      <c r="H32" s="9" t="s">
        <f>=B32/H31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43800</v>
      </c>
      <c r="B2" s="6" t="n">
        <v>21039.3</v>
      </c>
      <c r="C2" s="0" t="s">
        <v>87</v>
      </c>
      <c r="D2" s="11" t="n">
        <v>43800</v>
      </c>
      <c r="E2" s="6" t="n">
        <v>18451.5</v>
      </c>
      <c r="F2" s="0" t="s">
        <v>87</v>
      </c>
      <c r="G2" s="11" t="n">
        <v>43800</v>
      </c>
      <c r="H2" s="6" t="n">
        <v>17094</v>
      </c>
      <c r="I2" s="0" t="s">
        <v>87</v>
      </c>
      <c r="J2" s="11" t="n">
        <v>43800</v>
      </c>
      <c r="K2" s="6" t="n">
        <v>20324</v>
      </c>
      <c r="L2" s="0" t="s">
        <v>87</v>
      </c>
      <c r="M2" s="11" t="n">
        <v>43800</v>
      </c>
      <c r="N2" s="6" t="n">
        <v>22500</v>
      </c>
      <c r="O2" s="0" t="s">
        <v>87</v>
      </c>
    </row>
    <row collapsed="false" customFormat="false" customHeight="false" hidden="false" ht="12.1" outlineLevel="0" r="3">
      <c r="A3" s="11" t="n">
        <v>44109</v>
      </c>
      <c r="B3" s="6" t="n">
        <v>-1464</v>
      </c>
      <c r="C3" s="0" t="s">
        <v>61</v>
      </c>
      <c r="D3" s="11" t="n">
        <v>43819</v>
      </c>
      <c r="E3" s="6" t="n">
        <v>-501</v>
      </c>
      <c r="F3" s="0" t="s">
        <v>56</v>
      </c>
      <c r="G3" s="11" t="n">
        <v>43826</v>
      </c>
      <c r="H3" s="6" t="n">
        <v>-525.09</v>
      </c>
      <c r="I3" s="0" t="s">
        <v>57</v>
      </c>
      <c r="J3" s="11" t="n">
        <v>44028</v>
      </c>
      <c r="K3" s="6" t="n">
        <v>-1061.2</v>
      </c>
      <c r="L3" s="0" t="s">
        <v>60</v>
      </c>
      <c r="M3" s="11" t="n">
        <v>44109</v>
      </c>
      <c r="N3" s="6" t="n">
        <v>-336.73</v>
      </c>
      <c r="O3" s="0" t="s">
        <v>62</v>
      </c>
    </row>
    <row collapsed="false" customFormat="false" customHeight="false" hidden="false" ht="12.1" outlineLevel="0" r="4">
      <c r="A4" s="11" t="n">
        <v>44328</v>
      </c>
      <c r="B4" s="6" t="n">
        <v>-1464</v>
      </c>
      <c r="C4" s="0" t="s">
        <v>61</v>
      </c>
      <c r="D4" s="11" t="n">
        <v>44022</v>
      </c>
      <c r="E4" s="6" t="n">
        <v>-913</v>
      </c>
      <c r="F4" s="0" t="s">
        <v>59</v>
      </c>
      <c r="G4" s="11" t="n">
        <v>43976</v>
      </c>
      <c r="H4" s="6" t="n">
        <v>-485.2</v>
      </c>
      <c r="I4" s="0" t="s">
        <v>58</v>
      </c>
      <c r="J4" s="11" t="n">
        <v>44392</v>
      </c>
      <c r="K4" s="6" t="n">
        <v>-873</v>
      </c>
      <c r="L4" s="0" t="s">
        <v>67</v>
      </c>
      <c r="M4" s="11" t="n">
        <v>44392</v>
      </c>
      <c r="N4" s="6" t="n">
        <v>-609</v>
      </c>
      <c r="O4" s="0" t="s">
        <v>68</v>
      </c>
    </row>
    <row collapsed="false" customFormat="false" customHeight="false" hidden="false" ht="12.1" outlineLevel="0" r="5">
      <c r="A5" s="11" t="n">
        <v>45057</v>
      </c>
      <c r="B5" s="6" t="n">
        <v>-1957</v>
      </c>
      <c r="C5" s="0" t="s">
        <v>75</v>
      </c>
      <c r="D5" s="11" t="n">
        <v>44183</v>
      </c>
      <c r="E5" s="6" t="n">
        <v>-120</v>
      </c>
      <c r="F5" s="0" t="s">
        <v>63</v>
      </c>
      <c r="G5" s="11" t="n">
        <v>44189</v>
      </c>
      <c r="H5" s="6" t="n">
        <v>-542.35</v>
      </c>
      <c r="I5" s="0" t="s">
        <v>64</v>
      </c>
      <c r="J5" s="11" t="n">
        <v>44845</v>
      </c>
      <c r="K5" s="6" t="n">
        <v>-3551.4</v>
      </c>
      <c r="L5" s="0" t="s">
        <v>72</v>
      </c>
      <c r="M5" s="11" t="n">
        <v>45810</v>
      </c>
      <c r="N5" s="8" t="s">
        <f>=-Портфель!J6</f>
      </c>
      <c r="O5" s="0" t="s">
        <v>88</v>
      </c>
    </row>
    <row collapsed="false" customFormat="false" customHeight="false" hidden="false" ht="12.1" outlineLevel="0" r="6">
      <c r="A6" s="11" t="n">
        <v>45484</v>
      </c>
      <c r="B6" s="6" t="n">
        <v>-2607</v>
      </c>
      <c r="C6" s="0" t="s">
        <v>80</v>
      </c>
      <c r="D6" s="11" t="n">
        <v>44382</v>
      </c>
      <c r="E6" s="6" t="n">
        <v>-556</v>
      </c>
      <c r="F6" s="0" t="s">
        <v>66</v>
      </c>
      <c r="G6" s="11" t="n">
        <v>44348</v>
      </c>
      <c r="H6" s="6" t="n">
        <v>-888.22</v>
      </c>
      <c r="I6" s="0" t="s">
        <v>65</v>
      </c>
      <c r="J6" s="11" t="n">
        <v>45810</v>
      </c>
      <c r="K6" s="8" t="s">
        <f>=-Портфель!J5</f>
      </c>
      <c r="L6" s="0" t="s">
        <v>88</v>
      </c>
      <c r="M6" s="0"/>
      <c r="N6" s="10" t="s">
        <f>=XIRR(N2:N5,M2:M5)</f>
      </c>
      <c r="O6" s="0"/>
    </row>
    <row collapsed="false" customFormat="false" customHeight="false" hidden="false" ht="12.1" outlineLevel="0" r="7">
      <c r="A7" s="11" t="n">
        <v>45810</v>
      </c>
      <c r="B7" s="8" t="s">
        <f>=-Портфель!J2</f>
      </c>
      <c r="C7" s="0" t="s">
        <v>88</v>
      </c>
      <c r="D7" s="11" t="n">
        <v>44551</v>
      </c>
      <c r="E7" s="6" t="n">
        <v>-887</v>
      </c>
      <c r="F7" s="0" t="s">
        <v>69</v>
      </c>
      <c r="G7" s="11" t="n">
        <v>44575</v>
      </c>
      <c r="H7" s="6" t="n">
        <v>-1325.17</v>
      </c>
      <c r="I7" s="0" t="s">
        <v>70</v>
      </c>
      <c r="J7" s="0"/>
      <c r="K7" s="10" t="s">
        <f>=XIRR(K2:K6,J2:J6)</f>
      </c>
      <c r="L7" s="0"/>
      <c r="M7" s="0"/>
      <c r="N7" s="8" t="s">
        <f>=-SUM(N2:N5)</f>
      </c>
      <c r="O7" s="0" t="s">
        <v>89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44916</v>
      </c>
      <c r="E8" s="6" t="n">
        <v>-1402</v>
      </c>
      <c r="F8" s="0" t="s">
        <v>73</v>
      </c>
      <c r="G8" s="11" t="n">
        <v>44726</v>
      </c>
      <c r="H8" s="6" t="n">
        <v>-1014.22</v>
      </c>
      <c r="I8" s="0" t="s">
        <v>71</v>
      </c>
      <c r="J8" s="0"/>
      <c r="K8" s="8" t="s">
        <f>=-SUM(K2:K6)</f>
      </c>
      <c r="L8" s="0" t="s">
        <v>89</v>
      </c>
    </row>
    <row collapsed="false" customFormat="false" customHeight="false" hidden="false" ht="12.1" outlineLevel="0" r="9">
      <c r="A9" s="0"/>
      <c r="B9" s="8" t="s">
        <f>=-SUM(B2:B7)</f>
      </c>
      <c r="C9" s="0" t="s">
        <v>89</v>
      </c>
      <c r="D9" s="11" t="n">
        <v>44916</v>
      </c>
      <c r="E9" s="6" t="n">
        <v>-668</v>
      </c>
      <c r="F9" s="0" t="s">
        <v>74</v>
      </c>
      <c r="G9" s="11" t="n">
        <v>45286</v>
      </c>
      <c r="H9" s="6" t="n">
        <v>-796.33</v>
      </c>
      <c r="I9" s="0" t="s">
        <v>78</v>
      </c>
    </row>
    <row collapsed="false" customFormat="false" customHeight="false" hidden="false" ht="12.1" outlineLevel="0" r="10">
      <c r="A10" s="0"/>
      <c r="B10" s="0"/>
      <c r="C10" s="0"/>
      <c r="D10" s="11" t="n">
        <v>45082</v>
      </c>
      <c r="E10" s="6" t="n">
        <v>-1143</v>
      </c>
      <c r="F10" s="0" t="s">
        <v>76</v>
      </c>
      <c r="G10" s="11" t="n">
        <v>45810</v>
      </c>
      <c r="H10" s="8" t="s">
        <f>=-Портфель!J4</f>
      </c>
      <c r="I10" s="0" t="s">
        <v>88</v>
      </c>
    </row>
    <row collapsed="false" customFormat="false" customHeight="false" hidden="false" ht="12.1" outlineLevel="0" r="11">
      <c r="A11" s="0"/>
      <c r="B11" s="0"/>
      <c r="C11" s="0"/>
      <c r="D11" s="11" t="n">
        <v>45277</v>
      </c>
      <c r="E11" s="6" t="n">
        <v>-1167</v>
      </c>
      <c r="F11" s="0" t="s">
        <v>77</v>
      </c>
      <c r="G11" s="0"/>
      <c r="H11" s="10" t="s">
        <f>=XIRR(H2:H10,G2:G10)</f>
      </c>
      <c r="I11" s="0"/>
    </row>
    <row collapsed="false" customFormat="false" customHeight="false" hidden="false" ht="12.1" outlineLevel="0" r="12">
      <c r="A12" s="0"/>
      <c r="B12" s="0"/>
      <c r="C12" s="0"/>
      <c r="D12" s="11" t="n">
        <v>45419</v>
      </c>
      <c r="E12" s="6" t="n">
        <v>-1300</v>
      </c>
      <c r="F12" s="0" t="s">
        <v>79</v>
      </c>
      <c r="G12" s="0"/>
      <c r="H12" s="8" t="s">
        <f>=-SUM(H2:H10)</f>
      </c>
      <c r="I12" s="0" t="s">
        <v>89</v>
      </c>
    </row>
    <row collapsed="false" customFormat="false" customHeight="false" hidden="false" ht="12.1" outlineLevel="0" r="13">
      <c r="A13" s="0"/>
      <c r="B13" s="0"/>
      <c r="C13" s="0"/>
      <c r="D13" s="11" t="n">
        <v>45643</v>
      </c>
      <c r="E13" s="6" t="n">
        <v>-1342</v>
      </c>
      <c r="F13" s="0" t="s">
        <v>81</v>
      </c>
    </row>
    <row collapsed="false" customFormat="false" customHeight="false" hidden="false" ht="12.1" outlineLevel="0" r="14">
      <c r="A14" s="0"/>
      <c r="B14" s="0"/>
      <c r="C14" s="0"/>
      <c r="D14" s="11" t="n">
        <v>45810</v>
      </c>
      <c r="E14" s="8" t="s">
        <f>=-Портфель!J3</f>
      </c>
      <c r="F14" s="0" t="s">
        <v>88</v>
      </c>
    </row>
    <row collapsed="false" customFormat="false" customHeight="false" hidden="false" ht="12.1" outlineLevel="0" r="15">
      <c r="A15" s="0"/>
      <c r="B15" s="0"/>
      <c r="C15" s="0"/>
      <c r="D15" s="0"/>
      <c r="E15" s="10" t="s">
        <f>=XIRR(E2:E14,D2:D14)</f>
      </c>
      <c r="F15" s="0"/>
    </row>
    <row collapsed="false" customFormat="false" customHeight="false" hidden="false" ht="12.1" outlineLevel="0" r="16">
      <c r="A16" s="0"/>
      <c r="B16" s="0"/>
      <c r="C16" s="0"/>
      <c r="D16" s="0"/>
      <c r="E16" s="8" t="s">
        <f>=-SUM(E2:E14)</f>
      </c>
      <c r="F16" s="0" t="s">
        <v>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90</v>
      </c>
      <c r="C1" s="0"/>
      <c r="D1" s="0"/>
      <c r="E1" s="3" t="s">
        <v>91</v>
      </c>
      <c r="F1" s="0"/>
      <c r="G1" s="0"/>
      <c r="H1" s="3" t="s">
        <v>92</v>
      </c>
      <c r="I1" s="0"/>
      <c r="J1" s="0"/>
      <c r="K1" s="3" t="s">
        <v>93</v>
      </c>
      <c r="L1" s="0"/>
      <c r="M1" s="0"/>
      <c r="N1" s="3" t="s">
        <v>94</v>
      </c>
      <c r="O1" s="0"/>
    </row>
    <row collapsed="false" customFormat="false" customHeight="false" hidden="false" ht="12.1" outlineLevel="0" r="2">
      <c r="A2" s="11" t="n">
        <v>43800</v>
      </c>
      <c r="B2" s="6" t="n">
        <v>90</v>
      </c>
      <c r="C2" s="6" t="n">
        <v>21039.3</v>
      </c>
      <c r="D2" s="11" t="n">
        <v>43800</v>
      </c>
      <c r="E2" s="6" t="n">
        <v>3</v>
      </c>
      <c r="F2" s="6" t="n">
        <v>18451.5</v>
      </c>
      <c r="G2" s="11" t="n">
        <v>43800</v>
      </c>
      <c r="H2" s="6" t="n">
        <v>100</v>
      </c>
      <c r="I2" s="6" t="n">
        <v>17094</v>
      </c>
      <c r="J2" s="11" t="n">
        <v>43800</v>
      </c>
      <c r="K2" s="6" t="n">
        <v>80</v>
      </c>
      <c r="L2" s="6" t="n">
        <v>20324</v>
      </c>
      <c r="M2" s="11" t="n">
        <v>43800</v>
      </c>
      <c r="N2" s="6" t="n">
        <v>100</v>
      </c>
      <c r="O2" s="6" t="n">
        <v>22500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309.63</v>
      </c>
      <c r="C4" s="0" t="s">
        <v>95</v>
      </c>
      <c r="D4" s="0"/>
      <c r="E4" s="6" t="n">
        <v>6834</v>
      </c>
      <c r="F4" s="0" t="s">
        <v>95</v>
      </c>
      <c r="G4" s="0"/>
      <c r="H4" s="6" t="n">
        <v>105.68</v>
      </c>
      <c r="I4" s="0" t="s">
        <v>95</v>
      </c>
      <c r="J4" s="0"/>
      <c r="K4" s="6" t="n">
        <v>129.87</v>
      </c>
      <c r="L4" s="0" t="s">
        <v>95</v>
      </c>
      <c r="M4" s="0"/>
      <c r="N4" s="6" t="n">
        <v>93.47</v>
      </c>
      <c r="O4" s="0" t="s">
        <v>95</v>
      </c>
    </row>
    <row collapsed="false" customFormat="false" customHeight="false" hidden="false" ht="12.1" outlineLevel="0" r="5">
      <c r="A5" s="0"/>
      <c r="B5" s="6" t="n">
        <v>90</v>
      </c>
      <c r="C5" s="0" t="s">
        <v>96</v>
      </c>
      <c r="D5" s="0"/>
      <c r="E5" s="6" t="n">
        <v>3</v>
      </c>
      <c r="F5" s="0" t="s">
        <v>96</v>
      </c>
      <c r="G5" s="0"/>
      <c r="H5" s="6" t="n">
        <v>100</v>
      </c>
      <c r="I5" s="0" t="s">
        <v>96</v>
      </c>
      <c r="J5" s="0"/>
      <c r="K5" s="6" t="n">
        <v>80</v>
      </c>
      <c r="L5" s="0" t="s">
        <v>96</v>
      </c>
      <c r="M5" s="0"/>
      <c r="N5" s="6" t="n">
        <v>100</v>
      </c>
      <c r="O5" s="0" t="s">
        <v>96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97</v>
      </c>
      <c r="D6" s="0"/>
      <c r="E6" s="5" t="s">
        <f>=E5*(ABS(E4)-ABS(E3))</f>
      </c>
      <c r="F6" s="0" t="s">
        <v>97</v>
      </c>
      <c r="G6" s="0"/>
      <c r="H6" s="5" t="s">
        <f>=H5*(ABS(H4)-ABS(H3))</f>
      </c>
      <c r="I6" s="0" t="s">
        <v>97</v>
      </c>
      <c r="J6" s="0"/>
      <c r="K6" s="5" t="s">
        <f>=K5*(ABS(K4)-ABS(K3))</f>
      </c>
      <c r="L6" s="0" t="s">
        <v>97</v>
      </c>
      <c r="M6" s="0"/>
      <c r="N6" s="5" t="s">
        <f>=N5*(ABS(N4)-ABS(N3))</f>
      </c>
      <c r="O6" s="0" t="s">
        <v>97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98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99</v>
      </c>
      <c r="L1" s="18" t="s">
        <v>100</v>
      </c>
      <c r="M1" s="18" t="s">
        <v>20</v>
      </c>
      <c r="N1" s="18" t="s">
        <v>101</v>
      </c>
    </row>
    <row collapsed="false" customFormat="false" customHeight="false" hidden="false" ht="12.1" outlineLevel="0" r="2">
      <c r="A2" s="20" t="n">
        <v>43800</v>
      </c>
      <c r="B2" s="2" t="s">
        <v>17</v>
      </c>
      <c r="C2" s="2" t="s">
        <v>102</v>
      </c>
      <c r="D2" s="2" t="s">
        <v>87</v>
      </c>
      <c r="E2" s="2" t="s">
        <v>18</v>
      </c>
      <c r="F2" s="2" t="s">
        <v>20</v>
      </c>
      <c r="G2" s="7" t="n">
        <v>90</v>
      </c>
      <c r="H2" s="6" t="n">
        <v>233.77</v>
      </c>
      <c r="I2" s="6" t="n">
        <v>-21039.3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43800</v>
      </c>
      <c r="B3" s="22" t="s">
        <v>103</v>
      </c>
      <c r="C3" s="22" t="s">
        <v>55</v>
      </c>
      <c r="D3" s="22" t="s">
        <v>103</v>
      </c>
      <c r="E3" s="22" t="s">
        <v>103</v>
      </c>
      <c r="F3" s="22" t="s">
        <v>20</v>
      </c>
      <c r="G3" s="23" t="n">
        <v>1</v>
      </c>
      <c r="H3" s="24" t="n">
        <v>99436</v>
      </c>
      <c r="I3" s="24" t="n">
        <v>99436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43800</v>
      </c>
      <c r="B4" s="2" t="s">
        <v>22</v>
      </c>
      <c r="C4" s="2" t="s">
        <v>104</v>
      </c>
      <c r="D4" s="2" t="s">
        <v>87</v>
      </c>
      <c r="E4" s="2" t="s">
        <v>18</v>
      </c>
      <c r="F4" s="2" t="s">
        <v>20</v>
      </c>
      <c r="G4" s="7" t="n">
        <v>3</v>
      </c>
      <c r="H4" s="6" t="n">
        <v>6150.5</v>
      </c>
      <c r="I4" s="6" t="n">
        <v>-18451.5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43800</v>
      </c>
      <c r="B5" s="2" t="s">
        <v>25</v>
      </c>
      <c r="C5" s="2" t="s">
        <v>105</v>
      </c>
      <c r="D5" s="2" t="s">
        <v>87</v>
      </c>
      <c r="E5" s="2" t="s">
        <v>18</v>
      </c>
      <c r="F5" s="2" t="s">
        <v>20</v>
      </c>
      <c r="G5" s="7" t="n">
        <v>1</v>
      </c>
      <c r="H5" s="6" t="n">
        <v>17094</v>
      </c>
      <c r="I5" s="6" t="n">
        <v>-17094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43800</v>
      </c>
      <c r="B6" s="2" t="s">
        <v>28</v>
      </c>
      <c r="C6" s="2" t="s">
        <v>106</v>
      </c>
      <c r="D6" s="2" t="s">
        <v>87</v>
      </c>
      <c r="E6" s="2" t="s">
        <v>18</v>
      </c>
      <c r="F6" s="2" t="s">
        <v>20</v>
      </c>
      <c r="G6" s="7" t="n">
        <v>80</v>
      </c>
      <c r="H6" s="6" t="n">
        <v>254.05</v>
      </c>
      <c r="I6" s="6" t="n">
        <v>-20324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43800</v>
      </c>
      <c r="B7" s="2" t="s">
        <v>31</v>
      </c>
      <c r="C7" s="2" t="s">
        <v>107</v>
      </c>
      <c r="D7" s="2" t="s">
        <v>87</v>
      </c>
      <c r="E7" s="2" t="s">
        <v>18</v>
      </c>
      <c r="F7" s="2" t="s">
        <v>20</v>
      </c>
      <c r="G7" s="7" t="n">
        <v>500000</v>
      </c>
      <c r="H7" s="6" t="n">
        <v>0.045</v>
      </c>
      <c r="I7" s="6" t="n">
        <v>-22500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108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109</v>
      </c>
      <c r="C1" s="26" t="s">
        <v>0</v>
      </c>
      <c r="D1" s="26" t="s">
        <v>2</v>
      </c>
      <c r="E1" s="26" t="s">
        <v>110</v>
      </c>
      <c r="F1" s="26" t="s">
        <v>3</v>
      </c>
      <c r="G1" s="26" t="s">
        <v>111</v>
      </c>
      <c r="H1" s="26" t="s">
        <v>112</v>
      </c>
      <c r="I1" s="26" t="s">
        <v>113</v>
      </c>
      <c r="J1" s="26" t="s">
        <v>114</v>
      </c>
      <c r="K1" s="26" t="s">
        <v>115</v>
      </c>
      <c r="L1" s="26" t="s">
        <v>116</v>
      </c>
      <c r="M1" s="26" t="s">
        <v>117</v>
      </c>
      <c r="N1" s="26" t="s">
        <v>118</v>
      </c>
    </row>
    <row collapsed="false" customFormat="false" customHeight="false" hidden="false" ht="12.1" outlineLevel="0" r="2">
      <c r="A2" s="25" t="n">
        <v>43819</v>
      </c>
      <c r="B2" s="2" t="s">
        <v>119</v>
      </c>
      <c r="C2" s="2" t="s">
        <v>22</v>
      </c>
      <c r="D2" s="2" t="s">
        <v>23</v>
      </c>
      <c r="E2" s="7" t="n">
        <v>3</v>
      </c>
      <c r="F2" s="2" t="s">
        <v>20</v>
      </c>
      <c r="G2" s="6" t="n">
        <v>192</v>
      </c>
      <c r="H2" s="6" t="n">
        <v>6079.5</v>
      </c>
      <c r="I2" s="6" t="n">
        <v>6150.5</v>
      </c>
      <c r="J2" s="6" t="n">
        <v>75</v>
      </c>
      <c r="K2" s="6" t="n">
        <v>576</v>
      </c>
      <c r="L2" s="6" t="n">
        <v>501</v>
      </c>
      <c r="M2" s="6" t="n">
        <v>2.72</v>
      </c>
      <c r="N2" s="6" t="n">
        <v>2.75</v>
      </c>
    </row>
    <row collapsed="false" customFormat="false" customHeight="false" hidden="false" ht="12.1" outlineLevel="0" r="3">
      <c r="A3" s="25" t="n">
        <v>43826</v>
      </c>
      <c r="B3" s="2" t="s">
        <v>119</v>
      </c>
      <c r="C3" s="2" t="s">
        <v>25</v>
      </c>
      <c r="D3" s="2" t="s">
        <v>26</v>
      </c>
      <c r="E3" s="7" t="n">
        <v>1</v>
      </c>
      <c r="F3" s="2" t="s">
        <v>20</v>
      </c>
      <c r="G3" s="6" t="n">
        <v>604.09</v>
      </c>
      <c r="H3" s="6" t="n">
        <v>19292</v>
      </c>
      <c r="I3" s="6" t="n">
        <v>17094</v>
      </c>
      <c r="J3" s="6" t="n">
        <v>79</v>
      </c>
      <c r="K3" s="6" t="n">
        <v>604.09</v>
      </c>
      <c r="L3" s="6" t="n">
        <v>525.09</v>
      </c>
      <c r="M3" s="6" t="n">
        <v>3.07</v>
      </c>
      <c r="N3" s="6" t="n">
        <v>2.72</v>
      </c>
    </row>
    <row collapsed="false" customFormat="false" customHeight="false" hidden="false" ht="12.1" outlineLevel="0" r="4">
      <c r="A4" s="25" t="n">
        <v>43976</v>
      </c>
      <c r="B4" s="2" t="s">
        <v>119</v>
      </c>
      <c r="C4" s="2" t="s">
        <v>25</v>
      </c>
      <c r="D4" s="2" t="s">
        <v>26</v>
      </c>
      <c r="E4" s="7" t="n">
        <v>1</v>
      </c>
      <c r="F4" s="2" t="s">
        <v>20</v>
      </c>
      <c r="G4" s="6" t="n">
        <v>557.2</v>
      </c>
      <c r="H4" s="6" t="n">
        <v>22394</v>
      </c>
      <c r="I4" s="6" t="n">
        <v>17094</v>
      </c>
      <c r="J4" s="6" t="n">
        <v>72</v>
      </c>
      <c r="K4" s="6" t="n">
        <v>557.2</v>
      </c>
      <c r="L4" s="6" t="n">
        <v>485.2</v>
      </c>
      <c r="M4" s="6" t="n">
        <v>2.84</v>
      </c>
      <c r="N4" s="6" t="n">
        <v>2.17</v>
      </c>
    </row>
    <row collapsed="false" customFormat="false" customHeight="false" hidden="false" ht="12.1" outlineLevel="0" r="5">
      <c r="A5" s="25" t="n">
        <v>44022</v>
      </c>
      <c r="B5" s="2" t="s">
        <v>119</v>
      </c>
      <c r="C5" s="2" t="s">
        <v>22</v>
      </c>
      <c r="D5" s="2" t="s">
        <v>23</v>
      </c>
      <c r="E5" s="7" t="n">
        <v>3</v>
      </c>
      <c r="F5" s="2" t="s">
        <v>20</v>
      </c>
      <c r="G5" s="6" t="n">
        <v>350</v>
      </c>
      <c r="H5" s="6" t="n">
        <v>5098</v>
      </c>
      <c r="I5" s="6" t="n">
        <v>6150.5</v>
      </c>
      <c r="J5" s="6" t="n">
        <v>137</v>
      </c>
      <c r="K5" s="6" t="n">
        <v>1050</v>
      </c>
      <c r="L5" s="6" t="n">
        <v>913</v>
      </c>
      <c r="M5" s="6" t="n">
        <v>4.95</v>
      </c>
      <c r="N5" s="6" t="n">
        <v>5.97</v>
      </c>
    </row>
    <row collapsed="false" customFormat="false" customHeight="false" hidden="false" ht="12.1" outlineLevel="0" r="6">
      <c r="A6" s="25" t="n">
        <v>44028</v>
      </c>
      <c r="B6" s="2" t="s">
        <v>119</v>
      </c>
      <c r="C6" s="2" t="s">
        <v>28</v>
      </c>
      <c r="D6" s="2" t="s">
        <v>29</v>
      </c>
      <c r="E6" s="7" t="n">
        <v>80</v>
      </c>
      <c r="F6" s="2" t="s">
        <v>20</v>
      </c>
      <c r="G6" s="6" t="n">
        <v>15.24</v>
      </c>
      <c r="H6" s="6" t="n">
        <v>183.32</v>
      </c>
      <c r="I6" s="6" t="n">
        <v>254.05</v>
      </c>
      <c r="J6" s="6" t="n">
        <v>158</v>
      </c>
      <c r="K6" s="6" t="n">
        <v>1219.2</v>
      </c>
      <c r="L6" s="6" t="n">
        <v>1061.2</v>
      </c>
      <c r="M6" s="6" t="n">
        <v>5.22</v>
      </c>
      <c r="N6" s="6" t="n">
        <v>7.24</v>
      </c>
    </row>
    <row collapsed="false" customFormat="false" customHeight="false" hidden="false" ht="12.1" outlineLevel="0" r="7">
      <c r="A7" s="25" t="n">
        <v>44109</v>
      </c>
      <c r="B7" s="2" t="s">
        <v>119</v>
      </c>
      <c r="C7" s="2" t="s">
        <v>17</v>
      </c>
      <c r="D7" s="2" t="s">
        <v>19</v>
      </c>
      <c r="E7" s="7" t="n">
        <v>90</v>
      </c>
      <c r="F7" s="2" t="s">
        <v>20</v>
      </c>
      <c r="G7" s="6" t="n">
        <v>18.7</v>
      </c>
      <c r="H7" s="6" t="n">
        <v>208.89</v>
      </c>
      <c r="I7" s="6" t="n">
        <v>233.77</v>
      </c>
      <c r="J7" s="6" t="n">
        <v>219</v>
      </c>
      <c r="K7" s="6" t="n">
        <v>1683</v>
      </c>
      <c r="L7" s="6" t="n">
        <v>1464</v>
      </c>
      <c r="M7" s="6" t="n">
        <v>6.96</v>
      </c>
      <c r="N7" s="6" t="n">
        <v>7.79</v>
      </c>
    </row>
    <row collapsed="false" customFormat="false" customHeight="false" hidden="false" ht="12.1" outlineLevel="0" r="8">
      <c r="A8" s="25" t="n">
        <v>44109</v>
      </c>
      <c r="B8" s="2" t="s">
        <v>119</v>
      </c>
      <c r="C8" s="2" t="s">
        <v>31</v>
      </c>
      <c r="D8" s="2" t="s">
        <v>32</v>
      </c>
      <c r="E8" s="7" t="n">
        <v>500000</v>
      </c>
      <c r="F8" s="2" t="s">
        <v>20</v>
      </c>
      <c r="G8" s="6" t="n">
        <v>0.0008</v>
      </c>
      <c r="H8" s="6" t="n">
        <v>0.03375</v>
      </c>
      <c r="I8" s="6" t="n">
        <v>0.05</v>
      </c>
      <c r="J8" s="6" t="n">
        <v>50</v>
      </c>
      <c r="K8" s="6" t="n">
        <v>386.725</v>
      </c>
      <c r="L8" s="6" t="n">
        <v>336.73</v>
      </c>
      <c r="M8" s="6" t="n">
        <v>1.5</v>
      </c>
      <c r="N8" s="6" t="n">
        <v>2</v>
      </c>
    </row>
    <row collapsed="false" customFormat="false" customHeight="false" hidden="false" ht="12.1" outlineLevel="0" r="9">
      <c r="A9" s="25" t="n">
        <v>44183</v>
      </c>
      <c r="B9" s="2" t="s">
        <v>119</v>
      </c>
      <c r="C9" s="2" t="s">
        <v>22</v>
      </c>
      <c r="D9" s="2" t="s">
        <v>23</v>
      </c>
      <c r="E9" s="7" t="n">
        <v>3</v>
      </c>
      <c r="F9" s="2" t="s">
        <v>20</v>
      </c>
      <c r="G9" s="6" t="n">
        <v>46</v>
      </c>
      <c r="H9" s="6" t="n">
        <v>5140</v>
      </c>
      <c r="I9" s="6" t="n">
        <v>6150.5</v>
      </c>
      <c r="J9" s="6" t="n">
        <v>18</v>
      </c>
      <c r="K9" s="6" t="n">
        <v>138</v>
      </c>
      <c r="L9" s="6" t="n">
        <v>120</v>
      </c>
      <c r="M9" s="6" t="n">
        <v>0.65</v>
      </c>
      <c r="N9" s="6" t="n">
        <v>0.78</v>
      </c>
    </row>
    <row collapsed="false" customFormat="false" customHeight="false" hidden="false" ht="12.1" outlineLevel="0" r="10">
      <c r="A10" s="25" t="n">
        <v>44189</v>
      </c>
      <c r="B10" s="2" t="s">
        <v>119</v>
      </c>
      <c r="C10" s="2" t="s">
        <v>25</v>
      </c>
      <c r="D10" s="2" t="s">
        <v>26</v>
      </c>
      <c r="E10" s="7" t="n">
        <v>1</v>
      </c>
      <c r="F10" s="2" t="s">
        <v>20</v>
      </c>
      <c r="G10" s="6" t="n">
        <v>623.35</v>
      </c>
      <c r="H10" s="6" t="n">
        <v>23220</v>
      </c>
      <c r="I10" s="6" t="n">
        <v>17094</v>
      </c>
      <c r="J10" s="6" t="n">
        <v>81</v>
      </c>
      <c r="K10" s="6" t="n">
        <v>623.35</v>
      </c>
      <c r="L10" s="6" t="n">
        <v>542.35</v>
      </c>
      <c r="M10" s="6" t="n">
        <v>3.17</v>
      </c>
      <c r="N10" s="6" t="n">
        <v>2.34</v>
      </c>
    </row>
    <row collapsed="false" customFormat="false" customHeight="false" hidden="false" ht="12.1" outlineLevel="0" r="11">
      <c r="A11" s="25" t="n">
        <v>44328</v>
      </c>
      <c r="B11" s="2" t="s">
        <v>119</v>
      </c>
      <c r="C11" s="2" t="s">
        <v>17</v>
      </c>
      <c r="D11" s="2" t="s">
        <v>19</v>
      </c>
      <c r="E11" s="7" t="n">
        <v>90</v>
      </c>
      <c r="F11" s="2" t="s">
        <v>20</v>
      </c>
      <c r="G11" s="6" t="n">
        <v>18.7</v>
      </c>
      <c r="H11" s="6" t="n">
        <v>302.02</v>
      </c>
      <c r="I11" s="6" t="n">
        <v>233.77</v>
      </c>
      <c r="J11" s="6" t="n">
        <v>219</v>
      </c>
      <c r="K11" s="6" t="n">
        <v>1683</v>
      </c>
      <c r="L11" s="6" t="n">
        <v>1464</v>
      </c>
      <c r="M11" s="6" t="n">
        <v>6.96</v>
      </c>
      <c r="N11" s="6" t="n">
        <v>5.39</v>
      </c>
    </row>
    <row collapsed="false" customFormat="false" customHeight="false" hidden="false" ht="12.1" outlineLevel="0" r="12">
      <c r="A12" s="25" t="n">
        <v>44348</v>
      </c>
      <c r="B12" s="2" t="s">
        <v>119</v>
      </c>
      <c r="C12" s="2" t="s">
        <v>25</v>
      </c>
      <c r="D12" s="2" t="s">
        <v>26</v>
      </c>
      <c r="E12" s="7" t="n">
        <v>1</v>
      </c>
      <c r="F12" s="2" t="s">
        <v>20</v>
      </c>
      <c r="G12" s="6" t="n">
        <v>1021.22</v>
      </c>
      <c r="H12" s="6" t="n">
        <v>26750</v>
      </c>
      <c r="I12" s="6" t="n">
        <v>17094</v>
      </c>
      <c r="J12" s="6" t="n">
        <v>133</v>
      </c>
      <c r="K12" s="6" t="n">
        <v>1021.22</v>
      </c>
      <c r="L12" s="6" t="n">
        <v>888.22</v>
      </c>
      <c r="M12" s="6" t="n">
        <v>5.2</v>
      </c>
      <c r="N12" s="6" t="n">
        <v>3.32</v>
      </c>
    </row>
    <row collapsed="false" customFormat="false" customHeight="false" hidden="false" ht="12.1" outlineLevel="0" r="13">
      <c r="A13" s="25" t="n">
        <v>44382</v>
      </c>
      <c r="B13" s="2" t="s">
        <v>119</v>
      </c>
      <c r="C13" s="2" t="s">
        <v>22</v>
      </c>
      <c r="D13" s="2" t="s">
        <v>23</v>
      </c>
      <c r="E13" s="7" t="n">
        <v>3</v>
      </c>
      <c r="F13" s="2" t="s">
        <v>20</v>
      </c>
      <c r="G13" s="6" t="n">
        <v>213</v>
      </c>
      <c r="H13" s="6" t="n">
        <v>6845</v>
      </c>
      <c r="I13" s="6" t="n">
        <v>6150.5</v>
      </c>
      <c r="J13" s="6" t="n">
        <v>83</v>
      </c>
      <c r="K13" s="6" t="n">
        <v>639</v>
      </c>
      <c r="L13" s="6" t="n">
        <v>556</v>
      </c>
      <c r="M13" s="6" t="n">
        <v>3.01</v>
      </c>
      <c r="N13" s="6" t="n">
        <v>2.71</v>
      </c>
    </row>
    <row collapsed="false" customFormat="false" customHeight="false" hidden="false" ht="12.1" outlineLevel="0" r="14">
      <c r="A14" s="25" t="n">
        <v>44392</v>
      </c>
      <c r="B14" s="2" t="s">
        <v>119</v>
      </c>
      <c r="C14" s="2" t="s">
        <v>28</v>
      </c>
      <c r="D14" s="2" t="s">
        <v>29</v>
      </c>
      <c r="E14" s="7" t="n">
        <v>80</v>
      </c>
      <c r="F14" s="2" t="s">
        <v>20</v>
      </c>
      <c r="G14" s="6" t="n">
        <v>12.55</v>
      </c>
      <c r="H14" s="6" t="n">
        <v>280.01</v>
      </c>
      <c r="I14" s="6" t="n">
        <v>254.05</v>
      </c>
      <c r="J14" s="6" t="n">
        <v>131</v>
      </c>
      <c r="K14" s="6" t="n">
        <v>1004</v>
      </c>
      <c r="L14" s="6" t="n">
        <v>873</v>
      </c>
      <c r="M14" s="6" t="n">
        <v>4.3</v>
      </c>
      <c r="N14" s="6" t="n">
        <v>3.9</v>
      </c>
    </row>
    <row collapsed="false" customFormat="false" customHeight="false" hidden="false" ht="12.1" outlineLevel="0" r="15">
      <c r="A15" s="25" t="n">
        <v>44392</v>
      </c>
      <c r="B15" s="2" t="s">
        <v>119</v>
      </c>
      <c r="C15" s="2" t="s">
        <v>31</v>
      </c>
      <c r="D15" s="2" t="s">
        <v>32</v>
      </c>
      <c r="E15" s="7" t="n">
        <v>500000</v>
      </c>
      <c r="F15" s="2" t="s">
        <v>20</v>
      </c>
      <c r="G15" s="6" t="n">
        <v>0.0014</v>
      </c>
      <c r="H15" s="6" t="n">
        <v>0.04719</v>
      </c>
      <c r="I15" s="6" t="n">
        <v>0.05</v>
      </c>
      <c r="J15" s="6" t="n">
        <v>91</v>
      </c>
      <c r="K15" s="6" t="n">
        <v>700</v>
      </c>
      <c r="L15" s="6" t="n">
        <v>609</v>
      </c>
      <c r="M15" s="6" t="n">
        <v>2.71</v>
      </c>
      <c r="N15" s="6" t="n">
        <v>2.58</v>
      </c>
    </row>
    <row collapsed="false" customFormat="false" customHeight="false" hidden="false" ht="12.1" outlineLevel="0" r="16">
      <c r="A16" s="25" t="n">
        <v>44551</v>
      </c>
      <c r="B16" s="2" t="s">
        <v>119</v>
      </c>
      <c r="C16" s="2" t="s">
        <v>22</v>
      </c>
      <c r="D16" s="2" t="s">
        <v>23</v>
      </c>
      <c r="E16" s="7" t="n">
        <v>3</v>
      </c>
      <c r="F16" s="2" t="s">
        <v>20</v>
      </c>
      <c r="G16" s="6" t="n">
        <v>340</v>
      </c>
      <c r="H16" s="6" t="n">
        <v>6348.5</v>
      </c>
      <c r="I16" s="6" t="n">
        <v>6150.5</v>
      </c>
      <c r="J16" s="6" t="n">
        <v>133</v>
      </c>
      <c r="K16" s="6" t="n">
        <v>1020</v>
      </c>
      <c r="L16" s="6" t="n">
        <v>887</v>
      </c>
      <c r="M16" s="6" t="n">
        <v>4.81</v>
      </c>
      <c r="N16" s="6" t="n">
        <v>4.66</v>
      </c>
    </row>
    <row collapsed="false" customFormat="false" customHeight="false" hidden="false" ht="12.1" outlineLevel="0" r="17">
      <c r="A17" s="25" t="n">
        <v>44575</v>
      </c>
      <c r="B17" s="2" t="s">
        <v>119</v>
      </c>
      <c r="C17" s="2" t="s">
        <v>25</v>
      </c>
      <c r="D17" s="2" t="s">
        <v>26</v>
      </c>
      <c r="E17" s="7" t="n">
        <v>1</v>
      </c>
      <c r="F17" s="2" t="s">
        <v>20</v>
      </c>
      <c r="G17" s="6" t="n">
        <v>1523.17</v>
      </c>
      <c r="H17" s="6" t="n">
        <v>22648</v>
      </c>
      <c r="I17" s="6" t="n">
        <v>17094</v>
      </c>
      <c r="J17" s="6" t="n">
        <v>198</v>
      </c>
      <c r="K17" s="6" t="n">
        <v>1523.17</v>
      </c>
      <c r="L17" s="6" t="n">
        <v>1325.17</v>
      </c>
      <c r="M17" s="6" t="n">
        <v>7.75</v>
      </c>
      <c r="N17" s="6" t="n">
        <v>5.85</v>
      </c>
    </row>
    <row collapsed="false" customFormat="false" customHeight="false" hidden="false" ht="12.1" outlineLevel="0" r="18">
      <c r="A18" s="25" t="n">
        <v>44726</v>
      </c>
      <c r="B18" s="2" t="s">
        <v>119</v>
      </c>
      <c r="C18" s="2" t="s">
        <v>25</v>
      </c>
      <c r="D18" s="2" t="s">
        <v>26</v>
      </c>
      <c r="E18" s="7" t="n">
        <v>1</v>
      </c>
      <c r="F18" s="2" t="s">
        <v>20</v>
      </c>
      <c r="G18" s="6" t="n">
        <v>1166.22</v>
      </c>
      <c r="H18" s="6" t="n">
        <v>19102</v>
      </c>
      <c r="I18" s="6" t="n">
        <v>17094</v>
      </c>
      <c r="J18" s="6" t="n">
        <v>152</v>
      </c>
      <c r="K18" s="6" t="n">
        <v>1166.22</v>
      </c>
      <c r="L18" s="6" t="n">
        <v>1014.22</v>
      </c>
      <c r="M18" s="6" t="n">
        <v>5.93</v>
      </c>
      <c r="N18" s="6" t="n">
        <v>5.31</v>
      </c>
    </row>
    <row collapsed="false" customFormat="false" customHeight="false" hidden="false" ht="12.1" outlineLevel="0" r="19">
      <c r="A19" s="25" t="n">
        <v>44845</v>
      </c>
      <c r="B19" s="2" t="s">
        <v>119</v>
      </c>
      <c r="C19" s="2" t="s">
        <v>28</v>
      </c>
      <c r="D19" s="2" t="s">
        <v>29</v>
      </c>
      <c r="E19" s="7" t="n">
        <v>80</v>
      </c>
      <c r="F19" s="2" t="s">
        <v>20</v>
      </c>
      <c r="G19" s="6" t="n">
        <v>51.03</v>
      </c>
      <c r="H19" s="6" t="n">
        <v>162.89</v>
      </c>
      <c r="I19" s="6" t="n">
        <v>254.05</v>
      </c>
      <c r="J19" s="6" t="n">
        <v>531</v>
      </c>
      <c r="K19" s="6" t="n">
        <v>4082.4</v>
      </c>
      <c r="L19" s="6" t="n">
        <v>3551.4</v>
      </c>
      <c r="M19" s="6" t="n">
        <v>17.47</v>
      </c>
      <c r="N19" s="6" t="n">
        <v>27.25</v>
      </c>
    </row>
    <row collapsed="false" customFormat="false" customHeight="false" hidden="false" ht="12.1" outlineLevel="0" r="20">
      <c r="A20" s="25" t="n">
        <v>44916</v>
      </c>
      <c r="B20" s="2" t="s">
        <v>119</v>
      </c>
      <c r="C20" s="2" t="s">
        <v>22</v>
      </c>
      <c r="D20" s="2" t="s">
        <v>23</v>
      </c>
      <c r="E20" s="7" t="n">
        <v>3</v>
      </c>
      <c r="F20" s="2" t="s">
        <v>20</v>
      </c>
      <c r="G20" s="6" t="n">
        <v>537</v>
      </c>
      <c r="H20" s="6" t="n">
        <v>4040.5</v>
      </c>
      <c r="I20" s="6" t="n">
        <v>6150.5</v>
      </c>
      <c r="J20" s="6" t="n">
        <v>209</v>
      </c>
      <c r="K20" s="6" t="n">
        <v>1611</v>
      </c>
      <c r="L20" s="6" t="n">
        <v>1402</v>
      </c>
      <c r="M20" s="6" t="n">
        <v>7.6</v>
      </c>
      <c r="N20" s="6" t="n">
        <v>11.57</v>
      </c>
    </row>
    <row collapsed="false" customFormat="false" customHeight="false" hidden="false" ht="12.1" outlineLevel="0" r="21">
      <c r="A21" s="25" t="n">
        <v>44916</v>
      </c>
      <c r="B21" s="2" t="s">
        <v>119</v>
      </c>
      <c r="C21" s="2" t="s">
        <v>22</v>
      </c>
      <c r="D21" s="2" t="s">
        <v>23</v>
      </c>
      <c r="E21" s="7" t="n">
        <v>3</v>
      </c>
      <c r="F21" s="2" t="s">
        <v>20</v>
      </c>
      <c r="G21" s="6" t="n">
        <v>256</v>
      </c>
      <c r="H21" s="6" t="n">
        <v>4040.5</v>
      </c>
      <c r="I21" s="6" t="n">
        <v>6150.5</v>
      </c>
      <c r="J21" s="6" t="n">
        <v>100</v>
      </c>
      <c r="K21" s="6" t="n">
        <v>768</v>
      </c>
      <c r="L21" s="6" t="n">
        <v>668</v>
      </c>
      <c r="M21" s="6" t="n">
        <v>3.62</v>
      </c>
      <c r="N21" s="6" t="n">
        <v>5.51</v>
      </c>
    </row>
    <row collapsed="false" customFormat="false" customHeight="false" hidden="false" ht="12.1" outlineLevel="0" r="22">
      <c r="A22" s="25" t="n">
        <v>45057</v>
      </c>
      <c r="B22" s="2" t="s">
        <v>119</v>
      </c>
      <c r="C22" s="2" t="s">
        <v>17</v>
      </c>
      <c r="D22" s="2" t="s">
        <v>19</v>
      </c>
      <c r="E22" s="7" t="n">
        <v>90</v>
      </c>
      <c r="F22" s="2" t="s">
        <v>20</v>
      </c>
      <c r="G22" s="6" t="n">
        <v>25</v>
      </c>
      <c r="H22" s="6" t="n">
        <v>229.32</v>
      </c>
      <c r="I22" s="6" t="n">
        <v>233.77</v>
      </c>
      <c r="J22" s="6" t="n">
        <v>293</v>
      </c>
      <c r="K22" s="6" t="n">
        <v>2250</v>
      </c>
      <c r="L22" s="6" t="n">
        <v>1957</v>
      </c>
      <c r="M22" s="6" t="n">
        <v>9.3</v>
      </c>
      <c r="N22" s="6" t="n">
        <v>9.48</v>
      </c>
    </row>
    <row collapsed="false" customFormat="false" customHeight="false" hidden="false" ht="12.1" outlineLevel="0" r="23">
      <c r="A23" s="25" t="n">
        <v>45082</v>
      </c>
      <c r="B23" s="2" t="s">
        <v>119</v>
      </c>
      <c r="C23" s="2" t="s">
        <v>22</v>
      </c>
      <c r="D23" s="2" t="s">
        <v>23</v>
      </c>
      <c r="E23" s="7" t="n">
        <v>3</v>
      </c>
      <c r="F23" s="2" t="s">
        <v>20</v>
      </c>
      <c r="G23" s="6" t="n">
        <v>438</v>
      </c>
      <c r="H23" s="6" t="n">
        <v>5166.5</v>
      </c>
      <c r="I23" s="6" t="n">
        <v>6150.5</v>
      </c>
      <c r="J23" s="6" t="n">
        <v>171</v>
      </c>
      <c r="K23" s="6" t="n">
        <v>1314</v>
      </c>
      <c r="L23" s="6" t="n">
        <v>1143</v>
      </c>
      <c r="M23" s="6" t="n">
        <v>6.19</v>
      </c>
      <c r="N23" s="6" t="n">
        <v>7.37</v>
      </c>
    </row>
    <row collapsed="false" customFormat="false" customHeight="false" hidden="false" ht="12.1" outlineLevel="0" r="24">
      <c r="A24" s="25" t="n">
        <v>45277</v>
      </c>
      <c r="B24" s="2" t="s">
        <v>119</v>
      </c>
      <c r="C24" s="2" t="s">
        <v>22</v>
      </c>
      <c r="D24" s="2" t="s">
        <v>23</v>
      </c>
      <c r="E24" s="7" t="n">
        <v>3</v>
      </c>
      <c r="F24" s="2" t="s">
        <v>20</v>
      </c>
      <c r="G24" s="6" t="n">
        <v>447</v>
      </c>
      <c r="H24" s="6" t="n">
        <v>6560</v>
      </c>
      <c r="I24" s="6" t="n">
        <v>6150.5</v>
      </c>
      <c r="J24" s="6" t="n">
        <v>174</v>
      </c>
      <c r="K24" s="6" t="n">
        <v>1341</v>
      </c>
      <c r="L24" s="6" t="n">
        <v>1167</v>
      </c>
      <c r="M24" s="6" t="n">
        <v>6.32</v>
      </c>
      <c r="N24" s="6" t="n">
        <v>5.93</v>
      </c>
    </row>
    <row collapsed="false" customFormat="false" customHeight="false" hidden="false" ht="12.1" outlineLevel="0" r="25">
      <c r="A25" s="25" t="n">
        <v>45286</v>
      </c>
      <c r="B25" s="2" t="s">
        <v>119</v>
      </c>
      <c r="C25" s="2" t="s">
        <v>25</v>
      </c>
      <c r="D25" s="2" t="s">
        <v>26</v>
      </c>
      <c r="E25" s="7" t="n">
        <v>1</v>
      </c>
      <c r="F25" s="2" t="s">
        <v>20</v>
      </c>
      <c r="G25" s="6" t="n">
        <v>915.33</v>
      </c>
      <c r="H25" s="6" t="n">
        <v>16360</v>
      </c>
      <c r="I25" s="6" t="n">
        <v>17094</v>
      </c>
      <c r="J25" s="6" t="n">
        <v>119</v>
      </c>
      <c r="K25" s="6" t="n">
        <v>915.33</v>
      </c>
      <c r="L25" s="6" t="n">
        <v>796.33</v>
      </c>
      <c r="M25" s="6" t="n">
        <v>4.66</v>
      </c>
      <c r="N25" s="6" t="n">
        <v>4.87</v>
      </c>
    </row>
    <row collapsed="false" customFormat="false" customHeight="false" hidden="false" ht="12.1" outlineLevel="0" r="26">
      <c r="A26" s="25" t="n">
        <v>45419</v>
      </c>
      <c r="B26" s="2" t="s">
        <v>119</v>
      </c>
      <c r="C26" s="2" t="s">
        <v>22</v>
      </c>
      <c r="D26" s="2" t="s">
        <v>23</v>
      </c>
      <c r="E26" s="7" t="n">
        <v>3</v>
      </c>
      <c r="F26" s="2" t="s">
        <v>20</v>
      </c>
      <c r="G26" s="6" t="n">
        <v>498</v>
      </c>
      <c r="H26" s="6" t="n">
        <v>7722.5</v>
      </c>
      <c r="I26" s="6" t="n">
        <v>6150.5</v>
      </c>
      <c r="J26" s="6" t="n">
        <v>194</v>
      </c>
      <c r="K26" s="6" t="n">
        <v>1494</v>
      </c>
      <c r="L26" s="6" t="n">
        <v>1300</v>
      </c>
      <c r="M26" s="6" t="n">
        <v>7.05</v>
      </c>
      <c r="N26" s="6" t="n">
        <v>5.61</v>
      </c>
    </row>
    <row collapsed="false" customFormat="false" customHeight="false" hidden="false" ht="12.1" outlineLevel="0" r="27">
      <c r="A27" s="25" t="n">
        <v>45484</v>
      </c>
      <c r="B27" s="2" t="s">
        <v>119</v>
      </c>
      <c r="C27" s="2" t="s">
        <v>17</v>
      </c>
      <c r="D27" s="2" t="s">
        <v>19</v>
      </c>
      <c r="E27" s="7" t="n">
        <v>90</v>
      </c>
      <c r="F27" s="2" t="s">
        <v>20</v>
      </c>
      <c r="G27" s="6" t="n">
        <v>33.3</v>
      </c>
      <c r="H27" s="6" t="n">
        <v>295.87</v>
      </c>
      <c r="I27" s="6" t="n">
        <v>233.77</v>
      </c>
      <c r="J27" s="6" t="n">
        <v>390</v>
      </c>
      <c r="K27" s="6" t="n">
        <v>2997</v>
      </c>
      <c r="L27" s="6" t="n">
        <v>2607</v>
      </c>
      <c r="M27" s="6" t="n">
        <v>12.39</v>
      </c>
      <c r="N27" s="6" t="n">
        <v>9.79</v>
      </c>
    </row>
    <row collapsed="false" customFormat="false" customHeight="false" hidden="false" ht="12.1" outlineLevel="0" r="28">
      <c r="A28" s="25" t="n">
        <v>45643</v>
      </c>
      <c r="B28" s="2" t="s">
        <v>119</v>
      </c>
      <c r="C28" s="2" t="s">
        <v>22</v>
      </c>
      <c r="D28" s="2" t="s">
        <v>23</v>
      </c>
      <c r="E28" s="7" t="n">
        <v>3</v>
      </c>
      <c r="F28" s="2" t="s">
        <v>20</v>
      </c>
      <c r="G28" s="6" t="n">
        <v>514</v>
      </c>
      <c r="H28" s="6" t="n">
        <v>6290.5</v>
      </c>
      <c r="I28" s="6" t="n">
        <v>6150.5</v>
      </c>
      <c r="J28" s="6" t="n">
        <v>200</v>
      </c>
      <c r="K28" s="6" t="n">
        <v>1542</v>
      </c>
      <c r="L28" s="6" t="n">
        <v>1342</v>
      </c>
      <c r="M28" s="6" t="n">
        <v>7.27</v>
      </c>
      <c r="N28" s="6" t="n">
        <v>7.11</v>
      </c>
    </row>
    <row collapsed="false" customFormat="false" customHeight="false" hidden="false" ht="12.1" outlineLevel="0" r="29">
      <c r="A29" s="25"/>
      <c r="B29" s="2"/>
      <c r="C29" s="2"/>
      <c r="D29" s="2"/>
      <c r="E29" s="7"/>
      <c r="F29" s="2"/>
      <c r="G29" s="6"/>
      <c r="H29" s="6"/>
      <c r="I29" s="6"/>
      <c r="J29" s="6"/>
      <c r="K29" s="6"/>
      <c r="L29" s="6"/>
      <c r="M29" s="6"/>
      <c r="N29" s="6"/>
    </row>
    <row collapsed="false" customFormat="false" customHeight="false" hidden="false" ht="12.1" outlineLevel="0" r="30">
      <c r="A30" s="25" t="n">
        <v>45811</v>
      </c>
      <c r="B30" s="2" t="s">
        <v>119</v>
      </c>
      <c r="C30" s="2" t="s">
        <v>22</v>
      </c>
      <c r="D30" s="2" t="s">
        <v>23</v>
      </c>
      <c r="E30" s="7" t="n">
        <v>3</v>
      </c>
      <c r="F30" s="2" t="s">
        <v>20</v>
      </c>
      <c r="G30" s="6" t="n">
        <v>541</v>
      </c>
      <c r="H30" s="6" t="n">
        <v>6473</v>
      </c>
      <c r="I30" s="6" t="n">
        <v>6150.5</v>
      </c>
      <c r="J30" s="6" t="n">
        <v>211</v>
      </c>
      <c r="K30" s="6" t="n">
        <v>1623</v>
      </c>
      <c r="L30" s="6" t="n">
        <v>1412</v>
      </c>
      <c r="M30" s="6" t="n">
        <v>7.65</v>
      </c>
      <c r="N30" s="6" t="n">
        <v>7.27</v>
      </c>
    </row>
    <row collapsed="false" customFormat="false" customHeight="false" hidden="false" ht="12.1" outlineLevel="0" r="31">
      <c r="A31" s="25" t="n">
        <v>45849</v>
      </c>
      <c r="B31" s="2" t="s">
        <v>119</v>
      </c>
      <c r="C31" s="2" t="s">
        <v>31</v>
      </c>
      <c r="D31" s="2" t="s">
        <v>32</v>
      </c>
      <c r="E31" s="7" t="n">
        <v>100</v>
      </c>
      <c r="F31" s="2" t="s">
        <v>20</v>
      </c>
      <c r="G31" s="6" t="n">
        <v>25.58</v>
      </c>
      <c r="H31" s="6" t="n">
        <v>95.1</v>
      </c>
      <c r="I31" s="6" t="n">
        <v>225</v>
      </c>
      <c r="J31" s="6" t="n">
        <v>333</v>
      </c>
      <c r="K31" s="6" t="n">
        <v>2558</v>
      </c>
      <c r="L31" s="6" t="n">
        <v>2225</v>
      </c>
      <c r="M31" s="6" t="n">
        <v>9.89</v>
      </c>
      <c r="N31" s="6" t="n">
        <v>23.4</v>
      </c>
    </row>
    <row collapsed="false" customFormat="false" customHeight="false" hidden="false" ht="12.1" outlineLevel="0" r="32">
      <c r="A32" s="25" t="n">
        <v>45856</v>
      </c>
      <c r="B32" s="2" t="s">
        <v>119</v>
      </c>
      <c r="C32" s="2" t="s">
        <v>17</v>
      </c>
      <c r="D32" s="2" t="s">
        <v>19</v>
      </c>
      <c r="E32" s="7" t="n">
        <v>90</v>
      </c>
      <c r="F32" s="2" t="s">
        <v>20</v>
      </c>
      <c r="G32" s="6" t="n">
        <v>34.84</v>
      </c>
      <c r="H32" s="6" t="n">
        <v>313.23</v>
      </c>
      <c r="I32" s="6" t="n">
        <v>233.77</v>
      </c>
      <c r="J32" s="6" t="n">
        <v>408</v>
      </c>
      <c r="K32" s="6" t="n">
        <v>3135.6</v>
      </c>
      <c r="L32" s="6" t="n">
        <v>2727.6</v>
      </c>
      <c r="M32" s="6" t="n">
        <v>12.96</v>
      </c>
      <c r="N32" s="6" t="n">
        <v>9.68</v>
      </c>
    </row>
  </sheetData>
  <autoFilter ref="A1:N3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109</v>
      </c>
      <c r="C1" s="26" t="s">
        <v>0</v>
      </c>
      <c r="D1" s="26" t="s">
        <v>2</v>
      </c>
      <c r="E1" s="26" t="s">
        <v>110</v>
      </c>
      <c r="F1" s="26" t="s">
        <v>120</v>
      </c>
      <c r="G1" s="26" t="s">
        <v>121</v>
      </c>
      <c r="H1" s="26" t="s">
        <v>52</v>
      </c>
      <c r="I1" s="26" t="s">
        <v>122</v>
      </c>
      <c r="J1" s="26" t="s">
        <v>113</v>
      </c>
      <c r="K1" s="26" t="s">
        <v>123</v>
      </c>
      <c r="L1" s="26" t="s">
        <v>124</v>
      </c>
      <c r="M1" s="26" t="s">
        <v>125</v>
      </c>
      <c r="N1" s="26" t="s">
        <v>126</v>
      </c>
    </row>
    <row collapsed="false" customFormat="false" customHeight="false" hidden="false" ht="12.1" outlineLevel="0" r="2">
      <c r="A2" s="27" t="n">
        <v>43800</v>
      </c>
      <c r="B2" s="2" t="s">
        <v>119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2014</v>
      </c>
      <c r="J2" s="17" t="n">
        <v>233.77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43800</v>
      </c>
      <c r="B3" s="2" t="s">
        <v>119</v>
      </c>
      <c r="C3" s="2" t="s">
        <v>22</v>
      </c>
      <c r="D3" s="2" t="s">
        <v>23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2014</v>
      </c>
      <c r="J3" s="17" t="n">
        <v>6150.5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43800</v>
      </c>
      <c r="B4" s="2" t="s">
        <v>119</v>
      </c>
      <c r="C4" s="2" t="s">
        <v>25</v>
      </c>
      <c r="D4" s="2" t="s">
        <v>26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2014</v>
      </c>
      <c r="J4" s="17" t="n">
        <v>170.94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43800</v>
      </c>
      <c r="B5" s="2" t="s">
        <v>119</v>
      </c>
      <c r="C5" s="2" t="s">
        <v>28</v>
      </c>
      <c r="D5" s="2" t="s">
        <v>29</v>
      </c>
      <c r="E5" s="17" t="n">
        <v>80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2014</v>
      </c>
      <c r="J5" s="17" t="n">
        <v>254.05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43800</v>
      </c>
      <c r="B6" s="2" t="s">
        <v>119</v>
      </c>
      <c r="C6" s="2" t="s">
        <v>31</v>
      </c>
      <c r="D6" s="2" t="s">
        <v>32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2014</v>
      </c>
      <c r="J6" s="17" t="n">
        <v>225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127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128</v>
      </c>
      <c r="D1" s="26" t="s">
        <v>129</v>
      </c>
      <c r="E1" s="26" t="s">
        <v>113</v>
      </c>
      <c r="F1" s="26" t="s">
        <v>130</v>
      </c>
      <c r="G1" s="26" t="s">
        <v>110</v>
      </c>
      <c r="H1" s="26" t="s">
        <v>131</v>
      </c>
      <c r="I1" s="26" t="s">
        <v>132</v>
      </c>
      <c r="J1" s="26" t="s">
        <v>133</v>
      </c>
      <c r="K1" s="26" t="s">
        <v>134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2025-06-05T06:43:28.00Z</dcterms:created>
  <dc:creator>izi-invest.ru</dc:creator>
  <cp:revision>0</cp:revision>
</cp:coreProperties>
</file>