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Сделки" sheetId="3" state="visible" r:id="rId4"/>
    <sheet name="Возраст" sheetId="4" state="visible" r:id="rId5"/>
    <sheet name="FIFO" sheetId="5" state="visible" r:id="rId6"/>
  </sheets>
  <calcPr iterateCount="100" refMode="A1" iterate="false" iterateDelta="0.001"/>
</workbook>
</file>

<file path=xl/sharedStrings.xml><?xml version="1.0" encoding="utf-8"?>
<sst xmlns="http://schemas.openxmlformats.org/spreadsheetml/2006/main" count="87" uniqueCount="69">
  <si>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</si>
  <si>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</si>
  <si>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</si>
  <si>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</si>
  <si>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</si>
  <si>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</si>
  <si>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</si>
  <si>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</si>
  <si>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</si>
  <si>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</si>
  <si>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</si>
  <si>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</si>
  <si>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</si>
  <si>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</si>
  <si>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</si>
  <si>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</si>
  <si>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Сумма:</t>
  </si>
  <si>
    <t>AMD</t>
  </si>
  <si>
    <t>BYN</t>
  </si>
  <si>
    <t>CAD</t>
  </si>
  <si>
    <t>CHF</t>
  </si>
  <si>
    <t>CNY</t>
  </si>
  <si>
    <t>EUR</t>
  </si>
  <si>
    <t>GBP</t>
  </si>
  <si>
    <t>GLD</t>
  </si>
  <si>
    <t>HKD</t>
  </si>
  <si>
    <t>JPY</t>
  </si>
  <si>
    <t>KZT</t>
  </si>
  <si>
    <t>RUR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</si>
  <si>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</si>
  <si>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</si>
  <si>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</si>
  <si>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</si>
  <si>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</si>
  <si>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</si>
  <si>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</si>
  <si>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</si>
  <si>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</si>
  <si>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</si>
  <si>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</si>
  <si>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Баланс сейчас</t>
  </si>
  <si>
    <t>XIRR</t>
  </si>
  <si>
    <t>Сред.взвеш.сумм.</t>
  </si>
  <si>
    <t>Полный доход, RUR</t>
  </si>
  <si>
    <t>Сред.год.дох.</t>
  </si>
  <si>
    <t>Операция</t>
  </si>
  <si>
    <t>Комиссия банка</t>
  </si>
  <si>
    <t>Комиссия ТС</t>
  </si>
  <si>
    <t>Комментарий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</si>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</sst>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25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/>
      <c r="B2" s="16"/>
      <c r="C2" s="16"/>
      <c r="D2" s="16"/>
      <c r="E2" s="7"/>
      <c r="F2" s="6"/>
      <c r="G2" s="4"/>
      <c r="H2" s="4" t="s">
        <v>16</v>
      </c>
      <c r="I2" s="4"/>
      <c r="J2" s="5" t="s">
        <f>=</f>
      </c>
      <c r="K2" s="17"/>
      <c r="L2" s="6"/>
      <c r="M2" s="17"/>
      <c r="N2" s="16"/>
      <c r="O2" s="16" t="s">
        <v>17</v>
      </c>
      <c r="P2" s="17" t="n">
        <v>0.1992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17"/>
      <c r="H3" s="6"/>
      <c r="I3" s="16"/>
      <c r="J3" s="6"/>
      <c r="K3" s="17"/>
      <c r="L3" s="6"/>
      <c r="M3" s="17"/>
      <c r="N3" s="16"/>
      <c r="O3" s="16" t="s">
        <v>18</v>
      </c>
      <c r="P3" s="17" t="n">
        <v>25.79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17"/>
      <c r="H4" s="6"/>
      <c r="I4" s="16"/>
      <c r="J4" s="6"/>
      <c r="K4" s="17"/>
      <c r="L4" s="6"/>
      <c r="M4" s="17"/>
      <c r="N4" s="16"/>
      <c r="O4" s="16" t="s">
        <v>19</v>
      </c>
      <c r="P4" s="17" t="n">
        <v>51.236594883654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17"/>
      <c r="H5" s="6"/>
      <c r="I5" s="16"/>
      <c r="J5" s="6"/>
      <c r="K5" s="17"/>
      <c r="L5" s="6"/>
      <c r="M5" s="17"/>
      <c r="N5" s="16"/>
      <c r="O5" s="16" t="s">
        <v>20</v>
      </c>
      <c r="P5" s="17" t="n">
        <v>90.1936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17"/>
      <c r="H6" s="6"/>
      <c r="I6" s="16"/>
      <c r="J6" s="6"/>
      <c r="K6" s="17"/>
      <c r="L6" s="6"/>
      <c r="M6" s="17"/>
      <c r="N6" s="16"/>
      <c r="O6" s="16" t="s">
        <v>21</v>
      </c>
      <c r="P6" s="17" t="n">
        <v>10.5505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22</v>
      </c>
      <c r="P7" s="17" t="n">
        <v>83.2975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23</v>
      </c>
      <c r="P8" s="17" t="n">
        <v>95.3621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24</v>
      </c>
      <c r="P9" s="17" t="n">
        <v>10024.5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25</v>
      </c>
      <c r="P10" s="17" t="n">
        <v>9.1448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26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27</v>
      </c>
      <c r="P12" s="17" t="n">
        <v>0.152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28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29</v>
      </c>
      <c r="P14" s="17" t="n">
        <v>168.52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30</v>
      </c>
      <c r="P15" s="17" t="n">
        <v>1.56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32</v>
      </c>
      <c r="P17" s="17" t="n">
        <v>70.9012</v>
      </c>
      <c r="Q17" s="6" t="s">
        <f>=P17/$P$13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33</v>
      </c>
      <c r="B1" s="18" t="s">
        <v>9</v>
      </c>
      <c r="C1" s="18" t="s">
        <v>34</v>
      </c>
      <c r="D1" s="18" t="s">
        <v>35</v>
      </c>
      <c r="E1" s="18" t="s">
        <v>36</v>
      </c>
      <c r="F1" s="18" t="s">
        <v>37</v>
      </c>
      <c r="G1" s="18" t="s">
        <v>38</v>
      </c>
      <c r="H1" s="18" t="s">
        <v>39</v>
      </c>
    </row>
    <row collapsed="false" customFormat="false" customHeight="false" hidden="false" ht="12.1" outlineLevel="0" r="2">
      <c r="A2" s="12" t="n">
        <v>46535</v>
      </c>
      <c r="B2" s="5" t="n">
        <v>-0</v>
      </c>
      <c r="C2" s="14" t="s">
        <v>40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/>
      <c r="B3" s="9" t="s">
        <f>=XIRR(B2:B2,A2:A2)</f>
      </c>
      <c r="C3" s="16" t="s">
        <v>41</v>
      </c>
      <c r="D3" s="16"/>
      <c r="E3" s="16"/>
      <c r="F3" s="7"/>
      <c r="G3" s="2" t="s">
        <v>42</v>
      </c>
      <c r="H3" s="6" t="s">
        <f>=SUM(I2:H2)/365</f>
      </c>
    </row>
    <row collapsed="false" customFormat="false" customHeight="false" hidden="false" ht="12.1" outlineLevel="0" r="4">
      <c r="A4" s="13"/>
      <c r="B4" s="5" t="s">
        <f>=-SUM(B2:B2)</f>
      </c>
      <c r="C4" s="16" t="s">
        <v>43</v>
      </c>
      <c r="D4" s="16"/>
      <c r="E4" s="16"/>
      <c r="F4" s="7"/>
      <c r="G4" s="14" t="s">
        <v>44</v>
      </c>
      <c r="H4" s="9" t="s">
        <f>=B4/H3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33</v>
      </c>
      <c r="B1" s="18" t="s">
        <v>0</v>
      </c>
      <c r="C1" s="18" t="s">
        <v>2</v>
      </c>
      <c r="D1" s="18" t="s">
        <v>45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46</v>
      </c>
      <c r="L1" s="18" t="s">
        <v>47</v>
      </c>
      <c r="M1" s="18" t="s">
        <v>28</v>
      </c>
      <c r="N1" s="18" t="s">
        <v>48</v>
      </c>
    </row>
    <row collapsed="false" customFormat="false" customHeight="false" hidden="false" ht="12.1" outlineLevel="0" r="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 t="s">
        <v>49</v>
      </c>
      <c r="M2" s="5" t="s">
        <f>=SUM(M2:M1)</f>
      </c>
      <c r="N2" s="4"/>
    </row>
  </sheetData>
  <autoFilter ref="A1:N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2" t="s">
        <v>33</v>
      </c>
      <c r="B1" s="22" t="s">
        <v>50</v>
      </c>
      <c r="C1" s="22" t="s">
        <v>0</v>
      </c>
      <c r="D1" s="22" t="s">
        <v>2</v>
      </c>
      <c r="E1" s="22" t="s">
        <v>51</v>
      </c>
      <c r="F1" s="22" t="s">
        <v>52</v>
      </c>
      <c r="G1" s="22" t="s">
        <v>53</v>
      </c>
      <c r="H1" s="22" t="s">
        <v>37</v>
      </c>
      <c r="I1" s="22" t="s">
        <v>54</v>
      </c>
      <c r="J1" s="22" t="s">
        <v>55</v>
      </c>
      <c r="K1" s="22" t="s">
        <v>56</v>
      </c>
      <c r="L1" s="22" t="s">
        <v>57</v>
      </c>
      <c r="M1" s="22" t="s">
        <v>58</v>
      </c>
      <c r="N1" s="22" t="s">
        <v>59</v>
      </c>
      <c r="O1" s="22" t="s">
        <v>60</v>
      </c>
    </row>
    <row collapsed="false" customFormat="false" customHeight="false" hidden="false" ht="12.1" outlineLevel="0" r="2">
      <c r="A2" s="21"/>
      <c r="B2" s="16"/>
      <c r="C2" s="16"/>
      <c r="D2" s="16"/>
      <c r="E2" s="17"/>
      <c r="F2" s="7"/>
      <c r="G2" s="17"/>
      <c r="H2" s="16"/>
      <c r="I2" s="7"/>
      <c r="J2" s="17"/>
      <c r="K2" s="17"/>
      <c r="L2" s="17"/>
      <c r="M2" s="17"/>
      <c r="N2" s="17"/>
      <c r="O2" s="13" t="s">
        <f>=TODAY()</f>
      </c>
    </row>
  </sheetData>
  <autoFilter ref="A1:O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2" t="s">
        <v>0</v>
      </c>
      <c r="B1" s="22" t="s">
        <v>2</v>
      </c>
      <c r="C1" s="22" t="s">
        <v>61</v>
      </c>
      <c r="D1" s="22" t="s">
        <v>62</v>
      </c>
      <c r="E1" s="22" t="s">
        <v>63</v>
      </c>
      <c r="F1" s="22" t="s">
        <v>64</v>
      </c>
      <c r="G1" s="22" t="s">
        <v>51</v>
      </c>
      <c r="H1" s="22" t="s">
        <v>65</v>
      </c>
      <c r="I1" s="22" t="s">
        <v>66</v>
      </c>
      <c r="J1" s="22" t="s">
        <v>67</v>
      </c>
      <c r="K1" s="22" t="s">
        <v>68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2026-05-28T16:51:00.00Z</dcterms:created>
  <dc:creator>izi-invest.ru</dc:creator>
  <cp:revision>0</cp:revision>
</cp:coreProperties>
</file>