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<sst xmlns="http://schemas.openxmlformats.org/spreadsheetml/2006/main" count="2677" uniqueCount="428">
  <si>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</si>
  <si>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</si>
  <si>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</si>
  <si>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</si>
  <si>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</si>
  <si>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</si>
  <si>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</si>
  <si>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</si>
  <si>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</si>
  <si>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</si>
  <si>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</si>
  <si>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</si>
  <si>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</si>
  <si>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</si>
  <si>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</si>
  <si>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</si>
  <si>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PHOR</t>
  </si>
  <si>
    <t>share</t>
  </si>
  <si>
    <t>ФосАгро ао</t>
  </si>
  <si>
    <t>RUR</t>
  </si>
  <si>
    <t>AMD</t>
  </si>
  <si>
    <t>SBERP</t>
  </si>
  <si>
    <t>Сбербанк-п</t>
  </si>
  <si>
    <t>BYN</t>
  </si>
  <si>
    <t>GLTR</t>
  </si>
  <si>
    <t>GLTR-гдр</t>
  </si>
  <si>
    <t>CAD</t>
  </si>
  <si>
    <t>CHMF</t>
  </si>
  <si>
    <t>СевСт-ао</t>
  </si>
  <si>
    <t>CHF</t>
  </si>
  <si>
    <t>GMKN</t>
  </si>
  <si>
    <t>ГМКНорНик</t>
  </si>
  <si>
    <t>CNY</t>
  </si>
  <si>
    <t>POLY</t>
  </si>
  <si>
    <t>Solidcore</t>
  </si>
  <si>
    <t>EUR</t>
  </si>
  <si>
    <t>SNGSP</t>
  </si>
  <si>
    <t>Сургнфгз-п</t>
  </si>
  <si>
    <t>GBP</t>
  </si>
  <si>
    <t>MRKP</t>
  </si>
  <si>
    <t>РСетиЦП ао</t>
  </si>
  <si>
    <t>GLD</t>
  </si>
  <si>
    <t>LSRG</t>
  </si>
  <si>
    <t>ЛСР ао</t>
  </si>
  <si>
    <t>HKD</t>
  </si>
  <si>
    <t>MTSS</t>
  </si>
  <si>
    <t>МТС-ао</t>
  </si>
  <si>
    <t>JPY</t>
  </si>
  <si>
    <t>NLMK</t>
  </si>
  <si>
    <t>НЛМК ао</t>
  </si>
  <si>
    <t>KZT</t>
  </si>
  <si>
    <t>TATNP</t>
  </si>
  <si>
    <t>Татнфт 3ап</t>
  </si>
  <si>
    <t>T-RM</t>
  </si>
  <si>
    <t>ATT</t>
  </si>
  <si>
    <t>SLV</t>
  </si>
  <si>
    <t>MOEX</t>
  </si>
  <si>
    <t>МосБиржа</t>
  </si>
  <si>
    <t>TRY</t>
  </si>
  <si>
    <t>DSKY</t>
  </si>
  <si>
    <t>ДетскийМир</t>
  </si>
  <si>
    <t>UAH</t>
  </si>
  <si>
    <t>HYDR</t>
  </si>
  <si>
    <t>РусГидро</t>
  </si>
  <si>
    <t>USD</t>
  </si>
  <si>
    <t>RAGR</t>
  </si>
  <si>
    <t>Русагро</t>
  </si>
  <si>
    <t>GAZP</t>
  </si>
  <si>
    <t>ГАЗПРОМ ао</t>
  </si>
  <si>
    <t>NVTK</t>
  </si>
  <si>
    <t>Новатэк ао</t>
  </si>
  <si>
    <t>RTKMP</t>
  </si>
  <si>
    <t>Ростел -ап</t>
  </si>
  <si>
    <t>RASP</t>
  </si>
  <si>
    <t>Распадская</t>
  </si>
  <si>
    <t>ALRS</t>
  </si>
  <si>
    <t>АЛРОСА ао</t>
  </si>
  <si>
    <t>VTBR</t>
  </si>
  <si>
    <t>ВТБ ао</t>
  </si>
  <si>
    <t>AFKS</t>
  </si>
  <si>
    <t>Система ао</t>
  </si>
  <si>
    <t>PIKK</t>
  </si>
  <si>
    <t>ПИК ао</t>
  </si>
  <si>
    <t>MAGN</t>
  </si>
  <si>
    <t>ММК</t>
  </si>
  <si>
    <t>Сумма по акциям:</t>
  </si>
  <si>
    <t>FXGD</t>
  </si>
  <si>
    <t>etf</t>
  </si>
  <si>
    <t>FXGD ETF</t>
  </si>
  <si>
    <t>FXCN</t>
  </si>
  <si>
    <t>FXCN ETF</t>
  </si>
  <si>
    <t>FXDM</t>
  </si>
  <si>
    <t>FXDM ETF</t>
  </si>
  <si>
    <t>FXIM</t>
  </si>
  <si>
    <t>FXIM ETF</t>
  </si>
  <si>
    <t>SBMX</t>
  </si>
  <si>
    <t>SBMX ETF</t>
  </si>
  <si>
    <t>FXRU</t>
  </si>
  <si>
    <t>FXRU ETF</t>
  </si>
  <si>
    <t>FXES</t>
  </si>
  <si>
    <t>FXES ETF</t>
  </si>
  <si>
    <t>Сумма по фондам: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</si>
  <si>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</si>
  <si>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</si>
  <si>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</si>
  <si>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</si>
  <si>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</si>
  <si>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</si>
  <si>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</si>
  <si>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</si>
  <si>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</si>
  <si>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</si>
  <si>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</si>
  <si>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AGRO - AGRO-гдр 1шт. по 76.44 RUR - налог 10 RUR (данные из БД)</t>
  </si>
  <si>
    <t>Дивиденд по GLTR - GLTR-гдр 20шт. по 28 RUR - налог 73 RUR (данные из БД)</t>
  </si>
  <si>
    <t>Зачисление дивидендов  по бумаге AGRO-гдр 1 шт. (данные из сделок)</t>
  </si>
  <si>
    <t>Дивиденд по NLMK - НЛМК ао 20шт. по 7.25 RUR - налог 19 RUR (данные из БД)</t>
  </si>
  <si>
    <t>Дивиденд по SBER - Сбербанк 30шт. по 18.7 RUR - налог 73 RUR (данные из БД)</t>
  </si>
  <si>
    <t>Зачисление дивидендов  по бумаге GLTR-гдр 20 шт. (данные из сделок)</t>
  </si>
  <si>
    <t>Зачисление дивидендов  по бумаге НЛМК ао 20 шт. (данные из сделок)</t>
  </si>
  <si>
    <t>Зачисление дивидендов  по бумаге Сбербанк 30 шт. (данные из сделок)</t>
  </si>
  <si>
    <t>Дивиденд по CHMF - СевСт-ао 8шт. по 36.27 RUR - налог 38 RUR (данные из БД)</t>
  </si>
  <si>
    <t>Дивиденд по CHMF - СевСт-ао 8шт. по 46.77 RUR - налог 49 RUR (данные из БД)</t>
  </si>
  <si>
    <t>Дивиденд по RASP - Распадская 10шт. по 5.7 RUR - налог 7 RUR (данные из БД)</t>
  </si>
  <si>
    <t>Зачисление дивидендов  по бумаге СевСт-ао 8 шт. (данные из сделок)</t>
  </si>
  <si>
    <t>Дивиденд по MRKP - РСетиЦП ао 20000шт. по 0.03 RUR - налог 67 RUR (данные из БД)</t>
  </si>
  <si>
    <t>Дивиденд по MAGN - ММК 10шт. по 0.95 RUR - налог 1 RUR (данные из БД)</t>
  </si>
  <si>
    <t>Дивиденд по MAGN - ММК 10шт. по 1.8 RUR - налог 2 RUR (данные из БД)</t>
  </si>
  <si>
    <t>Дивиденд по NLMK - НЛМК ао 20шт. по 7.71 RUR - налог 20 RUR (данные из БД)</t>
  </si>
  <si>
    <t>Зачисление дивидендов  по бумаге Распадская 10 шт. (данные из сделок)</t>
  </si>
  <si>
    <t>Зачисление дивидендов  по бумаге МРСК ЦП 20000 шт. (данные из сделок)</t>
  </si>
  <si>
    <t>Зачисление дивидендов  по бумаге ММК 10 шт. (данные из сделок)</t>
  </si>
  <si>
    <t>Дивиденд по ALRS - АЛРОСА ао 10шт. по 9.54 RUR - налог 12 RUR (данные из БД)</t>
  </si>
  <si>
    <t>Дивиденд по PHOR - ФосАгро ао 10шт. по 105 RUR - налог 137 RUR (данные из БД)</t>
  </si>
  <si>
    <t>Дивиденд по MTSS - МТС-ао 20шт. по 26.51 RUR - налог 69 RUR (данные из БД)</t>
  </si>
  <si>
    <t>Дивиденд по T-RM - ATT 3шт. по 0.52 USD - налог 0.16 USD, по курсу 74.058 USD/RUR (данные из БД)</t>
  </si>
  <si>
    <t>Дивиденд по HYDR - РусГидро 10000шт. по 0.05 RUR - налог 69 RUR (данные из БД)</t>
  </si>
  <si>
    <t>Дивиденд по DSKY - ДетскийМир 30шт. по 6.07 RUR - налог 24 RUR (данные из БД)</t>
  </si>
  <si>
    <t>Дивиденд по RTKMP - Ростел -ап 20шт. по 5 RUR - налог 13 RUR (данные из БД)</t>
  </si>
  <si>
    <t>Дивиденд по GAZP - ГАЗПРОМ ао 10шт. по 12.55 RUR - налог 16 RUR (данные из БД)</t>
  </si>
  <si>
    <t>Дивиденд по VTBR - ВТБ ао 20000шт. по 0 RUR - налог 4 RUR (данные из БД)</t>
  </si>
  <si>
    <t>Дивиденд по SNGSP - Сургнфгз-п 200шт. по 6.72 RUR - налог 175 RUR (данные из БД)</t>
  </si>
  <si>
    <t>Зачисление дивидендов  по бумаге ФосАгро ао 10 шт. (данные из сделок)</t>
  </si>
  <si>
    <t>Зачисление дивидендов  по бумаге АЛРОСА ао 10 шт. (данные из сделок)</t>
  </si>
  <si>
    <t>Зачисление дивидендов  по бумаге ДетскийМир 30 шт. (данные из сделок)</t>
  </si>
  <si>
    <t>Зачисление дивидендов  по бумаге МТС-ао 20 шт. (данные из сделок)</t>
  </si>
  <si>
    <t>Зачисление дивидендов  по бумаге РусГидро 10000 шт. (данные из сделок)</t>
  </si>
  <si>
    <t>Зачисление дивидендов  по бумаге ВТБ ао 20000 шт. (данные из сделок)</t>
  </si>
  <si>
    <t>Зачисление дивидендов  по бумаге Ростел -ап 20 шт. (данные из сделок)</t>
  </si>
  <si>
    <t>Зачисление дивидендов  по бумаге ГАЗПРОМ ао 10 шт. (данные из сделок)</t>
  </si>
  <si>
    <t>Зачисление дивидендов  по бумаге T US 3 шт. (данные из сделок)</t>
  </si>
  <si>
    <t>Зачисление дивидендов  по бумаге Сургнфгз-п 200 шт. (данные из сделок)</t>
  </si>
  <si>
    <t>Дивиденд по CHMF - СевСт-ао 14шт. по 84.45 RUR - налог 154 RUR (данные из БД)</t>
  </si>
  <si>
    <t>Дивиденд по GLTR - GLTR-гдр 30шт. по 22.5 RUR - налог 88 RUR (данные из БД)</t>
  </si>
  <si>
    <t>Дивиденд по NLMK - НЛМК ао 60шт. по 13.62 RUR - налог 106 RUR (данные из БД)</t>
  </si>
  <si>
    <t>Дивиденд по POLY - Solidcore 41шт. по 33.2 RUR - налог 177 RUR (данные из БД)</t>
  </si>
  <si>
    <t>Дивиденд по AGRO - AGRO-гдр 1шт. по 65.5 RUR - налог 9 RUR (данные из БД)</t>
  </si>
  <si>
    <t>Зачисление дивидендов  по бумаге СевСт-ао 14 шт. (данные из сделок)</t>
  </si>
  <si>
    <t>Зачисление дивидендов  по бумаге НЛМК ао 60 шт. (данные из сделок)</t>
  </si>
  <si>
    <t>Зачисление дивидендов  по бумаге GLTR-гдр 30 шт. (данные из сделок)</t>
  </si>
  <si>
    <t>Дивиденд по PHOR - ФосАгро ао 14шт. по 156 RUR - налог 284 RUR (данные из БД)</t>
  </si>
  <si>
    <t>Дивиденд по MAGN - ММК 20шт. по 3.53 RUR - налог 9 RUR (данные из БД)</t>
  </si>
  <si>
    <t>Зачисление дивидендов  по бумаге ММК 20 шт. (данные из сделок)</t>
  </si>
  <si>
    <t>Дивиденд по RASP - Распадская 10шт. по 23 RUR - налог 30 RUR (данные из БД)</t>
  </si>
  <si>
    <t>Зачисление дивидендов  по бумаге Polymetal 41 шт. (данные из сделок)</t>
  </si>
  <si>
    <t>Дивиденд по T-RM - ATT 3шт. по 0.52 USD - налог 0.16 USD, по курсу 72.2854 USD/RUR (данные из БД)</t>
  </si>
  <si>
    <t>Зачисление дивидендов  по бумаге ФосАгро ао 14 шт. (данные из сделок)</t>
  </si>
  <si>
    <t>Дивиденд по NVTK - Новатэк ао 3шт. по 27.67 RUR - налог 11 RUR (данные из БД)</t>
  </si>
  <si>
    <t>Дивиденд по MTSS - МТС-ао 30шт. по 10.55 RUR - налог 41 RUR (данные из БД)</t>
  </si>
  <si>
    <t>Дивиденд по TATNP - Татнфт 3ап 12шт. по 16.52 RUR - налог 26 RUR (данные из БД)</t>
  </si>
  <si>
    <t>Дивиденд по ALRS - АЛРОСА ао 30шт. по 8.79 RUR - налог 34 RUR (данные из БД)</t>
  </si>
  <si>
    <t>Зачисление дивидендов  по бумаге МТС-ао 30 шт. (данные из сделок)</t>
  </si>
  <si>
    <t>Зачисление дивидендов  по бумаге Татнфт 3ап 12 шт. (данные из сделок)</t>
  </si>
  <si>
    <t>Зачисление дивидендов  по бумаге Новатэк ао 3 шт. (данные из сделок)</t>
  </si>
  <si>
    <t>Зачисление дивидендов  по бумаге АЛРОСА ао 30 шт. (данные из сделок)</t>
  </si>
  <si>
    <t>Дивиденд по NLMK - НЛМК ао 90шт. по 13.33 RUR - налог 156 RUR (данные из БД)</t>
  </si>
  <si>
    <t>Дивиденд по CHMF - СевСт-ао 18шт. по 85.93 RUR - налог 201 RUR (данные из БД)</t>
  </si>
  <si>
    <t>Зачисление дивидендов  по бумаге НЛМК ао 90 шт. (данные из сделок)</t>
  </si>
  <si>
    <t>Дивиденд по PHOR - ФосАгро ао 14шт. по 234 RUR - налог 426 RUR (данные из БД)</t>
  </si>
  <si>
    <t>Зачисление дивидендов  по бумаге СевСт-ао 18 шт. (данные из сделок)</t>
  </si>
  <si>
    <t>Дивиденд по DSKY - ДетскийМир 90шт. по 5.2 RUR - налог 61 RUR (данные из БД)</t>
  </si>
  <si>
    <t>Зачисление дивидендов  по бумаге ДетскийМир 90 шт. (данные из сделок)</t>
  </si>
  <si>
    <t>Дивиденд по T-RM - ATT 4шт. по 0.52 USD - налог 0.21 USD, по курсу 74.2926 USD/RUR (данные из БД)</t>
  </si>
  <si>
    <t>Дивиденд по TATNP - Татнфт 3ап 12шт. по 9.98 RUR - налог 16 RUR (данные из БД)</t>
  </si>
  <si>
    <t>Дивиденд по MAGN - ММК 20шт. по 2.66 RUR - налог 7 RUR (данные из БД)</t>
  </si>
  <si>
    <t>Дивиденд по GMKN - ГМКНорНик 1шт. по 1523.17 RUR - налог 198 RUR (данные из БД)</t>
  </si>
  <si>
    <t>Дивиденд по RASP - Распадская 20шт. по 28 RUR - налог 73 RUR (данные из БД)</t>
  </si>
  <si>
    <t>Дивиденд по T-RM - ATT 4шт. по 0.28 USD - налог 0.11 USD, по курсу 79.6274 USD/RUR (данные из БД)</t>
  </si>
  <si>
    <t>Дивиденд по NVTK - Новатэк ао 3шт. по 43.77 RUR - налог 17 RUR (данные из БД)</t>
  </si>
  <si>
    <t>Дивиденд по GMKN - ГМКНорНик 1шт. по 1166.22 RUR - налог 152 RUR (данные из БД)</t>
  </si>
  <si>
    <t>Дивиденд по MRKP - РСетиЦП ао 20000шт. по 0.03 RUR - налог 72 RUR (данные из БД)</t>
  </si>
  <si>
    <t>Дивиденд по TATNP - Татнфт 3ап 12шт. по 16.14 RUR - налог 25 RUR (данные из БД)</t>
  </si>
  <si>
    <t>Дивиденд по T-RM - ATT 4шт. по 0.28 USD - налог 0.11 USD, по курсу 63.1427 USD/RUR (данные из БД)</t>
  </si>
  <si>
    <t>Дивиденд по MTSS - МТС-ао 40шт. по 33.85 RUR - налог 176 RUR (данные из БД)</t>
  </si>
  <si>
    <t>Дивиденд по SNGSP - Сургнфгз-п 300шт. по 4.73 RUR - налог 184 RUR (данные из БД)</t>
  </si>
  <si>
    <t>Дивиденд по RTKMP - Ростел -ап 60шт. по 4.56 RUR - налог 36 RUR (данные из БД)</t>
  </si>
  <si>
    <t>Дивиденд по PHOR - ФосАгро ао 14шт. по 390 RUR - налог 710 RUR (данные из БД)</t>
  </si>
  <si>
    <t>Дивиденд по T-RM - ATT 4шт. по 0.28 USD - налог 0.11 USD, по курсу 59.4043 USD/RUR (данные из БД)</t>
  </si>
  <si>
    <t>Дивиденд по NVTK - Новатэк ао 3шт. по 45 RUR - налог 18 RUR (данные из БД)</t>
  </si>
  <si>
    <t>Дивиденд по TATNP - Татнфт 3ап 12шт. по 32.71 RUR - налог 51 RUR (данные из БД)</t>
  </si>
  <si>
    <t>Дивиденд по GAZP - ГАЗПРОМ ао 30шт. по 51.03 RUR - налог 199 RUR (данные из БД)</t>
  </si>
  <si>
    <t>Дивиденд по PHOR - ФосАгро ао 14шт. по 318 RUR - налог 579 RUR (данные из БД)</t>
  </si>
  <si>
    <t>Дивиденд по MRKP - РСетиЦП ао 20000шт. по 0.03 RUR - налог 78 RUR (данные из БД)</t>
  </si>
  <si>
    <t>Дивиденд по T-RM - ATT 4шт. по 0.28 USD - налог 0.11 USD, по курсу 70.3375 USD/RUR (данные из БД)</t>
  </si>
  <si>
    <t>Дивиденд по TATNP - Татнфт 3ап 12шт. по 6.86 RUR - налог 11 RUR (данные из БД)</t>
  </si>
  <si>
    <t>Дивиденд по PHOR - ФосАгро ао 14шт. по 465 RUR - налог 846 RUR (данные из БД)</t>
  </si>
  <si>
    <t>Дивиденд по T-RM - ATT 4шт. по 0.28 USD - налог 0.11 USD, по курсу 79.4961 USD/RUR (данные из БД)</t>
  </si>
  <si>
    <t>Дивиденд по NVTK - Новатэк ао 3шт. по 60.58 RUR - налог 24 RUR (данные из БД)</t>
  </si>
  <si>
    <t>Дивиденд по SBERP - Сбербанк-п 110шт. по 25 RUR - налог 358 RUR (данные из БД)</t>
  </si>
  <si>
    <t>Дивиденд по MOEX - МосБиржа 30шт. по 4.84 RUR - налог 19 RUR (данные из БД)</t>
  </si>
  <si>
    <t>Дивиденд по MRKP - РСетиЦП ао 20000шт. по 0 RUR - налог 5 RUR (данные из БД)</t>
  </si>
  <si>
    <t>Дивиденд по MTSS - МТС-ао 40шт. по 34.29 RUR - налог 178 RUR (данные из БД)</t>
  </si>
  <si>
    <t>Дивиденд по LSRG - ЛСР ао 15шт. по 78 RUR - налог 152 RUR (данные из БД)</t>
  </si>
  <si>
    <t>Дивиденд по T-RM - ATT 4шт. по 0.28 USD - налог 0.11 USD, по курсу 92.5695 USD/RUR (данные из БД)</t>
  </si>
  <si>
    <t>Дивиденд по TATNP - Татнфт 3ап 12шт. по 27.71 RUR - налог 43 RUR (данные из БД)</t>
  </si>
  <si>
    <t>Дивиденд по PHOR - ФосАгро ао 14шт. по 264 RUR - налог 480 RUR (данные из БД)</t>
  </si>
  <si>
    <t>Дивиденд по HYDR - РусГидро 10000шт. по 0.05 RUR - налог 65 RUR (данные из БД)</t>
  </si>
  <si>
    <t>Дивиденд по AFKS - Система ао 100шт. по 0.41 RUR - налог 5 RUR (данные из БД)</t>
  </si>
  <si>
    <t>Дивиденд по SNGSP - Сургнфгз-п 300шт. по 0.8 RUR - налог 31 RUR (данные из БД)</t>
  </si>
  <si>
    <t>Дивиденд по T-RM - ATT 4шт. по 0.28 USD - налог 0.11 USD, по курсу 99.6762 USD/RUR (данные из БД)</t>
  </si>
  <si>
    <t>Дивиденд по NVTK - Новатэк ао 3шт. по 34.5 RUR - налог 13 RUR (данные из БД)</t>
  </si>
  <si>
    <t>Дивиденд по TATNP - Татнфт 3ап 12шт. по 27.54 RUR - налог 43 RUR (данные из БД)</t>
  </si>
  <si>
    <t>Дивиденд по ALRS - АЛРОСА ао 50шт. по 3.77 RUR - налог 25 RUR (данные из БД)</t>
  </si>
  <si>
    <t>Дивиденд по RTKMP - Ростел -ап 60шт. по 5.45 RUR - налог 42 RUR (данные из БД)</t>
  </si>
  <si>
    <t>Дивиденд по PHOR - ФосАгро ао 14шт. по 291 RUR - налог 530 RUR (данные из БД)</t>
  </si>
  <si>
    <t>Дивиденд по GMKN - ГМКНорНик 1шт. по 915.33 RUR - налог 119 RUR (данные из БД)</t>
  </si>
  <si>
    <t>Дивиденд по TATNP - Татнфт 3ап 12шт. по 35.17 RUR - налог 55 RUR (данные из БД)</t>
  </si>
  <si>
    <t>Дивиденд по T-RM - ATT 4шт. по 0.28 USD - налог 0.11 USD, по курсу 89.6883 USD/RUR (данные из БД)</t>
  </si>
  <si>
    <t>Дивиденд по NVTK - Новатэк ао 3шт. по 44.09 RUR - налог 17 RUR (данные из БД)</t>
  </si>
  <si>
    <t>Дивиденд по T-RM - ATT 4шт. по 0.28 USD - налог 0.11 USD, по курсу 92.581 USD/RUR (данные из БД)</t>
  </si>
  <si>
    <t>Дивиденд по LSRG - ЛСР ао 15шт. по 100 RUR - налог 195 RUR (данные из БД)</t>
  </si>
  <si>
    <t>Дивиденд по NLMK - НЛМК ао 90шт. по 25.43 RUR - налог 298 RUR (данные из БД)</t>
  </si>
  <si>
    <t>Дивиденд по ALRS - АЛРОСА ао 50шт. по 2.02 RUR - налог 13 RUR (данные из БД)</t>
  </si>
  <si>
    <t>Дивиденд по MAGN - ММК 20шт. по 2.75 RUR - налог 7 RUR (данные из БД)</t>
  </si>
  <si>
    <t>Дивиденд по MOEX - МосБиржа 30шт. по 17.35 RUR - налог 68 RUR (данные из БД)</t>
  </si>
  <si>
    <t>Дивиденд по CHMF - СевСт-ао 18шт. по 191.51 RUR - налог 448 RUR (данные из БД)</t>
  </si>
  <si>
    <t>Дивиденд по CHMF - СевСт-ао 18шт. по 38.3 RUR - налог 90 RUR (данные из БД)</t>
  </si>
  <si>
    <t>Дивиденд по MRKP - РСетиЦП ао 20000шт. по 0.04 RUR - налог 101 RUR (данные из БД)</t>
  </si>
  <si>
    <t>Дивиденд по TATNP - Татнфт 3ап 12шт. по 25.17 RUR - налог 39 RUR (данные из БД)</t>
  </si>
  <si>
    <t>Дивиденд по T-RM - ATT 4шт. по 0.28 USD - налог 0.11 USD, по курсу 88.0031 USD/RUR (данные из БД)</t>
  </si>
  <si>
    <t>Дивиденд по SBERP - Сбербанк-п 110шт. по 33.3 RUR - налог 476 RUR (данные из БД)</t>
  </si>
  <si>
    <t>Дивиденд по PHOR - ФосАгро ао 14шт. по 294 RUR - налог 535 RUR (данные из БД)</t>
  </si>
  <si>
    <t>Дивиденд по PHOR - ФосАгро ао 14шт. по 15 RUR - налог 27 RUR (данные из БД)</t>
  </si>
  <si>
    <t>Дивиденд по MTSS - МТС-ао 40шт. по 35 RUR - налог 182 RUR (данные из БД)</t>
  </si>
  <si>
    <t>Дивиденд по AFKS - Система ао 100шт. по 0.52 RUR - налог 7 RUR (данные из БД)</t>
  </si>
  <si>
    <t>Дивиденд по SNGSP - Сургнфгз-п 300шт. по 12.29 RUR - налог 479 RUR (данные из БД)</t>
  </si>
  <si>
    <t>Дивиденд по CHMF - СевСт-ао 18шт. по 31.06 RUR - налог 73 RUR (данные из БД)</t>
  </si>
  <si>
    <t>Дивиденд по PHOR - ФосАгро ао 14шт. по 117 RUR - налог 213 RUR (данные из БД)</t>
  </si>
  <si>
    <t>Дивиденд по RTKMP - Ростел -ап 60шт. по 6.06 RUR - налог 47 RUR (данные из БД)</t>
  </si>
  <si>
    <t>Дивиденд по TATNP - Татнфт 3ап 12шт. по 38.2 RUR - налог 60 RUR (данные из БД)</t>
  </si>
  <si>
    <t>Дивиденд по T-RM - ATT 4шт. по 0.28 USD - налог 0.11 USD, по курсу 96.9483 USD/RUR (данные из БД)</t>
  </si>
  <si>
    <t>Дивиденд по NVTK - Новатэк ао 3шт. по 35.5 RUR - налог 14 RUR (данные из БД)</t>
  </si>
  <si>
    <t>Дивиденд по MAGN - ММК 20шт. по 2.49 RUR - налог 6 RUR (данные из БД)</t>
  </si>
  <si>
    <t>Дивиденд по ALRS - АЛРОСА ао 50шт. по 2.49 RUR - налог 16 RUR (данные из БД)</t>
  </si>
  <si>
    <t>Дивиденд по CHMF - СевСт-ао 18шт. по 49.06 RUR - налог 115 RUR (данные из БД)</t>
  </si>
  <si>
    <t>Дивиденд по PHOR - ФосАгро ао 14шт. по 126 RUR - налог 229 RUR (данные из БД)</t>
  </si>
  <si>
    <t>Дивиденд по TATNP - Татнфт 3ап 12шт. по 17.39 RUR - налог 27 RUR (данные из БД)</t>
  </si>
  <si>
    <t>Дивиденд по T-RM - ATT 4шт. по 0.28 USD - налог 0.11 USD, по курсу 102.2911 USD/RUR (данные из БД)</t>
  </si>
  <si>
    <t>Дивиденд по T-RM - ATT 4шт. по 0.28 USD - налог 0.11 USD, по курсу 86.0923 USD/RUR (данные из БД)</t>
  </si>
  <si>
    <t>Дивиденд по NVTK - Новатэк ао 3шт. по 46.65 RUR - налог 18 RUR (данные из БД)</t>
  </si>
  <si>
    <t>Дивиденд по TATNP - Татнфт 3ап 12шт. по 43.11 RUR - налог 67 RUR (данные из БД)</t>
  </si>
  <si>
    <t>Дивиденд по PHOR - ФосАгро ао 14шт. по 87 RUR - налог 158 RUR (данные из БД)</t>
  </si>
  <si>
    <t>Дивиденд по MRKP - РСетиЦП ао 20000шт. по 0.05 RUR - налог 131 RUR (данные из БД)</t>
  </si>
  <si>
    <t>Дивиденд по T-RM - ATT 4шт. по 0.28 USD - налог 0.11 USD, по курсу 78.1727 USD/RUR (данные из БД)</t>
  </si>
  <si>
    <t>Дивиденд по MOEX - МосБиржа 30шт. по 26.11 RUR - налог 102 RUR (данные из БД)</t>
  </si>
  <si>
    <t>Дивиденд по VTBR - ВТБ ао 16шт. по 25.58 RUR - налог 53 RUR (данные из БД)</t>
  </si>
  <si>
    <t>Дивиденд по SNGSP - Сургнфгз-п 300шт. по 8.5 RUR - налог 332 RUR (данные из БД)</t>
  </si>
  <si>
    <t>Дивиденд по SBERP - Сбербанк-п 110шт. по 34.84 RUR - налог 498 RUR (данные из БД)</t>
  </si>
  <si>
    <t>Дивиденд по RTKMP - Ростел -ап 60шт. по 6.25 RUR - налог 49 RUR (данные из БД)</t>
  </si>
  <si>
    <t>Дивиденд по PHOR - ФосАгро ао 14шт. по 273 RUR - налог 497 RUR (данные из БД)</t>
  </si>
  <si>
    <t>Дивиденд по T-RM - ATT 4шт. по 0.28 USD - налог 0.11 USD, по курсу 81.4103 USD/RUR (данные из БД)</t>
  </si>
  <si>
    <t>Дивиденд по TATNP - Татнфт 3ап 12шт. по 14.35 RUR - налог 22 RUR (данные из БД)</t>
  </si>
  <si>
    <t>Дивиденд по TATNP - Татнфт 3ап 12шт. по 8.13 RUR - налог 13 RUR (данные из БД)</t>
  </si>
  <si>
    <t>Дивиденд по T-RM - ATT 4шт. по 0.28 USD - налог 0.11 USD, по курсу 78.2267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</si>
  <si>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</si>
  <si>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</si>
  <si>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</si>
  <si>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</si>
  <si>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</si>
  <si>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</si>
  <si>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+35 шт. RAGR:moex (Русагро)</t>
  </si>
  <si>
    <t>sell</t>
  </si>
  <si>
    <t>Стоимость сейчас</t>
  </si>
  <si>
    <t>Полный доход</t>
  </si>
  <si>
    <t>SBER</t>
  </si>
  <si>
    <t>AGRO</t>
  </si>
  <si>
    <t>CBOM</t>
  </si>
  <si>
    <t>FXRB</t>
  </si>
  <si>
    <t>PHOR
ФосАгро ао</t>
  </si>
  <si>
    <t>SBERP
Сбербанк-п</t>
  </si>
  <si>
    <t>GLTR
GLTR-гдр</t>
  </si>
  <si>
    <t>CHMF
СевСт-ао</t>
  </si>
  <si>
    <t>GMKN
ГМКНорНик</t>
  </si>
  <si>
    <t>POLY
Solidcore</t>
  </si>
  <si>
    <t>SNGSP
Сургнфгз-п</t>
  </si>
  <si>
    <t>MRKP
РСетиЦП ао</t>
  </si>
  <si>
    <t>LSRG
ЛСР ао</t>
  </si>
  <si>
    <t>MTSS
МТС-ао</t>
  </si>
  <si>
    <t>NLMK
НЛМК ао</t>
  </si>
  <si>
    <t>TATNP
Татнфт 3ап</t>
  </si>
  <si>
    <t>T-RM
ATT</t>
  </si>
  <si>
    <t>MOEX
МосБиржа</t>
  </si>
  <si>
    <t>DSKY
ДетскийМир</t>
  </si>
  <si>
    <t>HYDR
РусГидро</t>
  </si>
  <si>
    <t>RAGR
Русагро</t>
  </si>
  <si>
    <t>GAZP
ГАЗПРОМ ао</t>
  </si>
  <si>
    <t>NVTK
Новатэк ао</t>
  </si>
  <si>
    <t>RTKMP
Ростел -ап</t>
  </si>
  <si>
    <t>RASP
Распадская</t>
  </si>
  <si>
    <t>ALRS
АЛРОСА ао</t>
  </si>
  <si>
    <t>VTBR
ВТБ ао</t>
  </si>
  <si>
    <t>AFKS
Система ао</t>
  </si>
  <si>
    <t>PIKK
ПИК ао</t>
  </si>
  <si>
    <t>MAGN
ММК</t>
  </si>
  <si>
    <t>FXGD
FXGD ETF</t>
  </si>
  <si>
    <t>FXCN
FXCN ETF</t>
  </si>
  <si>
    <t>FXDM
FXDM ETF</t>
  </si>
  <si>
    <t>FXIM
FXIM ETF</t>
  </si>
  <si>
    <t>SBMX
SBMX ETF</t>
  </si>
  <si>
    <t>FXRU
FXRU ETF</t>
  </si>
  <si>
    <t>FXES
FXES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</si>
  <si>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</si>
  <si>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</si>
  <si>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</si>
  <si>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</si>
  <si>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</si>
  <si>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</si>
  <si>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</si>
  <si>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</si>
  <si>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Gold ETF USD</t>
  </si>
  <si>
    <t>FINEX CHINA UCITS ETF</t>
  </si>
  <si>
    <t>Северсталь (ПАО)ао</t>
  </si>
  <si>
    <t>"Магнитогорск.мет.комб" ПАО ао</t>
  </si>
  <si>
    <t>Сургутнефтегаз ПАО ап</t>
  </si>
  <si>
    <t>Сбербанк России ПАО ао</t>
  </si>
  <si>
    <t>ПАО "РусГидро"</t>
  </si>
  <si>
    <t>ГДР ROS AGRO PLC ORD SHS</t>
  </si>
  <si>
    <t>ГДР Globaltrans Invest ORD SHS</t>
  </si>
  <si>
    <t>ПАО "НЛМК" ао</t>
  </si>
  <si>
    <t>dohod</t>
  </si>
  <si>
    <t>Зачисление дивидендов  по бумаге AGRO-гдр 1 шт.</t>
  </si>
  <si>
    <t>Мобильные ТелеСистемы ПАО ао</t>
  </si>
  <si>
    <t>Группа ЛСР ПАО ао</t>
  </si>
  <si>
    <t>FinEx Ex-USA ETF USD</t>
  </si>
  <si>
    <t>Polymetal International plc</t>
  </si>
  <si>
    <t>Зачисление дивидендов  по бумаге GLTR-гдр 20 шт.</t>
  </si>
  <si>
    <t>AT&amp;T Inc.</t>
  </si>
  <si>
    <t>"Газпром" (ПАО) ао</t>
  </si>
  <si>
    <t>ПАО Московская Биржа</t>
  </si>
  <si>
    <t>ао ПАО Банк ВТБ</t>
  </si>
  <si>
    <t>АЛРОСА ПАО ао</t>
  </si>
  <si>
    <t>Зачисление дивидендов  по бумаге НЛМК ао 20 шт.</t>
  </si>
  <si>
    <t>ПАО "НОВАТЭК" ао</t>
  </si>
  <si>
    <t>ПАО Распадская ао</t>
  </si>
  <si>
    <t>Зачисление дивидендов  по бумаге Сбербанк 30 шт.</t>
  </si>
  <si>
    <t>"МКБ" ПАО ао</t>
  </si>
  <si>
    <t>Ростелеком (ПАО) ап.</t>
  </si>
  <si>
    <t>FinEx Rus Eurobonds ETF (USD)</t>
  </si>
  <si>
    <t>Зачисление дивидендов  по бумаге СевСт-ао 8 шт.</t>
  </si>
  <si>
    <t>Россети Центр и Приволжье ао</t>
  </si>
  <si>
    <t>Сбербанк России ПАО ап</t>
  </si>
  <si>
    <t>БПИФ Сбер Индекс Мосбиржи</t>
  </si>
  <si>
    <t>Зачисление дивидендов  по бумаге Распадская 10 шт.</t>
  </si>
  <si>
    <t>ФосАгро ПАО ао</t>
  </si>
  <si>
    <t>Зачисление дивидендов  по бумаге ММК 10 шт.</t>
  </si>
  <si>
    <t>Зачисление дивидендов  по бумаге МРСК ЦП 20000 шт.</t>
  </si>
  <si>
    <t>ПАО Детский мир</t>
  </si>
  <si>
    <t>FinEx Rus Eurobonds ETF (RUB)</t>
  </si>
  <si>
    <t>Зачисление дивидендов  по бумаге ФосАгро ао 10 шт.</t>
  </si>
  <si>
    <t>Зачисление дивидендов  по бумаге АЛРОСА ао 10 шт.</t>
  </si>
  <si>
    <t>Зачисление дивидендов  по бумаге ДетскийМир 30 шт.</t>
  </si>
  <si>
    <t>Зачисление дивидендов  по бумаге МТС-ао 20 шт.</t>
  </si>
  <si>
    <t>Зачисление дивидендов  по бумаге РусГидро 10000 шт.</t>
  </si>
  <si>
    <t>АФК "Система" ПАО ао</t>
  </si>
  <si>
    <t>Зачисление дивидендов  по бумаге ВТБ ао 20000 шт.</t>
  </si>
  <si>
    <t>Зачисление дивидендов  по бумаге Ростел -ап 20 шт.</t>
  </si>
  <si>
    <t>ПАО "Татнефть" ап 3 вып.</t>
  </si>
  <si>
    <t>Зачисление дивидендов  по бумаге ГАЗПРОМ ао 10 шт.</t>
  </si>
  <si>
    <t>Зачисление дивидендов  по бумаге T US 3 шт.</t>
  </si>
  <si>
    <t>Зачисление дивидендов  по бумаге Сургнфгз-п 200 шт.</t>
  </si>
  <si>
    <t>FINEX USA INF TECH UCITS ETF</t>
  </si>
  <si>
    <t>FinEx ESports UCITS ETF</t>
  </si>
  <si>
    <t>Зачисление дивидендов  по бумаге СевСт-ао 14 шт.</t>
  </si>
  <si>
    <t>Зачисление дивидендов  по бумаге НЛМК ао 60 шт.</t>
  </si>
  <si>
    <t>Зачисление дивидендов  по бумаге GLTR-гдр 30 шт.</t>
  </si>
  <si>
    <t>Зачисление дивидендов  по бумаге ММК 20 шт.</t>
  </si>
  <si>
    <t>Зачисление дивидендов  по бумаге Polymetal 41 шт.</t>
  </si>
  <si>
    <t>ПИК СЗ (ПАО) ао</t>
  </si>
  <si>
    <t>Зачисление дивидендов  по бумаге ФосАгро ао 14 шт.</t>
  </si>
  <si>
    <t>ГМК "Нор.Никель" ПАО ао</t>
  </si>
  <si>
    <t>Зачисление дивидендов  по бумаге МТС-ао 30 шт.</t>
  </si>
  <si>
    <t>Зачисление дивидендов  по бумаге Татнфт 3ап 12 шт.</t>
  </si>
  <si>
    <t>Зачисление дивидендов  по бумаге Новатэк ао 3 шт.</t>
  </si>
  <si>
    <t>Зачисление дивидендов  по бумаге АЛРОСА ао 30 шт.</t>
  </si>
  <si>
    <t>Зачисление дивидендов  по бумаге НЛМК ао 90 шт.</t>
  </si>
  <si>
    <t>Зачисление дивидендов  по бумаге СевСт-ао 18 шт.</t>
  </si>
  <si>
    <t>Зачисление дивидендов  по бумаге ДетскийМир 90 шт.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</si>
  <si>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</si>
  <si>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</si>
  <si>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</si>
  <si>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</si>
  <si>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</si>
  <si>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</si>
  <si>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</si>
  <si>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</si>
  <si>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</si>
  <si>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</si>
  <si>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</si>
  <si>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Мой Сбер</t>
  </si>
  <si>
    <t>AGRO-гдр</t>
  </si>
  <si>
    <t>Сбербанк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</si>
  <si>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</si>
  <si>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</si>
  <si>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</si>
  <si>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</si>
  <si>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</si>
  <si>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</si>
  <si>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</si>
  <si>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</si>
  <si>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</si>
  <si>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</si>
  <si>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</si>
  <si>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</si>
  <si>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</si>
  <si>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</si>
  <si>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</si>
  <si>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</si>
  <si>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МКБ ао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</si>
</sst>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14</v>
      </c>
      <c r="F2" s="6" t="n">
        <v>6810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0.2261</v>
      </c>
      <c r="L2" s="6" t="n">
        <v>4673.59</v>
      </c>
      <c r="M2" s="17" t="n">
        <v>27.13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110</v>
      </c>
      <c r="F3" s="6" t="n">
        <v>317.9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0.0643</v>
      </c>
      <c r="L3" s="6" t="n">
        <v>307.1</v>
      </c>
      <c r="M3" s="17" t="n">
        <v>9.95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30</v>
      </c>
      <c r="F4" s="6" t="n">
        <v>519.25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0.0331</v>
      </c>
      <c r="L4" s="6" t="n">
        <v>477.55</v>
      </c>
      <c r="M4" s="17" t="n">
        <v>4.43</v>
      </c>
      <c r="N4" s="16"/>
      <c r="O4" s="16" t="s">
        <v>26</v>
      </c>
      <c r="P4" s="17" t="n">
        <v>55.87833030853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18</v>
      </c>
      <c r="F5" s="6" t="n">
        <v>816.2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-0.051</v>
      </c>
      <c r="L5" s="6" t="n">
        <v>1534.73</v>
      </c>
      <c r="M5" s="17" t="n">
        <v>4.18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100</v>
      </c>
      <c r="F6" s="6" t="n">
        <v>134.26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-0.0878</v>
      </c>
      <c r="L6" s="6" t="n">
        <v>236.66</v>
      </c>
      <c r="M6" s="17" t="n">
        <v>3.82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48</v>
      </c>
      <c r="F7" s="6" t="n">
        <v>270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-0.3067</v>
      </c>
      <c r="L7" s="6" t="n">
        <v>1554.38</v>
      </c>
      <c r="M7" s="17" t="n">
        <v>3.69</v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300</v>
      </c>
      <c r="F8" s="6" t="n">
        <v>41.285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0.131</v>
      </c>
      <c r="L8" s="6" t="n">
        <v>42.74</v>
      </c>
      <c r="M8" s="17" t="n">
        <v>3.52</v>
      </c>
      <c r="N8" s="16"/>
      <c r="O8" s="16" t="s">
        <v>38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20000</v>
      </c>
      <c r="F9" s="6" t="n">
        <v>0.6076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0.2592</v>
      </c>
      <c r="L9" s="6" t="n">
        <v>0.29</v>
      </c>
      <c r="M9" s="17" t="n">
        <v>3.46</v>
      </c>
      <c r="N9" s="16"/>
      <c r="O9" s="16" t="s">
        <v>41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15</v>
      </c>
      <c r="F10" s="6" t="n">
        <v>666.2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0.027</v>
      </c>
      <c r="L10" s="6" t="n">
        <v>789.95</v>
      </c>
      <c r="M10" s="17" t="n">
        <v>2.84</v>
      </c>
      <c r="N10" s="16"/>
      <c r="O10" s="16" t="s">
        <v>44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40</v>
      </c>
      <c r="F11" s="6" t="n">
        <v>221.3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0.0306</v>
      </c>
      <c r="L11" s="6" t="n">
        <v>321.9</v>
      </c>
      <c r="M11" s="17" t="n">
        <v>2.52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90</v>
      </c>
      <c r="F12" s="6" t="n">
        <v>95.2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-0.1339</v>
      </c>
      <c r="L12" s="6" t="n">
        <v>241.37</v>
      </c>
      <c r="M12" s="17" t="n">
        <v>2.44</v>
      </c>
      <c r="N12" s="16"/>
      <c r="O12" s="16" t="s">
        <v>50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12</v>
      </c>
      <c r="F13" s="6" t="n">
        <v>557.9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0.171</v>
      </c>
      <c r="L13" s="6" t="n">
        <v>457.48</v>
      </c>
      <c r="M13" s="17" t="n">
        <v>1.91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4</v>
      </c>
      <c r="F14" s="6" t="n">
        <v>1400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-0.0306</v>
      </c>
      <c r="L14" s="6" t="n">
        <v>2077.69</v>
      </c>
      <c r="M14" s="17" t="n">
        <v>1.59</v>
      </c>
      <c r="N14" s="16"/>
      <c r="O14" s="16" t="s">
        <v>55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30</v>
      </c>
      <c r="F15" s="6" t="n">
        <v>168.31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0.0429</v>
      </c>
      <c r="L15" s="6" t="n">
        <v>174.33</v>
      </c>
      <c r="M15" s="17" t="n">
        <v>1.44</v>
      </c>
      <c r="N15" s="16"/>
      <c r="O15" s="16" t="s">
        <v>58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90</v>
      </c>
      <c r="F16" s="6" t="n">
        <v>51.02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-0.1855</v>
      </c>
      <c r="L16" s="6" t="n">
        <v>139.72</v>
      </c>
      <c r="M16" s="17" t="n">
        <v>1.31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10000</v>
      </c>
      <c r="F17" s="6" t="n">
        <v>0.4225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-0.0884</v>
      </c>
      <c r="L17" s="6" t="n">
        <v>0.82</v>
      </c>
      <c r="M17" s="17" t="n">
        <v>1.2</v>
      </c>
      <c r="N17" s="16"/>
      <c r="O17" s="16" t="s">
        <v>64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35</v>
      </c>
      <c r="F18" s="6" t="n">
        <v>114.34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-0.4107</v>
      </c>
      <c r="L18" s="6" t="n">
        <v>216.34</v>
      </c>
      <c r="M18" s="17" t="n">
        <v>1.14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30</v>
      </c>
      <c r="F19" s="6" t="n">
        <v>128.09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-0.1066</v>
      </c>
      <c r="L19" s="6" t="n">
        <v>274.89</v>
      </c>
      <c r="M19" s="17" t="n">
        <v>1.09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3</v>
      </c>
      <c r="F20" s="6" t="n">
        <v>1198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-0.0151</v>
      </c>
      <c r="L20" s="6" t="n">
        <v>1622.8</v>
      </c>
      <c r="M20" s="17" t="n">
        <v>1.02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60</v>
      </c>
      <c r="F21" s="6" t="n">
        <v>58.5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-0.0242</v>
      </c>
      <c r="L21" s="6" t="n">
        <v>87.73</v>
      </c>
      <c r="M21" s="17" t="n">
        <v>1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20</v>
      </c>
      <c r="F22" s="6" t="n">
        <v>147.85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-0.1397</v>
      </c>
      <c r="L22" s="6" t="n">
        <v>334.38</v>
      </c>
      <c r="M22" s="17" t="n">
        <v>0.84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50</v>
      </c>
      <c r="F23" s="6" t="n">
        <v>33.26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-0.2249</v>
      </c>
      <c r="L23" s="6" t="n">
        <v>128.57</v>
      </c>
      <c r="M23" s="17" t="n">
        <v>0.47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16</v>
      </c>
      <c r="F24" s="6" t="n">
        <v>90.8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-0.1637</v>
      </c>
      <c r="L24" s="6" t="n">
        <v>260.57</v>
      </c>
      <c r="M24" s="17" t="n">
        <v>0.41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100</v>
      </c>
      <c r="F25" s="6" t="n">
        <v>12.253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-0.165</v>
      </c>
      <c r="L25" s="6" t="n">
        <v>29.92</v>
      </c>
      <c r="M25" s="17" t="n">
        <v>0.35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2</v>
      </c>
      <c r="F26" s="6" t="n">
        <v>527.9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-0.1188</v>
      </c>
      <c r="L26" s="6" t="n">
        <v>1139.29</v>
      </c>
      <c r="M26" s="17" t="n">
        <v>0.3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20</v>
      </c>
      <c r="F27" s="6" t="n">
        <v>26.955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-0.1117</v>
      </c>
      <c r="L27" s="6" t="n">
        <v>61.53</v>
      </c>
      <c r="M27" s="17" t="n">
        <v>0.15</v>
      </c>
      <c r="N27" s="16"/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85</v>
      </c>
      <c r="I28" s="4"/>
      <c r="J28" s="5" t="s">
        <f>=SUM(J2:J27)</f>
      </c>
      <c r="K28" s="4"/>
      <c r="L28" s="4"/>
      <c r="M28" s="10" t="s">
        <f>=J28/J39</f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86</v>
      </c>
      <c r="B29" s="16" t="s">
        <v>87</v>
      </c>
      <c r="C29" s="16" t="s">
        <v>88</v>
      </c>
      <c r="D29" s="16" t="s">
        <v>19</v>
      </c>
      <c r="E29" s="7" t="n">
        <v>100</v>
      </c>
      <c r="F29" s="6" t="n">
        <v>244.91185002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0.3054</v>
      </c>
      <c r="L29" s="6" t="n">
        <v>94.41</v>
      </c>
      <c r="M29" s="17" t="n">
        <v>6.97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87</v>
      </c>
      <c r="C30" s="16" t="s">
        <v>90</v>
      </c>
      <c r="D30" s="16" t="s">
        <v>19</v>
      </c>
      <c r="E30" s="7" t="n">
        <v>3</v>
      </c>
      <c r="F30" s="6" t="n">
        <v>3157.06027966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-0.0531</v>
      </c>
      <c r="L30" s="6" t="n">
        <v>4151.11</v>
      </c>
      <c r="M30" s="17" t="n">
        <v>2.7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87</v>
      </c>
      <c r="C31" s="16" t="s">
        <v>92</v>
      </c>
      <c r="D31" s="16" t="s">
        <v>19</v>
      </c>
      <c r="E31" s="7" t="n">
        <v>16</v>
      </c>
      <c r="F31" s="6" t="n">
        <v>122.43097838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0.1248</v>
      </c>
      <c r="L31" s="6" t="n">
        <v>75.85</v>
      </c>
      <c r="M31" s="17" t="n">
        <v>0.56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87</v>
      </c>
      <c r="C32" s="16" t="s">
        <v>94</v>
      </c>
      <c r="D32" s="16" t="s">
        <v>64</v>
      </c>
      <c r="E32" s="7" t="n">
        <v>5</v>
      </c>
      <c r="F32" s="6" t="n">
        <v>2.2933</v>
      </c>
      <c r="G32" s="17" t="n">
        <v>0</v>
      </c>
      <c r="H32" s="6" t="n">
        <v>0</v>
      </c>
      <c r="I32" s="16"/>
      <c r="J32" s="6" t="s">
        <f>=E32*F32*Портфель!$Q$17</f>
      </c>
      <c r="K32" s="9" t="n">
        <v>0.1832</v>
      </c>
      <c r="L32" s="6" t="n">
        <v>95.14</v>
      </c>
      <c r="M32" s="17" t="n">
        <v>0.25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87</v>
      </c>
      <c r="C33" s="16" t="s">
        <v>96</v>
      </c>
      <c r="D33" s="16" t="s">
        <v>19</v>
      </c>
      <c r="E33" s="7" t="n">
        <v>45</v>
      </c>
      <c r="F33" s="6" t="n">
        <v>18.429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-0.0053</v>
      </c>
      <c r="L33" s="6" t="n">
        <v>18.91</v>
      </c>
      <c r="M33" s="17" t="n">
        <v>0.24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87</v>
      </c>
      <c r="C34" s="16" t="s">
        <v>98</v>
      </c>
      <c r="D34" s="16" t="s">
        <v>19</v>
      </c>
      <c r="E34" s="7" t="n">
        <v>10</v>
      </c>
      <c r="F34" s="6" t="n">
        <v>54.96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-0.086</v>
      </c>
      <c r="L34" s="6" t="n">
        <v>94.29</v>
      </c>
      <c r="M34" s="17" t="n">
        <v>0.16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87</v>
      </c>
      <c r="C35" s="16" t="s">
        <v>100</v>
      </c>
      <c r="D35" s="16" t="s">
        <v>19</v>
      </c>
      <c r="E35" s="7" t="n">
        <v>5</v>
      </c>
      <c r="F35" s="6" t="n">
        <v>104.41842159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0.107</v>
      </c>
      <c r="L35" s="6" t="n">
        <v>69.63</v>
      </c>
      <c r="M35" s="17" t="n">
        <v>0.15</v>
      </c>
      <c r="N35" s="16"/>
      <c r="O35" s="16"/>
      <c r="P35" s="17"/>
      <c r="Q35" s="17"/>
    </row>
    <row collapsed="false" customFormat="false" customHeight="false" hidden="false" ht="12.1" outlineLevel="0" r="36">
      <c r="A36" s="16"/>
      <c r="B36" s="16"/>
      <c r="C36" s="16"/>
      <c r="D36" s="16"/>
      <c r="E36" s="7"/>
      <c r="F36" s="6"/>
      <c r="G36" s="4"/>
      <c r="H36" s="4" t="s">
        <v>101</v>
      </c>
      <c r="I36" s="4"/>
      <c r="J36" s="5" t="s">
        <f>=SUM(J29:J35)</f>
      </c>
      <c r="K36" s="4"/>
      <c r="L36" s="4"/>
      <c r="M36" s="10" t="s">
        <f>=J36/J39</f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19</v>
      </c>
      <c r="B37" s="16" t="s">
        <v>3</v>
      </c>
      <c r="C37" s="16" t="s">
        <v>102</v>
      </c>
      <c r="D37" s="16" t="s">
        <v>19</v>
      </c>
      <c r="E37" s="7" t="n">
        <v>23778.39</v>
      </c>
      <c r="F37" s="6" t="n">
        <v>1</v>
      </c>
      <c r="G37" s="17" t="n">
        <v>0</v>
      </c>
      <c r="H37" s="6" t="n">
        <v>0</v>
      </c>
      <c r="I37" s="16"/>
      <c r="J37" s="6" t="s">
        <f>=E37*F37</f>
      </c>
      <c r="K37" s="17"/>
      <c r="L37" s="6"/>
      <c r="M37" s="17"/>
      <c r="N37" s="16"/>
      <c r="O37" s="16"/>
      <c r="P37" s="17"/>
      <c r="Q37" s="17"/>
    </row>
    <row collapsed="false" customFormat="false" customHeight="false" hidden="false" ht="12.1" outlineLevel="0" r="38">
      <c r="A38" s="16"/>
      <c r="B38" s="16"/>
      <c r="C38" s="16"/>
      <c r="D38" s="16"/>
      <c r="E38" s="7"/>
      <c r="F38" s="6"/>
      <c r="G38" s="4"/>
      <c r="H38" s="4" t="s">
        <v>103</v>
      </c>
      <c r="I38" s="4"/>
      <c r="J38" s="5" t="s">
        <f>=SUM(J37:J37)</f>
      </c>
      <c r="K38" s="4"/>
      <c r="L38" s="4"/>
      <c r="M38" s="10" t="s">
        <f>=J38/J39</f>
      </c>
      <c r="N38" s="16"/>
      <c r="O38" s="16"/>
      <c r="P38" s="17"/>
      <c r="Q38" s="17"/>
    </row>
    <row collapsed="false" customFormat="false" customHeight="false" hidden="false" ht="12.1" outlineLevel="0" r="39">
      <c r="A39" s="16"/>
      <c r="B39" s="16"/>
      <c r="C39" s="16"/>
      <c r="D39" s="16"/>
      <c r="E39" s="7"/>
      <c r="F39" s="6"/>
      <c r="G39" s="4"/>
      <c r="H39" s="4" t="s">
        <v>104</v>
      </c>
      <c r="I39" s="4"/>
      <c r="J39" s="5" t="s">
        <f>=J28+J36+J38</f>
      </c>
      <c r="K39" s="17"/>
      <c r="L39" s="6"/>
      <c r="M39" s="17"/>
      <c r="N39" s="16"/>
      <c r="O39" s="16"/>
      <c r="P39" s="17"/>
      <c r="Q39" s="17"/>
    </row>
  </sheetData>
  <mergeCells>
    <mergeCell ref="H28:I28"/>
    <mergeCell ref="H36:I36"/>
    <mergeCell ref="H38:I3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105</v>
      </c>
      <c r="B1" s="18" t="s">
        <v>9</v>
      </c>
      <c r="C1" s="18" t="s">
        <v>106</v>
      </c>
      <c r="D1" s="18" t="s">
        <v>107</v>
      </c>
      <c r="E1" s="18" t="s">
        <v>108</v>
      </c>
      <c r="F1" s="18" t="s">
        <v>109</v>
      </c>
      <c r="G1" s="18" t="s">
        <v>110</v>
      </c>
      <c r="H1" s="18" t="s">
        <v>111</v>
      </c>
    </row>
    <row collapsed="false" customFormat="false" customHeight="false" hidden="false" ht="12.1" outlineLevel="0" r="2">
      <c r="A2" s="13" t="n">
        <v>44215</v>
      </c>
      <c r="B2" s="6" t="n">
        <v>10000</v>
      </c>
      <c r="C2" s="16" t="s">
        <v>112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44247</v>
      </c>
      <c r="B3" s="6" t="n">
        <v>20000</v>
      </c>
      <c r="C3" s="16" t="s">
        <v>112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44285</v>
      </c>
      <c r="B4" s="6" t="n">
        <v>4000</v>
      </c>
      <c r="C4" s="16" t="s">
        <v>112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44295</v>
      </c>
      <c r="B5" s="6" t="n">
        <v>10000</v>
      </c>
      <c r="C5" s="16" t="s">
        <v>112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44298</v>
      </c>
      <c r="B6" s="6" t="n">
        <v>8000</v>
      </c>
      <c r="C6" s="16" t="s">
        <v>112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44300</v>
      </c>
      <c r="B7" s="6" t="n">
        <v>2000</v>
      </c>
      <c r="C7" s="16" t="s">
        <v>112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44302</v>
      </c>
      <c r="B8" s="6" t="n">
        <v>-66.44</v>
      </c>
      <c r="C8" s="16" t="s">
        <v>113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44305</v>
      </c>
      <c r="B9" s="6" t="n">
        <v>4000</v>
      </c>
      <c r="C9" s="16" t="s">
        <v>112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44308</v>
      </c>
      <c r="B10" s="6" t="n">
        <v>8000</v>
      </c>
      <c r="C10" s="16" t="s">
        <v>112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44315</v>
      </c>
      <c r="B11" s="6" t="n">
        <v>-487</v>
      </c>
      <c r="C11" s="16" t="s">
        <v>114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44315</v>
      </c>
      <c r="B12" s="6" t="n">
        <v>10000</v>
      </c>
      <c r="C12" s="16" t="s">
        <v>112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44316</v>
      </c>
      <c r="B13" s="6" t="n">
        <v>75.13</v>
      </c>
      <c r="C13" s="16" t="s">
        <v>115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44326</v>
      </c>
      <c r="B14" s="6" t="n">
        <v>10000</v>
      </c>
      <c r="C14" s="16" t="s">
        <v>112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44327</v>
      </c>
      <c r="B15" s="6" t="n">
        <v>-126</v>
      </c>
      <c r="C15" s="16" t="s">
        <v>116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44328</v>
      </c>
      <c r="B16" s="6" t="n">
        <v>-488</v>
      </c>
      <c r="C16" s="16" t="s">
        <v>117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44328</v>
      </c>
      <c r="B17" s="6" t="n">
        <v>35000</v>
      </c>
      <c r="C17" s="16" t="s">
        <v>112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44333</v>
      </c>
      <c r="B18" s="6" t="n">
        <v>521.24</v>
      </c>
      <c r="C18" s="16" t="s">
        <v>118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44337</v>
      </c>
      <c r="B19" s="6" t="n">
        <v>3000</v>
      </c>
      <c r="C19" s="16" t="s">
        <v>112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44340</v>
      </c>
      <c r="B20" s="6" t="n">
        <v>126</v>
      </c>
      <c r="C20" s="16" t="s">
        <v>119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44347</v>
      </c>
      <c r="B21" s="6" t="n">
        <v>488</v>
      </c>
      <c r="C21" s="16" t="s">
        <v>120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44347</v>
      </c>
      <c r="B22" s="6" t="n">
        <v>4000</v>
      </c>
      <c r="C22" s="16" t="s">
        <v>112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44348</v>
      </c>
      <c r="B23" s="6" t="n">
        <v>-252.16</v>
      </c>
      <c r="C23" s="16" t="s">
        <v>121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44348</v>
      </c>
      <c r="B24" s="6" t="n">
        <v>-325.16</v>
      </c>
      <c r="C24" s="16" t="s">
        <v>122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44351</v>
      </c>
      <c r="B25" s="6" t="n">
        <v>3000</v>
      </c>
      <c r="C25" s="16" t="s">
        <v>112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44354</v>
      </c>
      <c r="B26" s="6" t="n">
        <v>-50</v>
      </c>
      <c r="C26" s="16" t="s">
        <v>123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44354</v>
      </c>
      <c r="B27" s="6" t="n">
        <v>3000</v>
      </c>
      <c r="C27" s="16" t="s">
        <v>112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44357</v>
      </c>
      <c r="B28" s="6" t="n">
        <v>325.16</v>
      </c>
      <c r="C28" s="16" t="s">
        <v>124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44357</v>
      </c>
      <c r="B29" s="6" t="n">
        <v>252.16</v>
      </c>
      <c r="C29" s="16" t="s">
        <v>124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44362</v>
      </c>
      <c r="B30" s="6" t="n">
        <v>-451</v>
      </c>
      <c r="C30" s="16" t="s">
        <v>125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44364</v>
      </c>
      <c r="B31" s="6" t="n">
        <v>-8.45</v>
      </c>
      <c r="C31" s="16" t="s">
        <v>126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44364</v>
      </c>
      <c r="B32" s="6" t="n">
        <v>-15.95</v>
      </c>
      <c r="C32" s="16" t="s">
        <v>127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44369</v>
      </c>
      <c r="B33" s="6" t="n">
        <v>10000</v>
      </c>
      <c r="C33" s="16" t="s">
        <v>112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44369</v>
      </c>
      <c r="B34" s="6" t="n">
        <v>10000</v>
      </c>
      <c r="C34" s="16" t="s">
        <v>112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44370</v>
      </c>
      <c r="B35" s="6" t="n">
        <v>-134.2</v>
      </c>
      <c r="C35" s="16" t="s">
        <v>128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44372</v>
      </c>
      <c r="B36" s="6" t="n">
        <v>50</v>
      </c>
      <c r="C36" s="16" t="s">
        <v>129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44375</v>
      </c>
      <c r="B37" s="6" t="n">
        <v>50000</v>
      </c>
      <c r="C37" s="16" t="s">
        <v>112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44379</v>
      </c>
      <c r="B38" s="6" t="n">
        <v>451.52</v>
      </c>
      <c r="C38" s="16" t="s">
        <v>130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44379</v>
      </c>
      <c r="B39" s="6" t="n">
        <v>8.45</v>
      </c>
      <c r="C39" s="16" t="s">
        <v>131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44381</v>
      </c>
      <c r="B40" s="6" t="n">
        <v>-83.4</v>
      </c>
      <c r="C40" s="16" t="s">
        <v>132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44382</v>
      </c>
      <c r="B41" s="6" t="n">
        <v>-913</v>
      </c>
      <c r="C41" s="16" t="s">
        <v>133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44382</v>
      </c>
      <c r="B42" s="6" t="n">
        <v>15.95</v>
      </c>
      <c r="C42" s="16" t="s">
        <v>131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44383</v>
      </c>
      <c r="B43" s="6" t="n">
        <v>10000</v>
      </c>
      <c r="C43" s="16" t="s">
        <v>112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44385</v>
      </c>
      <c r="B44" s="6" t="n">
        <v>-461.2</v>
      </c>
      <c r="C44" s="16" t="s">
        <v>134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44385</v>
      </c>
      <c r="B45" s="6" t="n">
        <v>-103.68</v>
      </c>
      <c r="C45" s="16" t="s">
        <v>135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44386</v>
      </c>
      <c r="B46" s="6" t="n">
        <v>134.2</v>
      </c>
      <c r="C46" s="16" t="s">
        <v>119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44387</v>
      </c>
      <c r="B47" s="6" t="n">
        <v>-461</v>
      </c>
      <c r="C47" s="16" t="s">
        <v>136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44388</v>
      </c>
      <c r="B48" s="6" t="n">
        <v>-158.1</v>
      </c>
      <c r="C48" s="16" t="s">
        <v>137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44389</v>
      </c>
      <c r="B49" s="6" t="n">
        <v>-87</v>
      </c>
      <c r="C49" s="16" t="s">
        <v>138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44392</v>
      </c>
      <c r="B50" s="6" t="n">
        <v>-109.5</v>
      </c>
      <c r="C50" s="16" t="s">
        <v>139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44392</v>
      </c>
      <c r="B51" s="6" t="n">
        <v>-24</v>
      </c>
      <c r="C51" s="16" t="s">
        <v>140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44392</v>
      </c>
      <c r="B52" s="6" t="n">
        <v>10000</v>
      </c>
      <c r="C52" s="16" t="s">
        <v>112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44396</v>
      </c>
      <c r="B53" s="6" t="n">
        <v>4000</v>
      </c>
      <c r="C53" s="16" t="s">
        <v>112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44397</v>
      </c>
      <c r="B54" s="6" t="n">
        <v>-1169</v>
      </c>
      <c r="C54" s="16" t="s">
        <v>141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44397</v>
      </c>
      <c r="B55" s="6" t="n">
        <v>913</v>
      </c>
      <c r="C55" s="16" t="s">
        <v>142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44398</v>
      </c>
      <c r="B56" s="6" t="n">
        <v>84.4</v>
      </c>
      <c r="C56" s="16" t="s">
        <v>143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44399</v>
      </c>
      <c r="B57" s="6" t="n">
        <v>5000</v>
      </c>
      <c r="C57" s="16" t="s">
        <v>112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44399</v>
      </c>
      <c r="B58" s="6" t="n">
        <v>158.1</v>
      </c>
      <c r="C58" s="16" t="s">
        <v>144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44400</v>
      </c>
      <c r="B59" s="6" t="n">
        <v>465.2</v>
      </c>
      <c r="C59" s="16" t="s">
        <v>145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44405</v>
      </c>
      <c r="B60" s="6" t="n">
        <v>461.48</v>
      </c>
      <c r="C60" s="16" t="s">
        <v>146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44405</v>
      </c>
      <c r="B61" s="6" t="n">
        <v>8000</v>
      </c>
      <c r="C61" s="16" t="s">
        <v>112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44407</v>
      </c>
      <c r="B62" s="6" t="n">
        <v>24.65</v>
      </c>
      <c r="C62" s="16" t="s">
        <v>147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44407</v>
      </c>
      <c r="B63" s="6" t="n">
        <v>87</v>
      </c>
      <c r="C63" s="16" t="s">
        <v>148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44407</v>
      </c>
      <c r="B64" s="6" t="n">
        <v>0.34</v>
      </c>
      <c r="C64" s="16" t="s">
        <v>147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44412</v>
      </c>
      <c r="B65" s="6" t="n">
        <v>110.5</v>
      </c>
      <c r="C65" s="16" t="s">
        <v>149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44413</v>
      </c>
      <c r="B66" s="6" t="n">
        <v>25000</v>
      </c>
      <c r="C66" s="16" t="s">
        <v>112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44413</v>
      </c>
      <c r="B67" s="6" t="n">
        <v>79.34</v>
      </c>
      <c r="C67" s="16" t="s">
        <v>150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44417</v>
      </c>
      <c r="B68" s="6" t="n">
        <v>1169</v>
      </c>
      <c r="C68" s="16" t="s">
        <v>151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44421</v>
      </c>
      <c r="B69" s="6" t="n">
        <v>15000</v>
      </c>
      <c r="C69" s="16" t="s">
        <v>112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44426</v>
      </c>
      <c r="B70" s="6" t="n">
        <v>15000</v>
      </c>
      <c r="C70" s="16" t="s">
        <v>112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44431</v>
      </c>
      <c r="B71" s="6" t="n">
        <v>20000</v>
      </c>
      <c r="C71" s="16" t="s">
        <v>112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44438</v>
      </c>
      <c r="B72" s="6" t="n">
        <v>20000</v>
      </c>
      <c r="C72" s="16" t="s">
        <v>112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44441</v>
      </c>
      <c r="B73" s="6" t="n">
        <v>-1028.3</v>
      </c>
      <c r="C73" s="16" t="s">
        <v>152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44442</v>
      </c>
      <c r="B74" s="6" t="n">
        <v>-587</v>
      </c>
      <c r="C74" s="16" t="s">
        <v>153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44442</v>
      </c>
      <c r="B75" s="6" t="n">
        <v>24000</v>
      </c>
      <c r="C75" s="16" t="s">
        <v>112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44446</v>
      </c>
      <c r="B76" s="6" t="n">
        <v>-711.2</v>
      </c>
      <c r="C76" s="16" t="s">
        <v>154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44448</v>
      </c>
      <c r="B77" s="6" t="n">
        <v>5000</v>
      </c>
      <c r="C77" s="16" t="s">
        <v>112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44449</v>
      </c>
      <c r="B78" s="6" t="n">
        <v>-1184.2</v>
      </c>
      <c r="C78" s="16" t="s">
        <v>155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44449</v>
      </c>
      <c r="B79" s="6" t="n">
        <v>-56.5</v>
      </c>
      <c r="C79" s="16" t="s">
        <v>156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44454</v>
      </c>
      <c r="B80" s="6" t="n">
        <v>1028.3</v>
      </c>
      <c r="C80" s="16" t="s">
        <v>157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44455</v>
      </c>
      <c r="B81" s="6" t="n">
        <v>711.2</v>
      </c>
      <c r="C81" s="16" t="s">
        <v>158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44460</v>
      </c>
      <c r="B82" s="6" t="n">
        <v>65.27</v>
      </c>
      <c r="C82" s="16" t="s">
        <v>115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44461</v>
      </c>
      <c r="B83" s="6" t="n">
        <v>625.19</v>
      </c>
      <c r="C83" s="16" t="s">
        <v>159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44463</v>
      </c>
      <c r="B84" s="6" t="n">
        <v>-1900</v>
      </c>
      <c r="C84" s="16" t="s">
        <v>160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44466</v>
      </c>
      <c r="B85" s="6" t="n">
        <v>-61.6</v>
      </c>
      <c r="C85" s="16" t="s">
        <v>161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44470</v>
      </c>
      <c r="B86" s="6" t="n">
        <v>61.6</v>
      </c>
      <c r="C86" s="16" t="s">
        <v>162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44473</v>
      </c>
      <c r="B87" s="6" t="n">
        <v>-200</v>
      </c>
      <c r="C87" s="16" t="s">
        <v>163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44473</v>
      </c>
      <c r="B88" s="6" t="n">
        <v>1345.4</v>
      </c>
      <c r="C88" s="16" t="s">
        <v>164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44477</v>
      </c>
      <c r="B89" s="6" t="n">
        <v>-101.2</v>
      </c>
      <c r="C89" s="16" t="s">
        <v>165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44477</v>
      </c>
      <c r="B90" s="6" t="n">
        <v>1900</v>
      </c>
      <c r="C90" s="16" t="s">
        <v>166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44480</v>
      </c>
      <c r="B91" s="6" t="n">
        <v>-72.01</v>
      </c>
      <c r="C91" s="16" t="s">
        <v>167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44480</v>
      </c>
      <c r="B92" s="6" t="n">
        <v>14000</v>
      </c>
      <c r="C92" s="16" t="s">
        <v>112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44481</v>
      </c>
      <c r="B93" s="6" t="n">
        <v>-275.5</v>
      </c>
      <c r="C93" s="16" t="s">
        <v>168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44481</v>
      </c>
      <c r="B94" s="6" t="n">
        <v>-172.24</v>
      </c>
      <c r="C94" s="16" t="s">
        <v>169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44488</v>
      </c>
      <c r="B95" s="6" t="n">
        <v>-229.7</v>
      </c>
      <c r="C95" s="16" t="s">
        <v>170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44488</v>
      </c>
      <c r="B96" s="6" t="n">
        <v>15000</v>
      </c>
      <c r="C96" s="16" t="s">
        <v>112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44488</v>
      </c>
      <c r="B97" s="6" t="n">
        <v>200</v>
      </c>
      <c r="C97" s="16" t="s">
        <v>129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44489</v>
      </c>
      <c r="B98" s="6" t="n">
        <v>10000</v>
      </c>
      <c r="C98" s="16" t="s">
        <v>112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44494</v>
      </c>
      <c r="B99" s="6" t="n">
        <v>277.5</v>
      </c>
      <c r="C99" s="16" t="s">
        <v>171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44496</v>
      </c>
      <c r="B100" s="6" t="n">
        <v>172.24</v>
      </c>
      <c r="C100" s="16" t="s">
        <v>172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44496</v>
      </c>
      <c r="B101" s="6" t="n">
        <v>72.01</v>
      </c>
      <c r="C101" s="16" t="s">
        <v>173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44503</v>
      </c>
      <c r="B102" s="6" t="n">
        <v>231.7</v>
      </c>
      <c r="C102" s="16" t="s">
        <v>174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44503</v>
      </c>
      <c r="B103" s="6" t="n">
        <v>100.07</v>
      </c>
      <c r="C103" s="16" t="s">
        <v>150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44537</v>
      </c>
      <c r="B104" s="6" t="n">
        <v>-1043.7</v>
      </c>
      <c r="C104" s="16" t="s">
        <v>175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44544</v>
      </c>
      <c r="B105" s="6" t="n">
        <v>-1345.74</v>
      </c>
      <c r="C105" s="16" t="s">
        <v>176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44545</v>
      </c>
      <c r="B106" s="6" t="n">
        <v>1043.7</v>
      </c>
      <c r="C106" s="16" t="s">
        <v>177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44550</v>
      </c>
      <c r="B107" s="6" t="n">
        <v>-2850</v>
      </c>
      <c r="C107" s="16" t="s">
        <v>178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44550</v>
      </c>
      <c r="B108" s="6" t="n">
        <v>20000</v>
      </c>
      <c r="C108" s="16" t="s">
        <v>112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44551</v>
      </c>
      <c r="B109" s="6" t="n">
        <v>1345.74</v>
      </c>
      <c r="C109" s="16" t="s">
        <v>179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44553</v>
      </c>
      <c r="B110" s="6" t="n">
        <v>2850</v>
      </c>
      <c r="C110" s="16" t="s">
        <v>166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44556</v>
      </c>
      <c r="B111" s="6" t="n">
        <v>-407</v>
      </c>
      <c r="C111" s="16" t="s">
        <v>180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44560</v>
      </c>
      <c r="B112" s="6" t="n">
        <v>407</v>
      </c>
      <c r="C112" s="16" t="s">
        <v>181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44568</v>
      </c>
      <c r="B113" s="6" t="n">
        <v>-138.93</v>
      </c>
      <c r="C113" s="16" t="s">
        <v>182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44571</v>
      </c>
      <c r="B114" s="6" t="n">
        <v>-103.76</v>
      </c>
      <c r="C114" s="16" t="s">
        <v>183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44574</v>
      </c>
      <c r="B115" s="6" t="n">
        <v>-46.26</v>
      </c>
      <c r="C115" s="16" t="s">
        <v>184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44575</v>
      </c>
      <c r="B116" s="6" t="n">
        <v>-1325.17</v>
      </c>
      <c r="C116" s="16" t="s">
        <v>185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44579</v>
      </c>
      <c r="B117" s="6" t="n">
        <v>-487</v>
      </c>
      <c r="C117" s="16" t="s">
        <v>186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44664</v>
      </c>
      <c r="B118" s="6" t="n">
        <v>-79.63</v>
      </c>
      <c r="C118" s="16" t="s">
        <v>187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44686</v>
      </c>
      <c r="B119" s="6" t="n">
        <v>-114.31</v>
      </c>
      <c r="C119" s="16" t="s">
        <v>188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44726</v>
      </c>
      <c r="B120" s="6" t="n">
        <v>-1014.22</v>
      </c>
      <c r="C120" s="16" t="s">
        <v>189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44739</v>
      </c>
      <c r="B121" s="6" t="n">
        <v>-484.4</v>
      </c>
      <c r="C121" s="16" t="s">
        <v>190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44750</v>
      </c>
      <c r="B122" s="6" t="n">
        <v>-168.68</v>
      </c>
      <c r="C122" s="16" t="s">
        <v>191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44750</v>
      </c>
      <c r="B123" s="6" t="n">
        <v>-63.27</v>
      </c>
      <c r="C123" s="16" t="s">
        <v>192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44752</v>
      </c>
      <c r="B124" s="6" t="n">
        <v>-461.49</v>
      </c>
      <c r="C124" s="16" t="s">
        <v>136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44754</v>
      </c>
      <c r="B125" s="6" t="n">
        <v>-1178</v>
      </c>
      <c r="C125" s="16" t="s">
        <v>193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44762</v>
      </c>
      <c r="B126" s="6" t="n">
        <v>-1235</v>
      </c>
      <c r="C126" s="16" t="s">
        <v>194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44762</v>
      </c>
      <c r="B127" s="6" t="n">
        <v>-237.6</v>
      </c>
      <c r="C127" s="16" t="s">
        <v>195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44837</v>
      </c>
      <c r="B128" s="6" t="n">
        <v>-4750</v>
      </c>
      <c r="C128" s="16" t="s">
        <v>196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44837</v>
      </c>
      <c r="B129" s="6" t="n">
        <v>-4750</v>
      </c>
      <c r="C129" s="16" t="s">
        <v>196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44840</v>
      </c>
      <c r="B130" s="6" t="n">
        <v>-59.52</v>
      </c>
      <c r="C130" s="16" t="s">
        <v>197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44843</v>
      </c>
      <c r="B131" s="6" t="n">
        <v>-117</v>
      </c>
      <c r="C131" s="16" t="s">
        <v>198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44845</v>
      </c>
      <c r="B132" s="6" t="n">
        <v>-341.52</v>
      </c>
      <c r="C132" s="16" t="s">
        <v>199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44845</v>
      </c>
      <c r="B133" s="6" t="n">
        <v>-1331.9</v>
      </c>
      <c r="C133" s="16" t="s">
        <v>200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44914</v>
      </c>
      <c r="B134" s="6" t="n">
        <v>-3873</v>
      </c>
      <c r="C134" s="16" t="s">
        <v>201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44934</v>
      </c>
      <c r="B135" s="6" t="n">
        <v>-525</v>
      </c>
      <c r="C135" s="16" t="s">
        <v>202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44935</v>
      </c>
      <c r="B136" s="6" t="n">
        <v>-70.48</v>
      </c>
      <c r="C136" s="16" t="s">
        <v>203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44936</v>
      </c>
      <c r="B137" s="6" t="n">
        <v>-71.32</v>
      </c>
      <c r="C137" s="16" t="s">
        <v>204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45020</v>
      </c>
      <c r="B138" s="6" t="n">
        <v>-5664</v>
      </c>
      <c r="C138" s="16" t="s">
        <v>205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45022</v>
      </c>
      <c r="B139" s="6" t="n">
        <v>-79.66</v>
      </c>
      <c r="C139" s="16" t="s">
        <v>206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45049</v>
      </c>
      <c r="B140" s="6" t="n">
        <v>-157.74</v>
      </c>
      <c r="C140" s="16" t="s">
        <v>207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45057</v>
      </c>
      <c r="B141" s="6" t="n">
        <v>-2392</v>
      </c>
      <c r="C141" s="16" t="s">
        <v>208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45093</v>
      </c>
      <c r="B142" s="6" t="n">
        <v>-126.2</v>
      </c>
      <c r="C142" s="16" t="s">
        <v>209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45100</v>
      </c>
      <c r="B143" s="6" t="n">
        <v>-35.8</v>
      </c>
      <c r="C143" s="16" t="s">
        <v>210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45106</v>
      </c>
      <c r="B144" s="6" t="n">
        <v>-1193.6</v>
      </c>
      <c r="C144" s="16" t="s">
        <v>211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45114</v>
      </c>
      <c r="B145" s="6" t="n">
        <v>-1018</v>
      </c>
      <c r="C145" s="16" t="s">
        <v>212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45114</v>
      </c>
      <c r="B146" s="6" t="n">
        <v>-92.75</v>
      </c>
      <c r="C146" s="16" t="s">
        <v>213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45118</v>
      </c>
      <c r="B147" s="6" t="n">
        <v>-289.52</v>
      </c>
      <c r="C147" s="16" t="s">
        <v>214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45118</v>
      </c>
      <c r="B148" s="6" t="n">
        <v>-3216</v>
      </c>
      <c r="C148" s="16" t="s">
        <v>215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45118</v>
      </c>
      <c r="B149" s="6" t="n">
        <v>-437.55</v>
      </c>
      <c r="C149" s="16" t="s">
        <v>216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45126</v>
      </c>
      <c r="B150" s="6" t="n">
        <v>-36</v>
      </c>
      <c r="C150" s="16" t="s">
        <v>217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45127</v>
      </c>
      <c r="B151" s="6" t="n">
        <v>-209</v>
      </c>
      <c r="C151" s="16" t="s">
        <v>218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45205</v>
      </c>
      <c r="B152" s="6" t="n">
        <v>-99.88</v>
      </c>
      <c r="C152" s="16" t="s">
        <v>219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45209</v>
      </c>
      <c r="B153" s="6" t="n">
        <v>-90.5</v>
      </c>
      <c r="C153" s="16" t="s">
        <v>220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45210</v>
      </c>
      <c r="B154" s="6" t="n">
        <v>-287.48</v>
      </c>
      <c r="C154" s="16" t="s">
        <v>221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45217</v>
      </c>
      <c r="B155" s="6" t="n">
        <v>-163.5</v>
      </c>
      <c r="C155" s="16" t="s">
        <v>222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45261</v>
      </c>
      <c r="B156" s="6" t="n">
        <v>-284.79</v>
      </c>
      <c r="C156" s="16" t="s">
        <v>223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45285</v>
      </c>
      <c r="B157" s="6" t="n">
        <v>-3544</v>
      </c>
      <c r="C157" s="16" t="s">
        <v>224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45286</v>
      </c>
      <c r="B158" s="6" t="n">
        <v>-796.33</v>
      </c>
      <c r="C158" s="16" t="s">
        <v>225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45300</v>
      </c>
      <c r="B159" s="6" t="n">
        <v>-367.04</v>
      </c>
      <c r="C159" s="16" t="s">
        <v>226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45300</v>
      </c>
      <c r="B160" s="6" t="n">
        <v>-89.87</v>
      </c>
      <c r="C160" s="16" t="s">
        <v>227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45377</v>
      </c>
      <c r="B161" s="6" t="n">
        <v>-115.27</v>
      </c>
      <c r="C161" s="16" t="s">
        <v>228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45391</v>
      </c>
      <c r="B162" s="6" t="n">
        <v>-92.77</v>
      </c>
      <c r="C162" s="16" t="s">
        <v>229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45414</v>
      </c>
      <c r="B163" s="6" t="n">
        <v>-1305</v>
      </c>
      <c r="C163" s="16" t="s">
        <v>230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45439</v>
      </c>
      <c r="B164" s="6" t="n">
        <v>-1990.7</v>
      </c>
      <c r="C164" s="16" t="s">
        <v>231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45443</v>
      </c>
      <c r="B165" s="6" t="n">
        <v>-88</v>
      </c>
      <c r="C165" s="16" t="s">
        <v>232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45453</v>
      </c>
      <c r="B166" s="6" t="n">
        <v>-48.04</v>
      </c>
      <c r="C166" s="16" t="s">
        <v>233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45457</v>
      </c>
      <c r="B167" s="6" t="n">
        <v>-452.5</v>
      </c>
      <c r="C167" s="16" t="s">
        <v>234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45461</v>
      </c>
      <c r="B168" s="6" t="n">
        <v>-2999.18</v>
      </c>
      <c r="C168" s="16" t="s">
        <v>235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45461</v>
      </c>
      <c r="B169" s="6" t="n">
        <v>-599.4</v>
      </c>
      <c r="C169" s="16" t="s">
        <v>236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45471</v>
      </c>
      <c r="B170" s="6" t="n">
        <v>-675.6</v>
      </c>
      <c r="C170" s="16" t="s">
        <v>237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45482</v>
      </c>
      <c r="B171" s="6" t="n">
        <v>-263.04</v>
      </c>
      <c r="C171" s="16" t="s">
        <v>238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45483</v>
      </c>
      <c r="B172" s="6" t="n">
        <v>-88.18</v>
      </c>
      <c r="C172" s="16" t="s">
        <v>239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45484</v>
      </c>
      <c r="B173" s="6" t="n">
        <v>-3187</v>
      </c>
      <c r="C173" s="16" t="s">
        <v>240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45484</v>
      </c>
      <c r="B174" s="6" t="n">
        <v>-3581</v>
      </c>
      <c r="C174" s="16" t="s">
        <v>241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45484</v>
      </c>
      <c r="B175" s="6" t="n">
        <v>-183</v>
      </c>
      <c r="C175" s="16" t="s">
        <v>242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45489</v>
      </c>
      <c r="B176" s="6" t="n">
        <v>-1218</v>
      </c>
      <c r="C176" s="16" t="s">
        <v>243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45490</v>
      </c>
      <c r="B177" s="6" t="n">
        <v>-45</v>
      </c>
      <c r="C177" s="16" t="s">
        <v>244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45491</v>
      </c>
      <c r="B178" s="6" t="n">
        <v>-3208</v>
      </c>
      <c r="C178" s="16" t="s">
        <v>245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45545</v>
      </c>
      <c r="B179" s="6" t="n">
        <v>-486.08</v>
      </c>
      <c r="C179" s="16" t="s">
        <v>246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45557</v>
      </c>
      <c r="B180" s="6" t="n">
        <v>-1425</v>
      </c>
      <c r="C180" s="16" t="s">
        <v>247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45562</v>
      </c>
      <c r="B181" s="6" t="n">
        <v>-316.6</v>
      </c>
      <c r="C181" s="16" t="s">
        <v>248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45573</v>
      </c>
      <c r="B182" s="6" t="n">
        <v>-398.4</v>
      </c>
      <c r="C182" s="16" t="s">
        <v>249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45575</v>
      </c>
      <c r="B183" s="6" t="n">
        <v>-97.14</v>
      </c>
      <c r="C183" s="16" t="s">
        <v>250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45576</v>
      </c>
      <c r="B184" s="6" t="n">
        <v>-92.5</v>
      </c>
      <c r="C184" s="16" t="s">
        <v>251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45582</v>
      </c>
      <c r="B185" s="6" t="n">
        <v>-43.88</v>
      </c>
      <c r="C185" s="16" t="s">
        <v>252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45584</v>
      </c>
      <c r="B186" s="6" t="n">
        <v>-108.5</v>
      </c>
      <c r="C186" s="16" t="s">
        <v>253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45643</v>
      </c>
      <c r="B187" s="6" t="n">
        <v>-768.08</v>
      </c>
      <c r="C187" s="16" t="s">
        <v>254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45648</v>
      </c>
      <c r="B188" s="6" t="n">
        <v>-1535</v>
      </c>
      <c r="C188" s="16" t="s">
        <v>255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45665</v>
      </c>
      <c r="B189" s="6" t="n">
        <v>-181.68</v>
      </c>
      <c r="C189" s="16" t="s">
        <v>256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45667</v>
      </c>
      <c r="B190" s="6" t="n">
        <v>-102.5</v>
      </c>
      <c r="C190" s="16" t="s">
        <v>257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45757</v>
      </c>
      <c r="B191" s="6" t="n">
        <v>-86.26</v>
      </c>
      <c r="C191" s="16" t="s">
        <v>258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45775</v>
      </c>
      <c r="B192" s="6" t="n">
        <v>-121.95</v>
      </c>
      <c r="C192" s="16" t="s">
        <v>259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45776</v>
      </c>
      <c r="B193" s="6" t="n">
        <v>-1018</v>
      </c>
      <c r="C193" s="16" t="s">
        <v>212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45810</v>
      </c>
      <c r="B194" s="6" t="n">
        <v>-450.32</v>
      </c>
      <c r="C194" s="16" t="s">
        <v>260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45817</v>
      </c>
      <c r="B195" s="6" t="n">
        <v>-1060</v>
      </c>
      <c r="C195" s="16" t="s">
        <v>261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45839</v>
      </c>
      <c r="B196" s="6" t="n">
        <v>-873.3</v>
      </c>
      <c r="C196" s="16" t="s">
        <v>262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45845</v>
      </c>
      <c r="B197" s="6" t="n">
        <v>-1218</v>
      </c>
      <c r="C197" s="16" t="s">
        <v>243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45848</v>
      </c>
      <c r="B198" s="6" t="n">
        <v>-78.33</v>
      </c>
      <c r="C198" s="16" t="s">
        <v>263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45848</v>
      </c>
      <c r="B199" s="6" t="n">
        <v>-681.3</v>
      </c>
      <c r="C199" s="16" t="s">
        <v>264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45849</v>
      </c>
      <c r="B200" s="6" t="n">
        <v>-356.28</v>
      </c>
      <c r="C200" s="16" t="s">
        <v>265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45855</v>
      </c>
      <c r="B201" s="6" t="n">
        <v>-2218</v>
      </c>
      <c r="C201" s="16" t="s">
        <v>266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45856</v>
      </c>
      <c r="B202" s="6" t="n">
        <v>-3334.4</v>
      </c>
      <c r="C202" s="16" t="s">
        <v>267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45882</v>
      </c>
      <c r="B203" s="6" t="n">
        <v>-326</v>
      </c>
      <c r="C203" s="16" t="s">
        <v>268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45931</v>
      </c>
      <c r="B204" s="6" t="n">
        <v>-3325</v>
      </c>
      <c r="C204" s="16" t="s">
        <v>269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45936</v>
      </c>
      <c r="B205" s="6" t="n">
        <v>-92.5</v>
      </c>
      <c r="C205" s="16" t="s">
        <v>251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45940</v>
      </c>
      <c r="B206" s="6" t="n">
        <v>-81.57</v>
      </c>
      <c r="C206" s="16" t="s">
        <v>270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45944</v>
      </c>
      <c r="B207" s="6" t="n">
        <v>-150.2</v>
      </c>
      <c r="C207" s="16" t="s">
        <v>271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46033</v>
      </c>
      <c r="B208" s="6" t="n">
        <v>-84.56</v>
      </c>
      <c r="C208" s="16" t="s">
        <v>272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46034</v>
      </c>
      <c r="B209" s="6" t="n">
        <v>-78.38</v>
      </c>
      <c r="C209" s="16" t="s">
        <v>273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2" t="n">
        <v>46123.999988426</v>
      </c>
      <c r="B210" s="5" t="n">
        <v>-351400.35</v>
      </c>
      <c r="C210" s="14" t="s">
        <v>274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/>
      <c r="B211" s="9" t="s">
        <f>=XIRR(B2:B210,A2:A210)</f>
      </c>
      <c r="C211" s="16" t="s">
        <v>275</v>
      </c>
      <c r="D211" s="16"/>
      <c r="E211" s="16"/>
      <c r="F211" s="7"/>
      <c r="G211" s="2" t="s">
        <v>276</v>
      </c>
      <c r="H211" s="6" t="s">
        <f>=SUM(I2:H210)/365</f>
      </c>
    </row>
    <row collapsed="false" customFormat="false" customHeight="false" hidden="false" ht="12.1" outlineLevel="0" r="212">
      <c r="A212" s="13"/>
      <c r="B212" s="5" t="s">
        <f>=-SUM(B2:B210)</f>
      </c>
      <c r="C212" s="16" t="s">
        <v>277</v>
      </c>
      <c r="D212" s="16"/>
      <c r="E212" s="16"/>
      <c r="F212" s="7"/>
      <c r="G212" s="14" t="s">
        <v>278</v>
      </c>
      <c r="H212" s="9" t="s">
        <f>=B212/H211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86</v>
      </c>
      <c r="CC1" s="0"/>
      <c r="CD1" s="0"/>
      <c r="CE1" s="4" t="s">
        <v>89</v>
      </c>
      <c r="CF1" s="0"/>
      <c r="CG1" s="0"/>
      <c r="CH1" s="4" t="s">
        <v>91</v>
      </c>
      <c r="CI1" s="0"/>
      <c r="CJ1" s="0"/>
      <c r="CK1" s="4" t="s">
        <v>93</v>
      </c>
      <c r="CL1" s="0"/>
      <c r="CM1" s="0"/>
      <c r="CN1" s="4" t="s">
        <v>95</v>
      </c>
      <c r="CO1" s="0"/>
      <c r="CP1" s="0"/>
      <c r="CQ1" s="4" t="s">
        <v>97</v>
      </c>
      <c r="CR1" s="0"/>
      <c r="CS1" s="0"/>
      <c r="CT1" s="4" t="s">
        <v>99</v>
      </c>
      <c r="CU1" s="0"/>
    </row>
    <row collapsed="false" customFormat="false" customHeight="false" hidden="false" ht="12.1" outlineLevel="0" r="2">
      <c r="A2" s="11" t="n">
        <v>44376</v>
      </c>
      <c r="B2" s="6" t="n">
        <v>23576.33</v>
      </c>
      <c r="C2" s="0" t="s">
        <v>279</v>
      </c>
      <c r="D2" s="11" t="n">
        <v>44369</v>
      </c>
      <c r="E2" s="6" t="n">
        <v>2855.97</v>
      </c>
      <c r="F2" s="0" t="s">
        <v>279</v>
      </c>
      <c r="G2" s="11" t="n">
        <v>44305</v>
      </c>
      <c r="H2" s="6" t="n">
        <v>4915.9</v>
      </c>
      <c r="I2" s="0" t="s">
        <v>279</v>
      </c>
      <c r="J2" s="11" t="n">
        <v>44266</v>
      </c>
      <c r="K2" s="6" t="n">
        <v>10837.91</v>
      </c>
      <c r="L2" s="0" t="s">
        <v>279</v>
      </c>
      <c r="M2" s="11" t="n">
        <v>44488</v>
      </c>
      <c r="N2" s="6" t="n">
        <v>23666.38</v>
      </c>
      <c r="O2" s="0" t="s">
        <v>279</v>
      </c>
      <c r="P2" s="11" t="n">
        <v>44329</v>
      </c>
      <c r="Q2" s="6" t="n">
        <v>16326.3</v>
      </c>
      <c r="R2" s="0" t="s">
        <v>279</v>
      </c>
      <c r="S2" s="11" t="n">
        <v>44291</v>
      </c>
      <c r="T2" s="6" t="n">
        <v>4266.46</v>
      </c>
      <c r="U2" s="0" t="s">
        <v>279</v>
      </c>
      <c r="V2" s="11" t="n">
        <v>44358</v>
      </c>
      <c r="W2" s="6" t="n">
        <v>5882.07</v>
      </c>
      <c r="X2" s="0" t="s">
        <v>279</v>
      </c>
      <c r="Y2" s="11" t="n">
        <v>44326</v>
      </c>
      <c r="Z2" s="6" t="n">
        <v>11849.2</v>
      </c>
      <c r="AA2" s="0" t="s">
        <v>279</v>
      </c>
      <c r="AB2" s="11" t="n">
        <v>44320</v>
      </c>
      <c r="AC2" s="6" t="n">
        <v>6414.44</v>
      </c>
      <c r="AD2" s="0" t="s">
        <v>279</v>
      </c>
      <c r="AE2" s="11" t="n">
        <v>44314</v>
      </c>
      <c r="AF2" s="6" t="n">
        <v>2716.89</v>
      </c>
      <c r="AG2" s="0" t="s">
        <v>279</v>
      </c>
      <c r="AH2" s="11" t="n">
        <v>44407</v>
      </c>
      <c r="AI2" s="6" t="n">
        <v>4573.16</v>
      </c>
      <c r="AJ2" s="0" t="s">
        <v>279</v>
      </c>
      <c r="AK2" s="11" t="n">
        <v>44334</v>
      </c>
      <c r="AL2" s="6" t="n">
        <v>4403.05</v>
      </c>
      <c r="AM2" s="0" t="s">
        <v>279</v>
      </c>
      <c r="AN2" s="11" t="n">
        <v>44335</v>
      </c>
      <c r="AO2" s="6" t="n">
        <v>1724.19</v>
      </c>
      <c r="AP2" s="0" t="s">
        <v>279</v>
      </c>
      <c r="AQ2" s="11" t="n">
        <v>44379</v>
      </c>
      <c r="AR2" s="6" t="n">
        <v>1511.05</v>
      </c>
      <c r="AS2" s="0" t="s">
        <v>279</v>
      </c>
      <c r="AT2" s="11" t="n">
        <v>44298</v>
      </c>
      <c r="AU2" s="6" t="n">
        <v>8237.71</v>
      </c>
      <c r="AV2" s="0" t="s">
        <v>279</v>
      </c>
      <c r="AW2" s="11" t="n">
        <v>45705</v>
      </c>
      <c r="AX2" s="6" t="n">
        <v>7571.9</v>
      </c>
      <c r="AY2" s="0" t="s">
        <v>280</v>
      </c>
      <c r="AZ2" s="11" t="n">
        <v>44335</v>
      </c>
      <c r="BA2" s="6" t="n">
        <v>2596.8</v>
      </c>
      <c r="BB2" s="0" t="s">
        <v>279</v>
      </c>
      <c r="BC2" s="11" t="n">
        <v>44341</v>
      </c>
      <c r="BD2" s="6" t="n">
        <v>1403.98</v>
      </c>
      <c r="BE2" s="0" t="s">
        <v>279</v>
      </c>
      <c r="BF2" s="11" t="n">
        <v>44351</v>
      </c>
      <c r="BG2" s="6" t="n">
        <v>920.64</v>
      </c>
      <c r="BH2" s="0" t="s">
        <v>279</v>
      </c>
      <c r="BI2" s="11" t="n">
        <v>44342</v>
      </c>
      <c r="BJ2" s="6" t="n">
        <v>2537.76</v>
      </c>
      <c r="BK2" s="0" t="s">
        <v>279</v>
      </c>
      <c r="BL2" s="11" t="n">
        <v>44337</v>
      </c>
      <c r="BM2" s="6" t="n">
        <v>1143.8</v>
      </c>
      <c r="BN2" s="0" t="s">
        <v>279</v>
      </c>
      <c r="BO2" s="11" t="n">
        <v>44335</v>
      </c>
      <c r="BP2" s="6" t="n">
        <v>895.33</v>
      </c>
      <c r="BQ2" s="0" t="s">
        <v>279</v>
      </c>
      <c r="BR2" s="11" t="n">
        <v>44405</v>
      </c>
      <c r="BS2" s="6" t="n">
        <v>2992.07</v>
      </c>
      <c r="BT2" s="0" t="s">
        <v>279</v>
      </c>
      <c r="BU2" s="11" t="n">
        <v>44474</v>
      </c>
      <c r="BV2" s="6" t="n">
        <v>2278.58</v>
      </c>
      <c r="BW2" s="0" t="s">
        <v>279</v>
      </c>
      <c r="BX2" s="11" t="n">
        <v>44272</v>
      </c>
      <c r="BY2" s="6" t="n">
        <v>542.38</v>
      </c>
      <c r="BZ2" s="0" t="s">
        <v>279</v>
      </c>
      <c r="CA2" s="11" t="n">
        <v>44218</v>
      </c>
      <c r="CB2" s="6" t="n">
        <v>9440.87</v>
      </c>
      <c r="CC2" s="0" t="s">
        <v>279</v>
      </c>
      <c r="CD2" s="11" t="n">
        <v>44253</v>
      </c>
      <c r="CE2" s="6" t="n">
        <v>8657.99</v>
      </c>
      <c r="CF2" s="0" t="s">
        <v>279</v>
      </c>
      <c r="CG2" s="11" t="n">
        <v>44327</v>
      </c>
      <c r="CH2" s="6" t="n">
        <v>1213.64</v>
      </c>
      <c r="CI2" s="0" t="s">
        <v>279</v>
      </c>
      <c r="CJ2" s="11" t="n">
        <v>44419</v>
      </c>
      <c r="CK2" s="6" t="n">
        <v>475.7</v>
      </c>
      <c r="CL2" s="0" t="s">
        <v>279</v>
      </c>
      <c r="CM2" s="11" t="n">
        <v>44371</v>
      </c>
      <c r="CN2" s="6" t="n">
        <v>851.09</v>
      </c>
      <c r="CO2" s="0" t="s">
        <v>279</v>
      </c>
      <c r="CP2" s="11" t="n">
        <v>44354</v>
      </c>
      <c r="CQ2" s="6" t="n">
        <v>942.86</v>
      </c>
      <c r="CR2" s="0" t="s">
        <v>279</v>
      </c>
      <c r="CS2" s="11" t="n">
        <v>44419</v>
      </c>
      <c r="CT2" s="6" t="n">
        <v>348.13</v>
      </c>
      <c r="CU2" s="0" t="s">
        <v>279</v>
      </c>
    </row>
    <row collapsed="false" customFormat="false" customHeight="false" hidden="false" ht="12.1" outlineLevel="0" r="3">
      <c r="A3" s="11" t="n">
        <v>44376</v>
      </c>
      <c r="B3" s="6" t="n">
        <v>23541.3</v>
      </c>
      <c r="C3" s="0" t="s">
        <v>279</v>
      </c>
      <c r="D3" s="11" t="n">
        <v>44421</v>
      </c>
      <c r="E3" s="6" t="n">
        <v>6064.2</v>
      </c>
      <c r="F3" s="0" t="s">
        <v>279</v>
      </c>
      <c r="G3" s="11" t="n">
        <v>44312</v>
      </c>
      <c r="H3" s="6" t="n">
        <v>4835.35</v>
      </c>
      <c r="I3" s="0" t="s">
        <v>279</v>
      </c>
      <c r="J3" s="11" t="n">
        <v>44347</v>
      </c>
      <c r="K3" s="6" t="n">
        <v>1684.17</v>
      </c>
      <c r="L3" s="0" t="s">
        <v>279</v>
      </c>
      <c r="M3" s="11" t="n">
        <v>44575</v>
      </c>
      <c r="N3" s="6" t="n">
        <v>-1325.17</v>
      </c>
      <c r="O3" s="0" t="s">
        <v>185</v>
      </c>
      <c r="P3" s="11" t="n">
        <v>44369</v>
      </c>
      <c r="Q3" s="6" t="n">
        <v>8175.66</v>
      </c>
      <c r="R3" s="0" t="s">
        <v>279</v>
      </c>
      <c r="S3" s="11" t="n">
        <v>44312</v>
      </c>
      <c r="T3" s="6" t="n">
        <v>-4288.53</v>
      </c>
      <c r="U3" s="0" t="s">
        <v>281</v>
      </c>
      <c r="V3" s="11" t="n">
        <v>44362</v>
      </c>
      <c r="W3" s="6" t="n">
        <v>-451</v>
      </c>
      <c r="X3" s="0" t="s">
        <v>125</v>
      </c>
      <c r="Y3" s="11" t="n">
        <v>45114</v>
      </c>
      <c r="Z3" s="6" t="n">
        <v>-1018</v>
      </c>
      <c r="AA3" s="0" t="s">
        <v>212</v>
      </c>
      <c r="AB3" s="11" t="n">
        <v>44385</v>
      </c>
      <c r="AC3" s="6" t="n">
        <v>-461.2</v>
      </c>
      <c r="AD3" s="0" t="s">
        <v>134</v>
      </c>
      <c r="AE3" s="11" t="n">
        <v>44316</v>
      </c>
      <c r="AF3" s="6" t="n">
        <v>-2682.14</v>
      </c>
      <c r="AG3" s="0" t="s">
        <v>281</v>
      </c>
      <c r="AH3" s="11" t="n">
        <v>44442</v>
      </c>
      <c r="AI3" s="6" t="n">
        <v>916.64</v>
      </c>
      <c r="AJ3" s="0" t="s">
        <v>279</v>
      </c>
      <c r="AK3" s="11" t="n">
        <v>44336</v>
      </c>
      <c r="AL3" s="6" t="n">
        <v>2141.47</v>
      </c>
      <c r="AM3" s="0" t="s">
        <v>279</v>
      </c>
      <c r="AN3" s="11" t="n">
        <v>44421</v>
      </c>
      <c r="AO3" s="6" t="n">
        <v>3505.63</v>
      </c>
      <c r="AP3" s="0" t="s">
        <v>279</v>
      </c>
      <c r="AQ3" s="11" t="n">
        <v>44384</v>
      </c>
      <c r="AR3" s="6" t="n">
        <v>3018.89</v>
      </c>
      <c r="AS3" s="0" t="s">
        <v>279</v>
      </c>
      <c r="AT3" s="11" t="n">
        <v>44387</v>
      </c>
      <c r="AU3" s="6" t="n">
        <v>-461</v>
      </c>
      <c r="AV3" s="0" t="s">
        <v>136</v>
      </c>
      <c r="AW3" s="11" t="n">
        <v>46123</v>
      </c>
      <c r="AX3" s="8" t="s">
        <f>=-Портфель!J18</f>
      </c>
      <c r="AY3" s="0" t="s">
        <v>282</v>
      </c>
      <c r="AZ3" s="11" t="n">
        <v>44392</v>
      </c>
      <c r="BA3" s="6" t="n">
        <v>-109.5</v>
      </c>
      <c r="BB3" s="0" t="s">
        <v>139</v>
      </c>
      <c r="BC3" s="11" t="n">
        <v>44432</v>
      </c>
      <c r="BD3" s="6" t="n">
        <v>3464.41</v>
      </c>
      <c r="BE3" s="0" t="s">
        <v>279</v>
      </c>
      <c r="BF3" s="11" t="n">
        <v>44385</v>
      </c>
      <c r="BG3" s="6" t="n">
        <v>918.64</v>
      </c>
      <c r="BH3" s="0" t="s">
        <v>279</v>
      </c>
      <c r="BI3" s="11" t="n">
        <v>44354</v>
      </c>
      <c r="BJ3" s="6" t="n">
        <v>-50</v>
      </c>
      <c r="BK3" s="0" t="s">
        <v>123</v>
      </c>
      <c r="BL3" s="11" t="n">
        <v>44381</v>
      </c>
      <c r="BM3" s="6" t="n">
        <v>-83.4</v>
      </c>
      <c r="BN3" s="0" t="s">
        <v>132</v>
      </c>
      <c r="BO3" s="11" t="n">
        <v>44392</v>
      </c>
      <c r="BP3" s="6" t="n">
        <v>-24</v>
      </c>
      <c r="BQ3" s="0" t="s">
        <v>140</v>
      </c>
      <c r="BR3" s="11" t="n">
        <v>45126</v>
      </c>
      <c r="BS3" s="6" t="n">
        <v>-36</v>
      </c>
      <c r="BT3" s="0" t="s">
        <v>217</v>
      </c>
      <c r="BU3" s="11" t="n">
        <v>46123</v>
      </c>
      <c r="BV3" s="8" t="s">
        <f>=-Портфель!J26</f>
      </c>
      <c r="BW3" s="0" t="s">
        <v>282</v>
      </c>
      <c r="BX3" s="11" t="n">
        <v>44364</v>
      </c>
      <c r="BY3" s="6" t="n">
        <v>-8.45</v>
      </c>
      <c r="BZ3" s="0" t="s">
        <v>126</v>
      </c>
      <c r="CA3" s="11" t="n">
        <v>46123</v>
      </c>
      <c r="CB3" s="8" t="s">
        <f>=-Портфель!J29</f>
      </c>
      <c r="CC3" s="0" t="s">
        <v>282</v>
      </c>
      <c r="CD3" s="11" t="n">
        <v>44384</v>
      </c>
      <c r="CE3" s="6" t="n">
        <v>3795.35</v>
      </c>
      <c r="CF3" s="0" t="s">
        <v>279</v>
      </c>
      <c r="CG3" s="11" t="n">
        <v>46123</v>
      </c>
      <c r="CH3" s="8" t="s">
        <f>=-Портфель!J31</f>
      </c>
      <c r="CI3" s="0" t="s">
        <v>282</v>
      </c>
      <c r="CJ3" s="11" t="n">
        <v>46123</v>
      </c>
      <c r="CK3" s="8" t="s">
        <f>=-Портфель!J32</f>
      </c>
      <c r="CL3" s="0" t="s">
        <v>282</v>
      </c>
      <c r="CM3" s="11" t="n">
        <v>46123</v>
      </c>
      <c r="CN3" s="8" t="s">
        <f>=-Портфель!J33</f>
      </c>
      <c r="CO3" s="0" t="s">
        <v>282</v>
      </c>
      <c r="CP3" s="11" t="n">
        <v>46123</v>
      </c>
      <c r="CQ3" s="8" t="s">
        <f>=-Портфель!J34</f>
      </c>
      <c r="CR3" s="0" t="s">
        <v>282</v>
      </c>
      <c r="CS3" s="11" t="n">
        <v>46123</v>
      </c>
      <c r="CT3" s="8" t="s">
        <f>=-Портфель!J35</f>
      </c>
      <c r="CU3" s="0" t="s">
        <v>282</v>
      </c>
    </row>
    <row collapsed="false" customFormat="false" customHeight="false" hidden="false" ht="12.1" outlineLevel="0" r="4">
      <c r="A4" s="11" t="n">
        <v>44382</v>
      </c>
      <c r="B4" s="6" t="n">
        <v>-913</v>
      </c>
      <c r="C4" s="0" t="s">
        <v>133</v>
      </c>
      <c r="D4" s="11" t="n">
        <v>44463</v>
      </c>
      <c r="E4" s="6" t="n">
        <v>15451.2</v>
      </c>
      <c r="F4" s="0" t="s">
        <v>279</v>
      </c>
      <c r="G4" s="11" t="n">
        <v>44315</v>
      </c>
      <c r="H4" s="6" t="n">
        <v>-487</v>
      </c>
      <c r="I4" s="0" t="s">
        <v>114</v>
      </c>
      <c r="J4" s="11" t="n">
        <v>44347</v>
      </c>
      <c r="K4" s="6" t="n">
        <v>1684.17</v>
      </c>
      <c r="L4" s="0" t="s">
        <v>279</v>
      </c>
      <c r="M4" s="11" t="n">
        <v>44726</v>
      </c>
      <c r="N4" s="6" t="n">
        <v>-1014.22</v>
      </c>
      <c r="O4" s="0" t="s">
        <v>189</v>
      </c>
      <c r="P4" s="11" t="n">
        <v>44369</v>
      </c>
      <c r="Q4" s="6" t="n">
        <v>8171.66</v>
      </c>
      <c r="R4" s="0" t="s">
        <v>279</v>
      </c>
      <c r="S4" s="11" t="n">
        <v>44312</v>
      </c>
      <c r="T4" s="6" t="n">
        <v>4296.98</v>
      </c>
      <c r="U4" s="0" t="s">
        <v>279</v>
      </c>
      <c r="V4" s="11" t="n">
        <v>44739</v>
      </c>
      <c r="W4" s="6" t="n">
        <v>-484.4</v>
      </c>
      <c r="X4" s="0" t="s">
        <v>190</v>
      </c>
      <c r="Y4" s="11" t="n">
        <v>45414</v>
      </c>
      <c r="Z4" s="6" t="n">
        <v>-1305</v>
      </c>
      <c r="AA4" s="0" t="s">
        <v>230</v>
      </c>
      <c r="AB4" s="11" t="n">
        <v>44460</v>
      </c>
      <c r="AC4" s="6" t="n">
        <v>3279.28</v>
      </c>
      <c r="AD4" s="0" t="s">
        <v>279</v>
      </c>
      <c r="AE4" s="11" t="n">
        <v>44316</v>
      </c>
      <c r="AF4" s="6" t="n">
        <v>5377.72</v>
      </c>
      <c r="AG4" s="0" t="s">
        <v>279</v>
      </c>
      <c r="AH4" s="11" t="n">
        <v>44481</v>
      </c>
      <c r="AI4" s="6" t="n">
        <v>-172.24</v>
      </c>
      <c r="AJ4" s="0" t="s">
        <v>169</v>
      </c>
      <c r="AK4" s="11" t="n">
        <v>44385</v>
      </c>
      <c r="AL4" s="6" t="n">
        <v>-103.68</v>
      </c>
      <c r="AM4" s="0" t="s">
        <v>135</v>
      </c>
      <c r="AN4" s="11" t="n">
        <v>45093</v>
      </c>
      <c r="AO4" s="6" t="n">
        <v>-126.2</v>
      </c>
      <c r="AP4" s="0" t="s">
        <v>209</v>
      </c>
      <c r="AQ4" s="11" t="n">
        <v>44388</v>
      </c>
      <c r="AR4" s="6" t="n">
        <v>-158.1</v>
      </c>
      <c r="AS4" s="0" t="s">
        <v>137</v>
      </c>
      <c r="AT4" s="11" t="n">
        <v>44752</v>
      </c>
      <c r="AU4" s="6" t="n">
        <v>-461.49</v>
      </c>
      <c r="AV4" s="0" t="s">
        <v>136</v>
      </c>
      <c r="AW4" s="0"/>
      <c r="AX4" s="10" t="s">
        <f>=XIRR(AX2:AX3,AW2:AW3)</f>
      </c>
      <c r="AY4" s="0"/>
      <c r="AZ4" s="11" t="n">
        <v>44392</v>
      </c>
      <c r="BA4" s="6" t="n">
        <v>5649.91</v>
      </c>
      <c r="BB4" s="0" t="s">
        <v>279</v>
      </c>
      <c r="BC4" s="11" t="n">
        <v>44480</v>
      </c>
      <c r="BD4" s="6" t="n">
        <v>-72.01</v>
      </c>
      <c r="BE4" s="0" t="s">
        <v>167</v>
      </c>
      <c r="BF4" s="11" t="n">
        <v>44389</v>
      </c>
      <c r="BG4" s="6" t="n">
        <v>-87</v>
      </c>
      <c r="BH4" s="0" t="s">
        <v>138</v>
      </c>
      <c r="BI4" s="11" t="n">
        <v>44473</v>
      </c>
      <c r="BJ4" s="6" t="n">
        <v>-200</v>
      </c>
      <c r="BK4" s="0" t="s">
        <v>163</v>
      </c>
      <c r="BL4" s="11" t="n">
        <v>44421</v>
      </c>
      <c r="BM4" s="6" t="n">
        <v>2694.86</v>
      </c>
      <c r="BN4" s="0" t="s">
        <v>279</v>
      </c>
      <c r="BO4" s="11" t="n">
        <v>44407</v>
      </c>
      <c r="BP4" s="6" t="n">
        <v>-968.23</v>
      </c>
      <c r="BQ4" s="0" t="s">
        <v>281</v>
      </c>
      <c r="BR4" s="11" t="n">
        <v>45490</v>
      </c>
      <c r="BS4" s="6" t="n">
        <v>-45</v>
      </c>
      <c r="BT4" s="0" t="s">
        <v>244</v>
      </c>
      <c r="BU4" s="0"/>
      <c r="BV4" s="10" t="s">
        <f>=XIRR(BV2:BV3,BU2:BU3)</f>
      </c>
      <c r="BW4" s="0"/>
      <c r="BX4" s="11" t="n">
        <v>44364</v>
      </c>
      <c r="BY4" s="6" t="n">
        <v>-15.95</v>
      </c>
      <c r="BZ4" s="0" t="s">
        <v>127</v>
      </c>
      <c r="CA4" s="0"/>
      <c r="CB4" s="10" t="s">
        <f>=XIRR(CB2:CB3,CA2:CA3)</f>
      </c>
      <c r="CC4" s="0"/>
      <c r="CD4" s="11" t="n">
        <v>46123</v>
      </c>
      <c r="CE4" s="8" t="s">
        <f>=-Портфель!J30</f>
      </c>
      <c r="CF4" s="0" t="s">
        <v>282</v>
      </c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0"/>
      <c r="CN4" s="10" t="s">
        <f>=XIRR(CN2:CN3,CM2:CM3)</f>
      </c>
      <c r="CO4" s="0"/>
      <c r="CP4" s="0"/>
      <c r="CQ4" s="10" t="s">
        <f>=XIRR(CQ2:CQ3,CP2:CP3)</f>
      </c>
      <c r="CR4" s="0"/>
      <c r="CS4" s="0"/>
      <c r="CT4" s="10" t="s">
        <f>=XIRR(CT2:CT3,CS2:CS3)</f>
      </c>
      <c r="CU4" s="0"/>
    </row>
    <row collapsed="false" customFormat="false" customHeight="false" hidden="false" ht="12.1" outlineLevel="0" r="5">
      <c r="A5" s="11" t="n">
        <v>44413</v>
      </c>
      <c r="B5" s="6" t="n">
        <v>18312.68</v>
      </c>
      <c r="C5" s="0" t="s">
        <v>279</v>
      </c>
      <c r="D5" s="11" t="n">
        <v>44488</v>
      </c>
      <c r="E5" s="6" t="n">
        <v>3336.31</v>
      </c>
      <c r="F5" s="0" t="s">
        <v>279</v>
      </c>
      <c r="G5" s="11" t="n">
        <v>44329</v>
      </c>
      <c r="H5" s="6" t="n">
        <v>4575.16</v>
      </c>
      <c r="I5" s="0" t="s">
        <v>279</v>
      </c>
      <c r="J5" s="11" t="n">
        <v>44348</v>
      </c>
      <c r="K5" s="6" t="n">
        <v>-252.16</v>
      </c>
      <c r="L5" s="0" t="s">
        <v>121</v>
      </c>
      <c r="M5" s="11" t="n">
        <v>45286</v>
      </c>
      <c r="N5" s="6" t="n">
        <v>-796.33</v>
      </c>
      <c r="O5" s="0" t="s">
        <v>225</v>
      </c>
      <c r="P5" s="11" t="n">
        <v>44399</v>
      </c>
      <c r="Q5" s="6" t="n">
        <v>3126.96</v>
      </c>
      <c r="R5" s="0" t="s">
        <v>279</v>
      </c>
      <c r="S5" s="11" t="n">
        <v>44392</v>
      </c>
      <c r="T5" s="6" t="n">
        <v>4683.24</v>
      </c>
      <c r="U5" s="0" t="s">
        <v>279</v>
      </c>
      <c r="V5" s="11" t="n">
        <v>44934</v>
      </c>
      <c r="W5" s="6" t="n">
        <v>-525</v>
      </c>
      <c r="X5" s="0" t="s">
        <v>202</v>
      </c>
      <c r="Y5" s="11" t="n">
        <v>45776</v>
      </c>
      <c r="Z5" s="6" t="n">
        <v>-1018</v>
      </c>
      <c r="AA5" s="0" t="s">
        <v>212</v>
      </c>
      <c r="AB5" s="11" t="n">
        <v>44481</v>
      </c>
      <c r="AC5" s="6" t="n">
        <v>-275.5</v>
      </c>
      <c r="AD5" s="0" t="s">
        <v>168</v>
      </c>
      <c r="AE5" s="11" t="n">
        <v>44327</v>
      </c>
      <c r="AF5" s="6" t="n">
        <v>-126</v>
      </c>
      <c r="AG5" s="0" t="s">
        <v>116</v>
      </c>
      <c r="AH5" s="11" t="n">
        <v>44571</v>
      </c>
      <c r="AI5" s="6" t="n">
        <v>-103.76</v>
      </c>
      <c r="AJ5" s="0" t="s">
        <v>183</v>
      </c>
      <c r="AK5" s="11" t="n">
        <v>44477</v>
      </c>
      <c r="AL5" s="6" t="n">
        <v>-101.2</v>
      </c>
      <c r="AM5" s="0" t="s">
        <v>165</v>
      </c>
      <c r="AN5" s="11" t="n">
        <v>45457</v>
      </c>
      <c r="AO5" s="6" t="n">
        <v>-452.5</v>
      </c>
      <c r="AP5" s="0" t="s">
        <v>234</v>
      </c>
      <c r="AQ5" s="11" t="n">
        <v>44399</v>
      </c>
      <c r="AR5" s="6" t="n">
        <v>1383.95</v>
      </c>
      <c r="AS5" s="0" t="s">
        <v>279</v>
      </c>
      <c r="AT5" s="11" t="n">
        <v>45118</v>
      </c>
      <c r="AU5" s="6" t="n">
        <v>-437.55</v>
      </c>
      <c r="AV5" s="0" t="s">
        <v>216</v>
      </c>
      <c r="AW5" s="0"/>
      <c r="AX5" s="8" t="s">
        <f>=-SUM(AX2:AX3)</f>
      </c>
      <c r="AY5" s="0" t="s">
        <v>283</v>
      </c>
      <c r="AZ5" s="11" t="n">
        <v>44845</v>
      </c>
      <c r="BA5" s="6" t="n">
        <v>-1331.9</v>
      </c>
      <c r="BB5" s="0" t="s">
        <v>200</v>
      </c>
      <c r="BC5" s="11" t="n">
        <v>44686</v>
      </c>
      <c r="BD5" s="6" t="n">
        <v>-114.31</v>
      </c>
      <c r="BE5" s="0" t="s">
        <v>188</v>
      </c>
      <c r="BF5" s="11" t="n">
        <v>44425</v>
      </c>
      <c r="BG5" s="6" t="n">
        <v>869.6</v>
      </c>
      <c r="BH5" s="0" t="s">
        <v>279</v>
      </c>
      <c r="BI5" s="11" t="n">
        <v>44497</v>
      </c>
      <c r="BJ5" s="6" t="n">
        <v>4149.87</v>
      </c>
      <c r="BK5" s="0" t="s">
        <v>279</v>
      </c>
      <c r="BL5" s="11" t="n">
        <v>44487</v>
      </c>
      <c r="BM5" s="6" t="n">
        <v>1300.9</v>
      </c>
      <c r="BN5" s="0" t="s">
        <v>279</v>
      </c>
      <c r="BO5" s="11" t="n">
        <v>44425</v>
      </c>
      <c r="BP5" s="6" t="n">
        <v>1055.33</v>
      </c>
      <c r="BQ5" s="0" t="s">
        <v>279</v>
      </c>
      <c r="BR5" s="11" t="n">
        <v>46123</v>
      </c>
      <c r="BS5" s="8" t="s">
        <f>=-Портфель!J25</f>
      </c>
      <c r="BT5" s="0" t="s">
        <v>282</v>
      </c>
      <c r="BU5" s="0"/>
      <c r="BV5" s="8" t="s">
        <f>=-SUM(BV2:BV3)</f>
      </c>
      <c r="BW5" s="0" t="s">
        <v>283</v>
      </c>
      <c r="BX5" s="11" t="n">
        <v>44410</v>
      </c>
      <c r="BY5" s="6" t="n">
        <v>688.18</v>
      </c>
      <c r="BZ5" s="0" t="s">
        <v>279</v>
      </c>
      <c r="CA5" s="0"/>
      <c r="CB5" s="8" t="s">
        <f>=-SUM(CB2:CB3)</f>
      </c>
      <c r="CC5" s="0" t="s">
        <v>283</v>
      </c>
      <c r="CD5" s="0"/>
      <c r="CE5" s="10" t="s">
        <f>=XIRR(CE2:CE4,CD2:CD4)</f>
      </c>
      <c r="CF5" s="0"/>
      <c r="CG5" s="0"/>
      <c r="CH5" s="8" t="s">
        <f>=-SUM(CH2:CH3)</f>
      </c>
      <c r="CI5" s="0" t="s">
        <v>283</v>
      </c>
      <c r="CJ5" s="0"/>
      <c r="CK5" s="8" t="s">
        <f>=-SUM(CK2:CK3)</f>
      </c>
      <c r="CL5" s="0" t="s">
        <v>283</v>
      </c>
      <c r="CM5" s="0"/>
      <c r="CN5" s="8" t="s">
        <f>=-SUM(CN2:CN3)</f>
      </c>
      <c r="CO5" s="0" t="s">
        <v>283</v>
      </c>
      <c r="CP5" s="0"/>
      <c r="CQ5" s="8" t="s">
        <f>=-SUM(CQ2:CQ3)</f>
      </c>
      <c r="CR5" s="0" t="s">
        <v>283</v>
      </c>
      <c r="CS5" s="0"/>
      <c r="CT5" s="8" t="s">
        <f>=-SUM(CT2:CT3)</f>
      </c>
      <c r="CU5" s="0" t="s">
        <v>283</v>
      </c>
    </row>
    <row collapsed="false" customFormat="false" customHeight="false" hidden="false" ht="12.1" outlineLevel="0" r="6">
      <c r="A6" s="11" t="n">
        <v>44463</v>
      </c>
      <c r="B6" s="6" t="n">
        <v>-1900</v>
      </c>
      <c r="C6" s="0" t="s">
        <v>160</v>
      </c>
      <c r="D6" s="11" t="n">
        <v>44488</v>
      </c>
      <c r="E6" s="6" t="n">
        <v>3332.31</v>
      </c>
      <c r="F6" s="0" t="s">
        <v>279</v>
      </c>
      <c r="G6" s="11" t="n">
        <v>44442</v>
      </c>
      <c r="H6" s="6" t="n">
        <v>-587</v>
      </c>
      <c r="I6" s="0" t="s">
        <v>153</v>
      </c>
      <c r="J6" s="11" t="n">
        <v>44348</v>
      </c>
      <c r="K6" s="6" t="n">
        <v>-325.16</v>
      </c>
      <c r="L6" s="0" t="s">
        <v>122</v>
      </c>
      <c r="M6" s="11" t="n">
        <v>46123</v>
      </c>
      <c r="N6" s="8" t="s">
        <f>=-Портфель!J6</f>
      </c>
      <c r="O6" s="0" t="s">
        <v>282</v>
      </c>
      <c r="P6" s="11" t="n">
        <v>44404</v>
      </c>
      <c r="Q6" s="6" t="n">
        <v>3067.12</v>
      </c>
      <c r="R6" s="0" t="s">
        <v>279</v>
      </c>
      <c r="S6" s="11" t="n">
        <v>44397</v>
      </c>
      <c r="T6" s="6" t="n">
        <v>-1169</v>
      </c>
      <c r="U6" s="0" t="s">
        <v>141</v>
      </c>
      <c r="V6" s="11" t="n">
        <v>45100</v>
      </c>
      <c r="W6" s="6" t="n">
        <v>-35.8</v>
      </c>
      <c r="X6" s="0" t="s">
        <v>210</v>
      </c>
      <c r="Y6" s="11" t="n">
        <v>46123</v>
      </c>
      <c r="Z6" s="8" t="s">
        <f>=-Портфель!J10</f>
      </c>
      <c r="AA6" s="0" t="s">
        <v>282</v>
      </c>
      <c r="AB6" s="11" t="n">
        <v>44490</v>
      </c>
      <c r="AC6" s="6" t="n">
        <v>3182.21</v>
      </c>
      <c r="AD6" s="0" t="s">
        <v>279</v>
      </c>
      <c r="AE6" s="11" t="n">
        <v>44370</v>
      </c>
      <c r="AF6" s="6" t="n">
        <v>-134.2</v>
      </c>
      <c r="AG6" s="0" t="s">
        <v>128</v>
      </c>
      <c r="AH6" s="11" t="n">
        <v>44750</v>
      </c>
      <c r="AI6" s="6" t="n">
        <v>-168.68</v>
      </c>
      <c r="AJ6" s="0" t="s">
        <v>191</v>
      </c>
      <c r="AK6" s="11" t="n">
        <v>44497</v>
      </c>
      <c r="AL6" s="6" t="n">
        <v>1766.22</v>
      </c>
      <c r="AM6" s="0" t="s">
        <v>279</v>
      </c>
      <c r="AN6" s="11" t="n">
        <v>45848</v>
      </c>
      <c r="AO6" s="6" t="n">
        <v>-681.3</v>
      </c>
      <c r="AP6" s="0" t="s">
        <v>264</v>
      </c>
      <c r="AQ6" s="11" t="n">
        <v>44425</v>
      </c>
      <c r="AR6" s="6" t="n">
        <v>1377.95</v>
      </c>
      <c r="AS6" s="0" t="s">
        <v>279</v>
      </c>
      <c r="AT6" s="11" t="n">
        <v>46123</v>
      </c>
      <c r="AU6" s="8" t="s">
        <f>=-Портфель!J17</f>
      </c>
      <c r="AV6" s="0" t="s">
        <v>282</v>
      </c>
      <c r="AW6" s="0"/>
      <c r="AX6" s="0"/>
      <c r="AY6" s="0"/>
      <c r="AZ6" s="11" t="n">
        <v>46123</v>
      </c>
      <c r="BA6" s="8" t="s">
        <f>=-Портфель!J19</f>
      </c>
      <c r="BB6" s="0" t="s">
        <v>282</v>
      </c>
      <c r="BC6" s="11" t="n">
        <v>44843</v>
      </c>
      <c r="BD6" s="6" t="n">
        <v>-117</v>
      </c>
      <c r="BE6" s="0" t="s">
        <v>198</v>
      </c>
      <c r="BF6" s="11" t="n">
        <v>44483</v>
      </c>
      <c r="BG6" s="6" t="n">
        <v>2554.77</v>
      </c>
      <c r="BH6" s="0" t="s">
        <v>279</v>
      </c>
      <c r="BI6" s="11" t="n">
        <v>44579</v>
      </c>
      <c r="BJ6" s="6" t="n">
        <v>-487</v>
      </c>
      <c r="BK6" s="0" t="s">
        <v>186</v>
      </c>
      <c r="BL6" s="11" t="n">
        <v>44487</v>
      </c>
      <c r="BM6" s="6" t="n">
        <v>1288.89</v>
      </c>
      <c r="BN6" s="0" t="s">
        <v>279</v>
      </c>
      <c r="BO6" s="11" t="n">
        <v>44426</v>
      </c>
      <c r="BP6" s="6" t="n">
        <v>519.06</v>
      </c>
      <c r="BQ6" s="0" t="s">
        <v>279</v>
      </c>
      <c r="BR6" s="0"/>
      <c r="BS6" s="10" t="s">
        <f>=XIRR(BS2:BS5,BR2:BR5)</f>
      </c>
      <c r="BT6" s="0"/>
      <c r="BU6" s="0"/>
      <c r="BV6" s="0"/>
      <c r="BW6" s="0"/>
      <c r="BX6" s="11" t="n">
        <v>44466</v>
      </c>
      <c r="BY6" s="6" t="n">
        <v>-61.6</v>
      </c>
      <c r="BZ6" s="0" t="s">
        <v>161</v>
      </c>
      <c r="CA6" s="0"/>
      <c r="CB6" s="0"/>
      <c r="CC6" s="0"/>
      <c r="CD6" s="0"/>
      <c r="CE6" s="8" t="s">
        <f>=-SUM(CE2:CE4)</f>
      </c>
      <c r="CF6" s="0" t="s">
        <v>283</v>
      </c>
    </row>
    <row collapsed="false" customFormat="false" customHeight="false" hidden="false" ht="12.1" outlineLevel="0" r="7">
      <c r="A7" s="11" t="n">
        <v>44550</v>
      </c>
      <c r="B7" s="6" t="n">
        <v>-2850</v>
      </c>
      <c r="C7" s="0" t="s">
        <v>178</v>
      </c>
      <c r="D7" s="11" t="n">
        <v>44551</v>
      </c>
      <c r="E7" s="6" t="n">
        <v>2740.9</v>
      </c>
      <c r="F7" s="0" t="s">
        <v>279</v>
      </c>
      <c r="G7" s="11" t="n">
        <v>46123</v>
      </c>
      <c r="H7" s="8" t="s">
        <f>=-Портфель!J4</f>
      </c>
      <c r="I7" s="0" t="s">
        <v>282</v>
      </c>
      <c r="J7" s="11" t="n">
        <v>44398</v>
      </c>
      <c r="K7" s="6" t="n">
        <v>3422.37</v>
      </c>
      <c r="L7" s="0" t="s">
        <v>279</v>
      </c>
      <c r="M7" s="0"/>
      <c r="N7" s="10" t="s">
        <f>=XIRR(N2:N6,M2:M6)</f>
      </c>
      <c r="O7" s="0"/>
      <c r="P7" s="11" t="n">
        <v>44407</v>
      </c>
      <c r="Q7" s="6" t="n">
        <v>1590.1</v>
      </c>
      <c r="R7" s="0" t="s">
        <v>279</v>
      </c>
      <c r="S7" s="11" t="n">
        <v>44433</v>
      </c>
      <c r="T7" s="6" t="n">
        <v>3841.66</v>
      </c>
      <c r="U7" s="0" t="s">
        <v>279</v>
      </c>
      <c r="V7" s="11" t="n">
        <v>45471</v>
      </c>
      <c r="W7" s="6" t="n">
        <v>-675.6</v>
      </c>
      <c r="X7" s="0" t="s">
        <v>237</v>
      </c>
      <c r="Y7" s="0"/>
      <c r="Z7" s="10" t="s">
        <f>=XIRR(Z2:Z6,Y2:Y6)</f>
      </c>
      <c r="AA7" s="0"/>
      <c r="AB7" s="11" t="n">
        <v>44754</v>
      </c>
      <c r="AC7" s="6" t="n">
        <v>-1178</v>
      </c>
      <c r="AD7" s="0" t="s">
        <v>193</v>
      </c>
      <c r="AE7" s="11" t="n">
        <v>44431</v>
      </c>
      <c r="AF7" s="6" t="n">
        <v>4769.3</v>
      </c>
      <c r="AG7" s="0" t="s">
        <v>279</v>
      </c>
      <c r="AH7" s="11" t="n">
        <v>44845</v>
      </c>
      <c r="AI7" s="6" t="n">
        <v>-341.52</v>
      </c>
      <c r="AJ7" s="0" t="s">
        <v>199</v>
      </c>
      <c r="AK7" s="11" t="n">
        <v>44568</v>
      </c>
      <c r="AL7" s="6" t="n">
        <v>-138.93</v>
      </c>
      <c r="AM7" s="0" t="s">
        <v>182</v>
      </c>
      <c r="AN7" s="11" t="n">
        <v>46123</v>
      </c>
      <c r="AO7" s="8" t="s">
        <f>=-Портфель!J15</f>
      </c>
      <c r="AP7" s="0" t="s">
        <v>282</v>
      </c>
      <c r="AQ7" s="11" t="n">
        <v>44449</v>
      </c>
      <c r="AR7" s="6" t="n">
        <v>2651.83</v>
      </c>
      <c r="AS7" s="0" t="s">
        <v>279</v>
      </c>
      <c r="AT7" s="0"/>
      <c r="AU7" s="10" t="s">
        <f>=XIRR(AU2:AU6,AT2:AT6)</f>
      </c>
      <c r="AV7" s="0"/>
      <c r="AW7" s="0"/>
      <c r="AX7" s="0"/>
      <c r="AY7" s="0"/>
      <c r="AZ7" s="0"/>
      <c r="BA7" s="10" t="s">
        <f>=XIRR(BA2:BA6,AZ2:AZ6)</f>
      </c>
      <c r="BB7" s="0"/>
      <c r="BC7" s="11" t="n">
        <v>45049</v>
      </c>
      <c r="BD7" s="6" t="n">
        <v>-157.74</v>
      </c>
      <c r="BE7" s="0" t="s">
        <v>207</v>
      </c>
      <c r="BF7" s="11" t="n">
        <v>44762</v>
      </c>
      <c r="BG7" s="6" t="n">
        <v>-237.6</v>
      </c>
      <c r="BH7" s="0" t="s">
        <v>195</v>
      </c>
      <c r="BI7" s="11" t="n">
        <v>46123</v>
      </c>
      <c r="BJ7" s="8" t="s">
        <f>=-Портфель!J22</f>
      </c>
      <c r="BK7" s="0" t="s">
        <v>282</v>
      </c>
      <c r="BL7" s="11" t="n">
        <v>44488</v>
      </c>
      <c r="BM7" s="6" t="n">
        <v>-229.7</v>
      </c>
      <c r="BN7" s="0" t="s">
        <v>170</v>
      </c>
      <c r="BO7" s="11" t="n">
        <v>44426</v>
      </c>
      <c r="BP7" s="6" t="n">
        <v>519.06</v>
      </c>
      <c r="BQ7" s="0" t="s">
        <v>279</v>
      </c>
      <c r="BR7" s="0"/>
      <c r="BS7" s="8" t="s">
        <f>=-SUM(BS2:BS5)</f>
      </c>
      <c r="BT7" s="0" t="s">
        <v>283</v>
      </c>
      <c r="BU7" s="0"/>
      <c r="BV7" s="0"/>
      <c r="BW7" s="0"/>
      <c r="BX7" s="11" t="n">
        <v>44574</v>
      </c>
      <c r="BY7" s="6" t="n">
        <v>-46.26</v>
      </c>
      <c r="BZ7" s="0" t="s">
        <v>184</v>
      </c>
    </row>
    <row collapsed="false" customFormat="false" customHeight="false" hidden="false" ht="12.1" outlineLevel="0" r="8">
      <c r="A8" s="11" t="n">
        <v>44837</v>
      </c>
      <c r="B8" s="6" t="n">
        <v>-4750</v>
      </c>
      <c r="C8" s="0" t="s">
        <v>196</v>
      </c>
      <c r="D8" s="11" t="n">
        <v>45057</v>
      </c>
      <c r="E8" s="6" t="n">
        <v>-2392</v>
      </c>
      <c r="F8" s="0" t="s">
        <v>208</v>
      </c>
      <c r="G8" s="0"/>
      <c r="H8" s="10" t="s">
        <f>=XIRR(H2:H7,G2:G7)</f>
      </c>
      <c r="I8" s="0"/>
      <c r="J8" s="11" t="n">
        <v>44438</v>
      </c>
      <c r="K8" s="6" t="n">
        <v>3483.22</v>
      </c>
      <c r="L8" s="0" t="s">
        <v>279</v>
      </c>
      <c r="M8" s="0"/>
      <c r="N8" s="8" t="s">
        <f>=-SUM(N2:N6)</f>
      </c>
      <c r="O8" s="0" t="s">
        <v>283</v>
      </c>
      <c r="P8" s="11" t="n">
        <v>44413</v>
      </c>
      <c r="Q8" s="6" t="n">
        <v>4791.32</v>
      </c>
      <c r="R8" s="0" t="s">
        <v>279</v>
      </c>
      <c r="S8" s="11" t="n">
        <v>44762</v>
      </c>
      <c r="T8" s="6" t="n">
        <v>-1235</v>
      </c>
      <c r="U8" s="0" t="s">
        <v>194</v>
      </c>
      <c r="V8" s="11" t="n">
        <v>45839</v>
      </c>
      <c r="W8" s="6" t="n">
        <v>-873.3</v>
      </c>
      <c r="X8" s="0" t="s">
        <v>262</v>
      </c>
      <c r="Y8" s="0"/>
      <c r="Z8" s="8" t="s">
        <f>=-SUM(Z2:Z6)</f>
      </c>
      <c r="AA8" s="0" t="s">
        <v>283</v>
      </c>
      <c r="AB8" s="11" t="n">
        <v>45106</v>
      </c>
      <c r="AC8" s="6" t="n">
        <v>-1193.6</v>
      </c>
      <c r="AD8" s="0" t="s">
        <v>211</v>
      </c>
      <c r="AE8" s="11" t="n">
        <v>44431</v>
      </c>
      <c r="AF8" s="6" t="n">
        <v>4753.69</v>
      </c>
      <c r="AG8" s="0" t="s">
        <v>279</v>
      </c>
      <c r="AH8" s="11" t="n">
        <v>44936</v>
      </c>
      <c r="AI8" s="6" t="n">
        <v>-71.32</v>
      </c>
      <c r="AJ8" s="0" t="s">
        <v>204</v>
      </c>
      <c r="AK8" s="11" t="n">
        <v>44664</v>
      </c>
      <c r="AL8" s="6" t="n">
        <v>-79.63</v>
      </c>
      <c r="AM8" s="0" t="s">
        <v>187</v>
      </c>
      <c r="AN8" s="0"/>
      <c r="AO8" s="10" t="s">
        <f>=XIRR(AO2:AO7,AN2:AN7)</f>
      </c>
      <c r="AP8" s="0"/>
      <c r="AQ8" s="11" t="n">
        <v>44449</v>
      </c>
      <c r="AR8" s="6" t="n">
        <v>2631.02</v>
      </c>
      <c r="AS8" s="0" t="s">
        <v>279</v>
      </c>
      <c r="AT8" s="0"/>
      <c r="AU8" s="8" t="s">
        <f>=-SUM(AU2:AU6)</f>
      </c>
      <c r="AV8" s="0" t="s">
        <v>283</v>
      </c>
      <c r="AW8" s="0"/>
      <c r="AX8" s="0"/>
      <c r="AY8" s="0"/>
      <c r="AZ8" s="0"/>
      <c r="BA8" s="8" t="s">
        <f>=-SUM(BA2:BA6)</f>
      </c>
      <c r="BB8" s="0" t="s">
        <v>283</v>
      </c>
      <c r="BC8" s="11" t="n">
        <v>45209</v>
      </c>
      <c r="BD8" s="6" t="n">
        <v>-90.5</v>
      </c>
      <c r="BE8" s="0" t="s">
        <v>220</v>
      </c>
      <c r="BF8" s="11" t="n">
        <v>45261</v>
      </c>
      <c r="BG8" s="6" t="n">
        <v>-284.79</v>
      </c>
      <c r="BH8" s="0" t="s">
        <v>223</v>
      </c>
      <c r="BI8" s="0"/>
      <c r="BJ8" s="10" t="s">
        <f>=XIRR(BJ2:BJ7,BI2:BI7)</f>
      </c>
      <c r="BK8" s="0"/>
      <c r="BL8" s="11" t="n">
        <v>45217</v>
      </c>
      <c r="BM8" s="6" t="n">
        <v>-163.5</v>
      </c>
      <c r="BN8" s="0" t="s">
        <v>222</v>
      </c>
      <c r="BO8" s="11" t="n">
        <v>44426</v>
      </c>
      <c r="BP8" s="6" t="n">
        <v>1033.72</v>
      </c>
      <c r="BQ8" s="0" t="s">
        <v>279</v>
      </c>
      <c r="BR8" s="0"/>
      <c r="BS8" s="0"/>
      <c r="BT8" s="0"/>
      <c r="BU8" s="0"/>
      <c r="BV8" s="0"/>
      <c r="BW8" s="0"/>
      <c r="BX8" s="11" t="n">
        <v>45453</v>
      </c>
      <c r="BY8" s="6" t="n">
        <v>-48.04</v>
      </c>
      <c r="BZ8" s="0" t="s">
        <v>233</v>
      </c>
    </row>
    <row collapsed="false" customFormat="false" customHeight="false" hidden="false" ht="12.1" outlineLevel="0" r="9">
      <c r="A9" s="11" t="n">
        <v>44837</v>
      </c>
      <c r="B9" s="6" t="n">
        <v>-4750</v>
      </c>
      <c r="C9" s="0" t="s">
        <v>196</v>
      </c>
      <c r="D9" s="11" t="n">
        <v>45484</v>
      </c>
      <c r="E9" s="6" t="n">
        <v>-3187</v>
      </c>
      <c r="F9" s="0" t="s">
        <v>240</v>
      </c>
      <c r="G9" s="0"/>
      <c r="H9" s="8" t="s">
        <f>=-SUM(H2:H7)</f>
      </c>
      <c r="I9" s="0" t="s">
        <v>283</v>
      </c>
      <c r="J9" s="11" t="n">
        <v>44440</v>
      </c>
      <c r="K9" s="6" t="n">
        <v>3285.88</v>
      </c>
      <c r="L9" s="0" t="s">
        <v>279</v>
      </c>
      <c r="M9" s="0"/>
      <c r="N9" s="0"/>
      <c r="O9" s="0"/>
      <c r="P9" s="11" t="n">
        <v>44433</v>
      </c>
      <c r="Q9" s="6" t="n">
        <v>15453.71</v>
      </c>
      <c r="R9" s="0" t="s">
        <v>279</v>
      </c>
      <c r="S9" s="11" t="n">
        <v>45127</v>
      </c>
      <c r="T9" s="6" t="n">
        <v>-209</v>
      </c>
      <c r="U9" s="0" t="s">
        <v>218</v>
      </c>
      <c r="V9" s="11" t="n">
        <v>46123</v>
      </c>
      <c r="W9" s="8" t="s">
        <f>=-Портфель!J9</f>
      </c>
      <c r="X9" s="0" t="s">
        <v>282</v>
      </c>
      <c r="Y9" s="0"/>
      <c r="Z9" s="0"/>
      <c r="AA9" s="0"/>
      <c r="AB9" s="11" t="n">
        <v>45489</v>
      </c>
      <c r="AC9" s="6" t="n">
        <v>-1218</v>
      </c>
      <c r="AD9" s="0" t="s">
        <v>243</v>
      </c>
      <c r="AE9" s="11" t="n">
        <v>44446</v>
      </c>
      <c r="AF9" s="6" t="n">
        <v>-711.2</v>
      </c>
      <c r="AG9" s="0" t="s">
        <v>154</v>
      </c>
      <c r="AH9" s="11" t="n">
        <v>45118</v>
      </c>
      <c r="AI9" s="6" t="n">
        <v>-289.52</v>
      </c>
      <c r="AJ9" s="0" t="s">
        <v>214</v>
      </c>
      <c r="AK9" s="11" t="n">
        <v>44750</v>
      </c>
      <c r="AL9" s="6" t="n">
        <v>-63.27</v>
      </c>
      <c r="AM9" s="0" t="s">
        <v>192</v>
      </c>
      <c r="AN9" s="0"/>
      <c r="AO9" s="8" t="s">
        <f>=-SUM(AO2:AO7)</f>
      </c>
      <c r="AP9" s="0" t="s">
        <v>283</v>
      </c>
      <c r="AQ9" s="11" t="n">
        <v>44556</v>
      </c>
      <c r="AR9" s="6" t="n">
        <v>-407</v>
      </c>
      <c r="AS9" s="0" t="s">
        <v>180</v>
      </c>
      <c r="AT9" s="0"/>
      <c r="AU9" s="0"/>
      <c r="AV9" s="0"/>
      <c r="AW9" s="0"/>
      <c r="AX9" s="0"/>
      <c r="AY9" s="0"/>
      <c r="AZ9" s="0"/>
      <c r="BA9" s="0"/>
      <c r="BB9" s="0"/>
      <c r="BC9" s="11" t="n">
        <v>45377</v>
      </c>
      <c r="BD9" s="6" t="n">
        <v>-115.27</v>
      </c>
      <c r="BE9" s="0" t="s">
        <v>228</v>
      </c>
      <c r="BF9" s="11" t="n">
        <v>45562</v>
      </c>
      <c r="BG9" s="6" t="n">
        <v>-316.6</v>
      </c>
      <c r="BH9" s="0" t="s">
        <v>248</v>
      </c>
      <c r="BI9" s="0"/>
      <c r="BJ9" s="8" t="s">
        <f>=-SUM(BJ2:BJ7)</f>
      </c>
      <c r="BK9" s="0" t="s">
        <v>283</v>
      </c>
      <c r="BL9" s="11" t="n">
        <v>45443</v>
      </c>
      <c r="BM9" s="6" t="n">
        <v>-88</v>
      </c>
      <c r="BN9" s="0" t="s">
        <v>232</v>
      </c>
      <c r="BO9" s="11" t="n">
        <v>44442</v>
      </c>
      <c r="BP9" s="6" t="n">
        <v>1041.92</v>
      </c>
      <c r="BQ9" s="0" t="s">
        <v>279</v>
      </c>
      <c r="BR9" s="0"/>
      <c r="BS9" s="0"/>
      <c r="BT9" s="0"/>
      <c r="BU9" s="0"/>
      <c r="BV9" s="0"/>
      <c r="BW9" s="0"/>
      <c r="BX9" s="11" t="n">
        <v>45582</v>
      </c>
      <c r="BY9" s="6" t="n">
        <v>-43.88</v>
      </c>
      <c r="BZ9" s="0" t="s">
        <v>252</v>
      </c>
    </row>
    <row collapsed="false" customFormat="false" customHeight="false" hidden="false" ht="12.1" outlineLevel="0" r="10">
      <c r="A10" s="11" t="n">
        <v>44914</v>
      </c>
      <c r="B10" s="6" t="n">
        <v>-3873</v>
      </c>
      <c r="C10" s="0" t="s">
        <v>201</v>
      </c>
      <c r="D10" s="11" t="n">
        <v>45856</v>
      </c>
      <c r="E10" s="6" t="n">
        <v>-3334.4</v>
      </c>
      <c r="F10" s="0" t="s">
        <v>267</v>
      </c>
      <c r="G10" s="0"/>
      <c r="H10" s="0"/>
      <c r="I10" s="0"/>
      <c r="J10" s="11" t="n">
        <v>44441</v>
      </c>
      <c r="K10" s="6" t="n">
        <v>-1028.3</v>
      </c>
      <c r="L10" s="0" t="s">
        <v>152</v>
      </c>
      <c r="M10" s="0"/>
      <c r="N10" s="0"/>
      <c r="O10" s="0"/>
      <c r="P10" s="11" t="n">
        <v>44441</v>
      </c>
      <c r="Q10" s="6" t="n">
        <v>4357.51</v>
      </c>
      <c r="R10" s="0" t="s">
        <v>279</v>
      </c>
      <c r="S10" s="11" t="n">
        <v>45491</v>
      </c>
      <c r="T10" s="6" t="n">
        <v>-3208</v>
      </c>
      <c r="U10" s="0" t="s">
        <v>245</v>
      </c>
      <c r="V10" s="0"/>
      <c r="W10" s="10" t="s">
        <f>=XIRR(W2:W9,V2:V9)</f>
      </c>
      <c r="X10" s="0"/>
      <c r="Y10" s="0"/>
      <c r="Z10" s="0"/>
      <c r="AA10" s="0"/>
      <c r="AB10" s="11" t="n">
        <v>45845</v>
      </c>
      <c r="AC10" s="6" t="n">
        <v>-1218</v>
      </c>
      <c r="AD10" s="0" t="s">
        <v>243</v>
      </c>
      <c r="AE10" s="11" t="n">
        <v>44496</v>
      </c>
      <c r="AF10" s="6" t="n">
        <v>2306.59</v>
      </c>
      <c r="AG10" s="0" t="s">
        <v>279</v>
      </c>
      <c r="AH10" s="11" t="n">
        <v>45210</v>
      </c>
      <c r="AI10" s="6" t="n">
        <v>-287.48</v>
      </c>
      <c r="AJ10" s="0" t="s">
        <v>221</v>
      </c>
      <c r="AK10" s="11" t="n">
        <v>44840</v>
      </c>
      <c r="AL10" s="6" t="n">
        <v>-59.52</v>
      </c>
      <c r="AM10" s="0" t="s">
        <v>197</v>
      </c>
      <c r="AN10" s="0"/>
      <c r="AO10" s="0"/>
      <c r="AP10" s="0"/>
      <c r="AQ10" s="11" t="n">
        <v>46123</v>
      </c>
      <c r="AR10" s="8" t="s">
        <f>=-Портфель!J16</f>
      </c>
      <c r="AS10" s="0" t="s">
        <v>282</v>
      </c>
      <c r="AT10" s="0"/>
      <c r="AU10" s="0"/>
      <c r="AV10" s="0"/>
      <c r="AW10" s="0"/>
      <c r="AX10" s="0"/>
      <c r="AY10" s="0"/>
      <c r="AZ10" s="0"/>
      <c r="BA10" s="0"/>
      <c r="BB10" s="0"/>
      <c r="BC10" s="11" t="n">
        <v>45576</v>
      </c>
      <c r="BD10" s="6" t="n">
        <v>-92.5</v>
      </c>
      <c r="BE10" s="0" t="s">
        <v>251</v>
      </c>
      <c r="BF10" s="11" t="n">
        <v>45882</v>
      </c>
      <c r="BG10" s="6" t="n">
        <v>-326</v>
      </c>
      <c r="BH10" s="0" t="s">
        <v>268</v>
      </c>
      <c r="BI10" s="0"/>
      <c r="BJ10" s="0"/>
      <c r="BK10" s="0"/>
      <c r="BL10" s="11" t="n">
        <v>45584</v>
      </c>
      <c r="BM10" s="6" t="n">
        <v>-108.5</v>
      </c>
      <c r="BN10" s="0" t="s">
        <v>253</v>
      </c>
      <c r="BO10" s="11" t="n">
        <v>45849</v>
      </c>
      <c r="BP10" s="6" t="n">
        <v>-356.28</v>
      </c>
      <c r="BQ10" s="0" t="s">
        <v>265</v>
      </c>
      <c r="BR10" s="0"/>
      <c r="BS10" s="0"/>
      <c r="BT10" s="0"/>
      <c r="BU10" s="0"/>
      <c r="BV10" s="0"/>
      <c r="BW10" s="0"/>
      <c r="BX10" s="11" t="n">
        <v>46123</v>
      </c>
      <c r="BY10" s="8" t="s">
        <f>=-Портфель!J27</f>
      </c>
      <c r="BZ10" s="0" t="s">
        <v>282</v>
      </c>
    </row>
    <row collapsed="false" customFormat="false" customHeight="false" hidden="false" ht="12.1" outlineLevel="0" r="11">
      <c r="A11" s="11" t="n">
        <v>45020</v>
      </c>
      <c r="B11" s="6" t="n">
        <v>-5664</v>
      </c>
      <c r="C11" s="0" t="s">
        <v>205</v>
      </c>
      <c r="D11" s="11" t="n">
        <v>46123</v>
      </c>
      <c r="E11" s="8" t="s">
        <f>=-Портфель!J3</f>
      </c>
      <c r="F11" s="0" t="s">
        <v>282</v>
      </c>
      <c r="G11" s="0"/>
      <c r="H11" s="0"/>
      <c r="I11" s="0"/>
      <c r="J11" s="11" t="n">
        <v>44498</v>
      </c>
      <c r="K11" s="6" t="n">
        <v>3227.44</v>
      </c>
      <c r="L11" s="0" t="s">
        <v>279</v>
      </c>
      <c r="M11" s="0"/>
      <c r="N11" s="0"/>
      <c r="O11" s="0"/>
      <c r="P11" s="11" t="n">
        <v>44448</v>
      </c>
      <c r="Q11" s="6" t="n">
        <v>7058.39</v>
      </c>
      <c r="R11" s="0" t="s">
        <v>279</v>
      </c>
      <c r="S11" s="11" t="n">
        <v>45855</v>
      </c>
      <c r="T11" s="6" t="n">
        <v>-2218</v>
      </c>
      <c r="U11" s="0" t="s">
        <v>266</v>
      </c>
      <c r="V11" s="0"/>
      <c r="W11" s="8" t="s">
        <f>=-SUM(W2:W9)</f>
      </c>
      <c r="X11" s="0" t="s">
        <v>283</v>
      </c>
      <c r="Y11" s="0"/>
      <c r="Z11" s="0"/>
      <c r="AA11" s="0"/>
      <c r="AB11" s="11" t="n">
        <v>46123</v>
      </c>
      <c r="AC11" s="8" t="s">
        <f>=-Портфель!J11</f>
      </c>
      <c r="AD11" s="0" t="s">
        <v>282</v>
      </c>
      <c r="AE11" s="11" t="n">
        <v>44496</v>
      </c>
      <c r="AF11" s="6" t="n">
        <v>2276.58</v>
      </c>
      <c r="AG11" s="0" t="s">
        <v>279</v>
      </c>
      <c r="AH11" s="11" t="n">
        <v>45300</v>
      </c>
      <c r="AI11" s="6" t="n">
        <v>-367.04</v>
      </c>
      <c r="AJ11" s="0" t="s">
        <v>226</v>
      </c>
      <c r="AK11" s="11" t="n">
        <v>44935</v>
      </c>
      <c r="AL11" s="6" t="n">
        <v>-70.48</v>
      </c>
      <c r="AM11" s="0" t="s">
        <v>203</v>
      </c>
      <c r="AN11" s="0"/>
      <c r="AO11" s="0"/>
      <c r="AP11" s="0"/>
      <c r="AQ11" s="0"/>
      <c r="AR11" s="10" t="s">
        <f>=XIRR(AR2:AR10,AQ2:AQ10)</f>
      </c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11" t="n">
        <v>45775</v>
      </c>
      <c r="BD11" s="6" t="n">
        <v>-121.95</v>
      </c>
      <c r="BE11" s="0" t="s">
        <v>259</v>
      </c>
      <c r="BF11" s="11" t="n">
        <v>46123</v>
      </c>
      <c r="BG11" s="8" t="s">
        <f>=-Портфель!J21</f>
      </c>
      <c r="BH11" s="0" t="s">
        <v>282</v>
      </c>
      <c r="BI11" s="0"/>
      <c r="BJ11" s="0"/>
      <c r="BK11" s="0"/>
      <c r="BL11" s="11" t="n">
        <v>46123</v>
      </c>
      <c r="BM11" s="8" t="s">
        <f>=-Портфель!J23</f>
      </c>
      <c r="BN11" s="0" t="s">
        <v>282</v>
      </c>
      <c r="BO11" s="11" t="n">
        <v>46123</v>
      </c>
      <c r="BP11" s="8" t="s">
        <f>=-Портфель!J24</f>
      </c>
      <c r="BQ11" s="0" t="s">
        <v>282</v>
      </c>
      <c r="BR11" s="0"/>
      <c r="BS11" s="0"/>
      <c r="BT11" s="0"/>
      <c r="BU11" s="0"/>
      <c r="BV11" s="0"/>
      <c r="BW11" s="0"/>
      <c r="BX11" s="0"/>
      <c r="BY11" s="10" t="s">
        <f>=XIRR(BY2:BY10,BX2:BX10)</f>
      </c>
      <c r="BZ11" s="0"/>
    </row>
    <row collapsed="false" customFormat="false" customHeight="false" hidden="false" ht="12.1" outlineLevel="0" r="12">
      <c r="A12" s="11" t="n">
        <v>45118</v>
      </c>
      <c r="B12" s="6" t="n">
        <v>-3216</v>
      </c>
      <c r="C12" s="0" t="s">
        <v>215</v>
      </c>
      <c r="D12" s="0"/>
      <c r="E12" s="10" t="s">
        <f>=XIRR(E2:E11,D2:D11)</f>
      </c>
      <c r="F12" s="0"/>
      <c r="G12" s="0"/>
      <c r="H12" s="0"/>
      <c r="I12" s="0"/>
      <c r="J12" s="11" t="n">
        <v>44544</v>
      </c>
      <c r="K12" s="6" t="n">
        <v>-1345.74</v>
      </c>
      <c r="L12" s="0" t="s">
        <v>176</v>
      </c>
      <c r="M12" s="0"/>
      <c r="N12" s="0"/>
      <c r="O12" s="0"/>
      <c r="P12" s="11" t="n">
        <v>44449</v>
      </c>
      <c r="Q12" s="6" t="n">
        <v>-1184.2</v>
      </c>
      <c r="R12" s="0" t="s">
        <v>155</v>
      </c>
      <c r="S12" s="11" t="n">
        <v>46123</v>
      </c>
      <c r="T12" s="8" t="s">
        <f>=-Портфель!J8</f>
      </c>
      <c r="U12" s="0" t="s">
        <v>282</v>
      </c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  <c r="AE12" s="11" t="n">
        <v>44501</v>
      </c>
      <c r="AF12" s="6" t="n">
        <v>2239.55</v>
      </c>
      <c r="AG12" s="0" t="s">
        <v>279</v>
      </c>
      <c r="AH12" s="11" t="n">
        <v>45482</v>
      </c>
      <c r="AI12" s="6" t="n">
        <v>-263.04</v>
      </c>
      <c r="AJ12" s="0" t="s">
        <v>238</v>
      </c>
      <c r="AK12" s="11" t="n">
        <v>45022</v>
      </c>
      <c r="AL12" s="6" t="n">
        <v>-79.66</v>
      </c>
      <c r="AM12" s="0" t="s">
        <v>206</v>
      </c>
      <c r="AN12" s="0"/>
      <c r="AO12" s="0"/>
      <c r="AP12" s="0"/>
      <c r="AQ12" s="0"/>
      <c r="AR12" s="8" t="s">
        <f>=-SUM(AR2:AR10)</f>
      </c>
      <c r="AS12" s="0" t="s">
        <v>283</v>
      </c>
      <c r="AT12" s="0"/>
      <c r="AU12" s="0"/>
      <c r="AV12" s="0"/>
      <c r="AW12" s="0"/>
      <c r="AX12" s="0"/>
      <c r="AY12" s="0"/>
      <c r="AZ12" s="0"/>
      <c r="BA12" s="0"/>
      <c r="BB12" s="0"/>
      <c r="BC12" s="11" t="n">
        <v>45936</v>
      </c>
      <c r="BD12" s="6" t="n">
        <v>-92.5</v>
      </c>
      <c r="BE12" s="0" t="s">
        <v>251</v>
      </c>
      <c r="BF12" s="0"/>
      <c r="BG12" s="10" t="s">
        <f>=XIRR(BG2:BG11,BF2:BF11)</f>
      </c>
      <c r="BH12" s="0"/>
      <c r="BI12" s="0"/>
      <c r="BJ12" s="0"/>
      <c r="BK12" s="0"/>
      <c r="BL12" s="0"/>
      <c r="BM12" s="10" t="s">
        <f>=XIRR(BM2:BM11,BL2:BL11)</f>
      </c>
      <c r="BN12" s="0"/>
      <c r="BO12" s="0"/>
      <c r="BP12" s="10" t="s">
        <f>=XIRR(BP2:BP11,BO2:BO11)</f>
      </c>
      <c r="BQ12" s="0"/>
      <c r="BR12" s="0"/>
      <c r="BS12" s="0"/>
      <c r="BT12" s="0"/>
      <c r="BU12" s="0"/>
      <c r="BV12" s="0"/>
      <c r="BW12" s="0"/>
      <c r="BX12" s="0"/>
      <c r="BY12" s="8" t="s">
        <f>=-SUM(BY2:BY10)</f>
      </c>
      <c r="BZ12" s="0" t="s">
        <v>283</v>
      </c>
    </row>
    <row collapsed="false" customFormat="false" customHeight="false" hidden="false" ht="12.1" outlineLevel="0" r="13">
      <c r="A13" s="11" t="n">
        <v>45285</v>
      </c>
      <c r="B13" s="6" t="n">
        <v>-3544</v>
      </c>
      <c r="C13" s="0" t="s">
        <v>224</v>
      </c>
      <c r="D13" s="0"/>
      <c r="E13" s="8" t="s">
        <f>=-SUM(E2:E11)</f>
      </c>
      <c r="F13" s="0" t="s">
        <v>283</v>
      </c>
      <c r="G13" s="0"/>
      <c r="H13" s="0"/>
      <c r="I13" s="0"/>
      <c r="J13" s="11" t="n">
        <v>45461</v>
      </c>
      <c r="K13" s="6" t="n">
        <v>-2999.18</v>
      </c>
      <c r="L13" s="0" t="s">
        <v>235</v>
      </c>
      <c r="M13" s="0"/>
      <c r="N13" s="0"/>
      <c r="O13" s="0"/>
      <c r="P13" s="11" t="n">
        <v>44469</v>
      </c>
      <c r="Q13" s="6" t="n">
        <v>2491.72</v>
      </c>
      <c r="R13" s="0" t="s">
        <v>279</v>
      </c>
      <c r="S13" s="0"/>
      <c r="T13" s="10" t="s">
        <f>=XIRR(T2:T12,S2:S12)</f>
      </c>
      <c r="U13" s="0"/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283</v>
      </c>
      <c r="AE13" s="11" t="n">
        <v>44537</v>
      </c>
      <c r="AF13" s="6" t="n">
        <v>-1043.7</v>
      </c>
      <c r="AG13" s="0" t="s">
        <v>175</v>
      </c>
      <c r="AH13" s="11" t="n">
        <v>45573</v>
      </c>
      <c r="AI13" s="6" t="n">
        <v>-398.4</v>
      </c>
      <c r="AJ13" s="0" t="s">
        <v>249</v>
      </c>
      <c r="AK13" s="11" t="n">
        <v>45114</v>
      </c>
      <c r="AL13" s="6" t="n">
        <v>-92.75</v>
      </c>
      <c r="AM13" s="0" t="s">
        <v>213</v>
      </c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11" t="n">
        <v>46123</v>
      </c>
      <c r="BD13" s="8" t="s">
        <f>=-Портфель!J20</f>
      </c>
      <c r="BE13" s="0" t="s">
        <v>282</v>
      </c>
      <c r="BF13" s="0"/>
      <c r="BG13" s="8" t="s">
        <f>=-SUM(BG2:BG11)</f>
      </c>
      <c r="BH13" s="0" t="s">
        <v>283</v>
      </c>
      <c r="BI13" s="0"/>
      <c r="BJ13" s="0"/>
      <c r="BK13" s="0"/>
      <c r="BL13" s="0"/>
      <c r="BM13" s="8" t="s">
        <f>=-SUM(BM2:BM11)</f>
      </c>
      <c r="BN13" s="0" t="s">
        <v>283</v>
      </c>
      <c r="BO13" s="0"/>
      <c r="BP13" s="8" t="s">
        <f>=-SUM(BP2:BP11)</f>
      </c>
      <c r="BQ13" s="0" t="s">
        <v>283</v>
      </c>
    </row>
    <row collapsed="false" customFormat="false" customHeight="false" hidden="false" ht="12.1" outlineLevel="0" r="14">
      <c r="A14" s="11" t="n">
        <v>45484</v>
      </c>
      <c r="B14" s="6" t="n">
        <v>-3581</v>
      </c>
      <c r="C14" s="0" t="s">
        <v>241</v>
      </c>
      <c r="D14" s="0"/>
      <c r="E14" s="0"/>
      <c r="F14" s="0"/>
      <c r="G14" s="0"/>
      <c r="H14" s="0"/>
      <c r="I14" s="0"/>
      <c r="J14" s="11" t="n">
        <v>45461</v>
      </c>
      <c r="K14" s="6" t="n">
        <v>-599.4</v>
      </c>
      <c r="L14" s="0" t="s">
        <v>236</v>
      </c>
      <c r="M14" s="0"/>
      <c r="N14" s="0"/>
      <c r="O14" s="0"/>
      <c r="P14" s="11" t="n">
        <v>46123</v>
      </c>
      <c r="Q14" s="8" t="s">
        <f>=-Портфель!J7</f>
      </c>
      <c r="R14" s="0" t="s">
        <v>282</v>
      </c>
      <c r="S14" s="0"/>
      <c r="T14" s="8" t="s">
        <f>=-SUM(T2:T12)</f>
      </c>
      <c r="U14" s="0" t="s">
        <v>283</v>
      </c>
      <c r="V14" s="0"/>
      <c r="W14" s="0"/>
      <c r="X14" s="0"/>
      <c r="Y14" s="0"/>
      <c r="Z14" s="0"/>
      <c r="AA14" s="0"/>
      <c r="AB14" s="0"/>
      <c r="AC14" s="0"/>
      <c r="AD14" s="0"/>
      <c r="AE14" s="11" t="n">
        <v>45439</v>
      </c>
      <c r="AF14" s="6" t="n">
        <v>-1990.7</v>
      </c>
      <c r="AG14" s="0" t="s">
        <v>231</v>
      </c>
      <c r="AH14" s="11" t="n">
        <v>45665</v>
      </c>
      <c r="AI14" s="6" t="n">
        <v>-181.68</v>
      </c>
      <c r="AJ14" s="0" t="s">
        <v>256</v>
      </c>
      <c r="AK14" s="11" t="n">
        <v>45205</v>
      </c>
      <c r="AL14" s="6" t="n">
        <v>-99.88</v>
      </c>
      <c r="AM14" s="0" t="s">
        <v>219</v>
      </c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10" t="s">
        <f>=XIRR(BD2:BD13,BC2:BC13)</f>
      </c>
      <c r="BE14" s="0"/>
    </row>
    <row collapsed="false" customFormat="false" customHeight="false" hidden="false" ht="12.1" outlineLevel="0" r="15">
      <c r="A15" s="11" t="n">
        <v>45484</v>
      </c>
      <c r="B15" s="6" t="n">
        <v>-183</v>
      </c>
      <c r="C15" s="0" t="s">
        <v>242</v>
      </c>
      <c r="D15" s="0"/>
      <c r="E15" s="0"/>
      <c r="F15" s="0"/>
      <c r="G15" s="0"/>
      <c r="H15" s="0"/>
      <c r="I15" s="0"/>
      <c r="J15" s="11" t="n">
        <v>45545</v>
      </c>
      <c r="K15" s="6" t="n">
        <v>-486.08</v>
      </c>
      <c r="L15" s="0" t="s">
        <v>246</v>
      </c>
      <c r="M15" s="0"/>
      <c r="N15" s="0"/>
      <c r="O15" s="0"/>
      <c r="P15" s="0"/>
      <c r="Q15" s="10" t="s">
        <f>=XIRR(Q2:Q14,P2:P14)</f>
      </c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11" t="n">
        <v>46123</v>
      </c>
      <c r="AF15" s="8" t="s">
        <f>=-Портфель!J12</f>
      </c>
      <c r="AG15" s="0" t="s">
        <v>282</v>
      </c>
      <c r="AH15" s="11" t="n">
        <v>45810</v>
      </c>
      <c r="AI15" s="6" t="n">
        <v>-450.32</v>
      </c>
      <c r="AJ15" s="0" t="s">
        <v>260</v>
      </c>
      <c r="AK15" s="11" t="n">
        <v>45300</v>
      </c>
      <c r="AL15" s="6" t="n">
        <v>-89.87</v>
      </c>
      <c r="AM15" s="0" t="s">
        <v>227</v>
      </c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8" t="s">
        <f>=-SUM(BD2:BD13)</f>
      </c>
      <c r="BE15" s="0" t="s">
        <v>283</v>
      </c>
    </row>
    <row collapsed="false" customFormat="false" customHeight="false" hidden="false" ht="12.1" outlineLevel="0" r="16">
      <c r="A16" s="11" t="n">
        <v>45557</v>
      </c>
      <c r="B16" s="6" t="n">
        <v>-1425</v>
      </c>
      <c r="C16" s="0" t="s">
        <v>247</v>
      </c>
      <c r="D16" s="0"/>
      <c r="E16" s="0"/>
      <c r="F16" s="0"/>
      <c r="G16" s="0"/>
      <c r="H16" s="0"/>
      <c r="I16" s="0"/>
      <c r="J16" s="11" t="n">
        <v>45643</v>
      </c>
      <c r="K16" s="6" t="n">
        <v>-768.08</v>
      </c>
      <c r="L16" s="0" t="s">
        <v>254</v>
      </c>
      <c r="M16" s="0"/>
      <c r="N16" s="0"/>
      <c r="O16" s="0"/>
      <c r="P16" s="0"/>
      <c r="Q16" s="8" t="s">
        <f>=-SUM(Q2:Q14)</f>
      </c>
      <c r="R16" s="0" t="s">
        <v>283</v>
      </c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10" t="s">
        <f>=XIRR(AF2:AF15,AE2:AE15)</f>
      </c>
      <c r="AG16" s="0"/>
      <c r="AH16" s="11" t="n">
        <v>45944</v>
      </c>
      <c r="AI16" s="6" t="n">
        <v>-150.2</v>
      </c>
      <c r="AJ16" s="0" t="s">
        <v>271</v>
      </c>
      <c r="AK16" s="11" t="n">
        <v>45391</v>
      </c>
      <c r="AL16" s="6" t="n">
        <v>-92.77</v>
      </c>
      <c r="AM16" s="0" t="s">
        <v>229</v>
      </c>
    </row>
    <row collapsed="false" customFormat="false" customHeight="false" hidden="false" ht="12.1" outlineLevel="0" r="17">
      <c r="A17" s="11" t="n">
        <v>45648</v>
      </c>
      <c r="B17" s="6" t="n">
        <v>-1535</v>
      </c>
      <c r="C17" s="0" t="s">
        <v>255</v>
      </c>
      <c r="D17" s="0"/>
      <c r="E17" s="0"/>
      <c r="F17" s="0"/>
      <c r="G17" s="0"/>
      <c r="H17" s="0"/>
      <c r="I17" s="0"/>
      <c r="J17" s="11" t="n">
        <v>46123</v>
      </c>
      <c r="K17" s="8" t="s">
        <f>=-Портфель!J5</f>
      </c>
      <c r="L17" s="0" t="s">
        <v>282</v>
      </c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8" t="s">
        <f>=-SUM(AF2:AF15)</f>
      </c>
      <c r="AG17" s="0" t="s">
        <v>283</v>
      </c>
      <c r="AH17" s="11" t="n">
        <v>46033</v>
      </c>
      <c r="AI17" s="6" t="n">
        <v>-84.56</v>
      </c>
      <c r="AJ17" s="0" t="s">
        <v>272</v>
      </c>
      <c r="AK17" s="11" t="n">
        <v>45483</v>
      </c>
      <c r="AL17" s="6" t="n">
        <v>-88.18</v>
      </c>
      <c r="AM17" s="0" t="s">
        <v>239</v>
      </c>
    </row>
    <row collapsed="false" customFormat="false" customHeight="false" hidden="false" ht="12.1" outlineLevel="0" r="18">
      <c r="A18" s="11" t="n">
        <v>45817</v>
      </c>
      <c r="B18" s="6" t="n">
        <v>-1060</v>
      </c>
      <c r="C18" s="0" t="s">
        <v>261</v>
      </c>
      <c r="D18" s="0"/>
      <c r="E18" s="0"/>
      <c r="F18" s="0"/>
      <c r="G18" s="0"/>
      <c r="H18" s="0"/>
      <c r="I18" s="0"/>
      <c r="J18" s="0"/>
      <c r="K18" s="10" t="s">
        <f>=XIRR(K2:K17,J2:J17)</f>
      </c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11" t="n">
        <v>46123</v>
      </c>
      <c r="AI18" s="8" t="s">
        <f>=-Портфель!J13</f>
      </c>
      <c r="AJ18" s="0" t="s">
        <v>282</v>
      </c>
      <c r="AK18" s="11" t="n">
        <v>45575</v>
      </c>
      <c r="AL18" s="6" t="n">
        <v>-97.14</v>
      </c>
      <c r="AM18" s="0" t="s">
        <v>250</v>
      </c>
    </row>
    <row collapsed="false" customFormat="false" customHeight="false" hidden="false" ht="12.1" outlineLevel="0" r="19">
      <c r="A19" s="11" t="n">
        <v>45931</v>
      </c>
      <c r="B19" s="6" t="n">
        <v>-3325</v>
      </c>
      <c r="C19" s="0" t="s">
        <v>269</v>
      </c>
      <c r="D19" s="0"/>
      <c r="E19" s="0"/>
      <c r="F19" s="0"/>
      <c r="G19" s="0"/>
      <c r="H19" s="0"/>
      <c r="I19" s="0"/>
      <c r="J19" s="0"/>
      <c r="K19" s="8" t="s">
        <f>=-SUM(K2:K17)</f>
      </c>
      <c r="L19" s="0" t="s">
        <v>283</v>
      </c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10" t="s">
        <f>=XIRR(AI2:AI18,AH2:AH18)</f>
      </c>
      <c r="AJ19" s="0"/>
      <c r="AK19" s="11" t="n">
        <v>45667</v>
      </c>
      <c r="AL19" s="6" t="n">
        <v>-102.5</v>
      </c>
      <c r="AM19" s="0" t="s">
        <v>257</v>
      </c>
    </row>
    <row collapsed="false" customFormat="false" customHeight="false" hidden="false" ht="12.1" outlineLevel="0" r="20">
      <c r="A20" s="11" t="n">
        <v>46123</v>
      </c>
      <c r="B20" s="8" t="s">
        <f>=-Портфель!J2</f>
      </c>
      <c r="C20" s="0" t="s">
        <v>282</v>
      </c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8" t="s">
        <f>=-SUM(AI2:AI18)</f>
      </c>
      <c r="AJ20" s="0" t="s">
        <v>283</v>
      </c>
      <c r="AK20" s="11" t="n">
        <v>45757</v>
      </c>
      <c r="AL20" s="6" t="n">
        <v>-86.26</v>
      </c>
      <c r="AM20" s="0" t="s">
        <v>258</v>
      </c>
    </row>
    <row collapsed="false" customFormat="false" customHeight="false" hidden="false" ht="12.1" outlineLevel="0" r="21">
      <c r="A21" s="0"/>
      <c r="B21" s="10" t="s">
        <f>=XIRR(B2:B20,A2:A20)</f>
      </c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11" t="n">
        <v>45848</v>
      </c>
      <c r="AL21" s="6" t="n">
        <v>-78.33</v>
      </c>
      <c r="AM21" s="0" t="s">
        <v>263</v>
      </c>
    </row>
    <row collapsed="false" customFormat="false" customHeight="false" hidden="false" ht="12.1" outlineLevel="0" r="22">
      <c r="A22" s="0"/>
      <c r="B22" s="8" t="s">
        <f>=-SUM(B2:B20)</f>
      </c>
      <c r="C22" s="0" t="s">
        <v>283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11" t="n">
        <v>45940</v>
      </c>
      <c r="AL22" s="6" t="n">
        <v>-81.57</v>
      </c>
      <c r="AM22" s="0" t="s">
        <v>270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11" t="n">
        <v>46034</v>
      </c>
      <c r="AL23" s="6" t="n">
        <v>-78.38</v>
      </c>
      <c r="AM23" s="0" t="s">
        <v>273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11" t="n">
        <v>46123</v>
      </c>
      <c r="AL24" s="8" t="s">
        <f>=-Портфель!J14</f>
      </c>
      <c r="AM24" s="0" t="s">
        <v>282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10" t="s">
        <f>=XIRR(AL2:AL24,AK2:AK24)</f>
      </c>
      <c r="AM25" s="0"/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8" t="s">
        <f>=-SUM(AL2:AL24)</f>
      </c>
      <c r="AM26" s="0" t="s">
        <v>283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284</v>
      </c>
      <c r="C1" s="0"/>
      <c r="D1" s="0"/>
      <c r="E1" s="4" t="s">
        <v>285</v>
      </c>
      <c r="F1" s="0"/>
      <c r="G1" s="0"/>
      <c r="H1" s="4" t="s">
        <v>286</v>
      </c>
      <c r="I1" s="0"/>
      <c r="J1" s="0"/>
      <c r="K1" s="4" t="s">
        <v>287</v>
      </c>
      <c r="L1" s="0"/>
    </row>
    <row collapsed="false" customFormat="false" customHeight="false" hidden="false" ht="12.1" outlineLevel="0" r="2">
      <c r="A2" s="11" t="n">
        <v>44298</v>
      </c>
      <c r="B2" s="6" t="n">
        <v>8397.71</v>
      </c>
      <c r="C2" s="0" t="s">
        <v>279</v>
      </c>
      <c r="D2" s="11" t="n">
        <v>44299</v>
      </c>
      <c r="E2" s="6" t="n">
        <v>942.66</v>
      </c>
      <c r="F2" s="0" t="s">
        <v>279</v>
      </c>
      <c r="G2" s="11" t="n">
        <v>44349</v>
      </c>
      <c r="H2" s="6" t="n">
        <v>669.47</v>
      </c>
      <c r="I2" s="0" t="s">
        <v>279</v>
      </c>
      <c r="J2" s="11" t="n">
        <v>44383</v>
      </c>
      <c r="K2" s="6" t="n">
        <v>3754.35</v>
      </c>
      <c r="L2" s="0" t="s">
        <v>279</v>
      </c>
    </row>
    <row collapsed="false" customFormat="false" customHeight="false" hidden="false" ht="12.1" outlineLevel="0" r="3">
      <c r="A3" s="11" t="n">
        <v>44328</v>
      </c>
      <c r="B3" s="6" t="n">
        <v>-488</v>
      </c>
      <c r="C3" s="0" t="s">
        <v>117</v>
      </c>
      <c r="D3" s="11" t="n">
        <v>44302</v>
      </c>
      <c r="E3" s="6" t="n">
        <v>-66.44</v>
      </c>
      <c r="F3" s="0" t="s">
        <v>113</v>
      </c>
      <c r="G3" s="11" t="n">
        <v>44404</v>
      </c>
      <c r="H3" s="6" t="n">
        <v>-672.33</v>
      </c>
      <c r="I3" s="0" t="s">
        <v>281</v>
      </c>
      <c r="J3" s="0"/>
      <c r="K3" s="10" t="s">
        <f>=XIRR(K2:K2,J2:J2)</f>
      </c>
      <c r="L3" s="0"/>
    </row>
    <row collapsed="false" customFormat="false" customHeight="false" hidden="false" ht="12.1" outlineLevel="0" r="4">
      <c r="A4" s="11" t="n">
        <v>44482</v>
      </c>
      <c r="B4" s="6" t="n">
        <v>-11347.13</v>
      </c>
      <c r="C4" s="0" t="s">
        <v>281</v>
      </c>
      <c r="D4" s="11" t="n">
        <v>44449</v>
      </c>
      <c r="E4" s="6" t="n">
        <v>-56.5</v>
      </c>
      <c r="F4" s="0" t="s">
        <v>156</v>
      </c>
      <c r="G4" s="0"/>
      <c r="H4" s="10" t="s">
        <f>=XIRR(H2:H3,G2:G3)</f>
      </c>
      <c r="I4" s="0"/>
      <c r="J4" s="0"/>
      <c r="K4" s="8" t="s">
        <f>=-SUM(K2:K2)</f>
      </c>
      <c r="L4" s="0" t="s">
        <v>283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44448</v>
      </c>
      <c r="E5" s="6" t="n">
        <v>2331.61</v>
      </c>
      <c r="F5" s="0" t="s">
        <v>279</v>
      </c>
      <c r="G5" s="0"/>
      <c r="H5" s="8" t="s">
        <f>=-SUM(H2:H3)</f>
      </c>
      <c r="I5" s="0" t="s">
        <v>283</v>
      </c>
    </row>
    <row collapsed="false" customFormat="false" customHeight="false" hidden="false" ht="12.1" outlineLevel="0" r="6">
      <c r="A6" s="0"/>
      <c r="B6" s="8" t="s">
        <f>=-SUM(B2:B4)</f>
      </c>
      <c r="C6" s="0" t="s">
        <v>283</v>
      </c>
      <c r="D6" s="11" t="n">
        <v>44448</v>
      </c>
      <c r="E6" s="6" t="n">
        <v>2317.6</v>
      </c>
      <c r="F6" s="0" t="s">
        <v>279</v>
      </c>
    </row>
    <row collapsed="false" customFormat="false" customHeight="false" hidden="false" ht="12.1" outlineLevel="0" r="7">
      <c r="A7" s="0"/>
      <c r="B7" s="0"/>
      <c r="C7" s="0"/>
      <c r="D7" s="0"/>
      <c r="E7" s="10" t="s">
        <f>=XIRR(E2:E6,D2:D6)</f>
      </c>
      <c r="F7" s="0"/>
    </row>
    <row collapsed="false" customFormat="false" customHeight="false" hidden="false" ht="12.1" outlineLevel="0" r="8">
      <c r="A8" s="0"/>
      <c r="B8" s="0"/>
      <c r="C8" s="0"/>
      <c r="D8" s="0"/>
      <c r="E8" s="8" t="s">
        <f>=-SUM(E2:E6)</f>
      </c>
      <c r="F8" s="0" t="s">
        <v>283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288</v>
      </c>
      <c r="C1" s="0"/>
      <c r="D1" s="0"/>
      <c r="E1" s="3" t="s">
        <v>289</v>
      </c>
      <c r="F1" s="0"/>
      <c r="G1" s="0"/>
      <c r="H1" s="3" t="s">
        <v>290</v>
      </c>
      <c r="I1" s="0"/>
      <c r="J1" s="0"/>
      <c r="K1" s="3" t="s">
        <v>291</v>
      </c>
      <c r="L1" s="0"/>
      <c r="M1" s="0"/>
      <c r="N1" s="3" t="s">
        <v>292</v>
      </c>
      <c r="O1" s="0"/>
      <c r="P1" s="0"/>
      <c r="Q1" s="3" t="s">
        <v>293</v>
      </c>
      <c r="R1" s="0"/>
      <c r="S1" s="0"/>
      <c r="T1" s="3" t="s">
        <v>294</v>
      </c>
      <c r="U1" s="0"/>
      <c r="V1" s="0"/>
      <c r="W1" s="3" t="s">
        <v>295</v>
      </c>
      <c r="X1" s="0"/>
      <c r="Y1" s="0"/>
      <c r="Z1" s="3" t="s">
        <v>296</v>
      </c>
      <c r="AA1" s="0"/>
      <c r="AB1" s="0"/>
      <c r="AC1" s="3" t="s">
        <v>297</v>
      </c>
      <c r="AD1" s="0"/>
      <c r="AE1" s="0"/>
      <c r="AF1" s="3" t="s">
        <v>298</v>
      </c>
      <c r="AG1" s="0"/>
      <c r="AH1" s="0"/>
      <c r="AI1" s="3" t="s">
        <v>299</v>
      </c>
      <c r="AJ1" s="0"/>
      <c r="AK1" s="0"/>
      <c r="AL1" s="3" t="s">
        <v>300</v>
      </c>
      <c r="AM1" s="0"/>
      <c r="AN1" s="0"/>
      <c r="AO1" s="3" t="s">
        <v>301</v>
      </c>
      <c r="AP1" s="0"/>
      <c r="AQ1" s="0"/>
      <c r="AR1" s="3" t="s">
        <v>302</v>
      </c>
      <c r="AS1" s="0"/>
      <c r="AT1" s="0"/>
      <c r="AU1" s="3" t="s">
        <v>303</v>
      </c>
      <c r="AV1" s="0"/>
      <c r="AW1" s="0"/>
      <c r="AX1" s="3" t="s">
        <v>304</v>
      </c>
      <c r="AY1" s="0"/>
      <c r="AZ1" s="0"/>
      <c r="BA1" s="3" t="s">
        <v>305</v>
      </c>
      <c r="BB1" s="0"/>
      <c r="BC1" s="0"/>
      <c r="BD1" s="3" t="s">
        <v>306</v>
      </c>
      <c r="BE1" s="0"/>
      <c r="BF1" s="0"/>
      <c r="BG1" s="3" t="s">
        <v>307</v>
      </c>
      <c r="BH1" s="0"/>
      <c r="BI1" s="0"/>
      <c r="BJ1" s="3" t="s">
        <v>308</v>
      </c>
      <c r="BK1" s="0"/>
      <c r="BL1" s="0"/>
      <c r="BM1" s="3" t="s">
        <v>309</v>
      </c>
      <c r="BN1" s="0"/>
      <c r="BO1" s="0"/>
      <c r="BP1" s="3" t="s">
        <v>310</v>
      </c>
      <c r="BQ1" s="0"/>
      <c r="BR1" s="0"/>
      <c r="BS1" s="3" t="s">
        <v>311</v>
      </c>
      <c r="BT1" s="0"/>
      <c r="BU1" s="0"/>
      <c r="BV1" s="3" t="s">
        <v>312</v>
      </c>
      <c r="BW1" s="0"/>
      <c r="BX1" s="0"/>
      <c r="BY1" s="3" t="s">
        <v>313</v>
      </c>
      <c r="BZ1" s="0"/>
      <c r="CA1" s="0"/>
      <c r="CB1" s="3" t="s">
        <v>314</v>
      </c>
      <c r="CC1" s="0"/>
      <c r="CD1" s="0"/>
      <c r="CE1" s="3" t="s">
        <v>315</v>
      </c>
      <c r="CF1" s="0"/>
      <c r="CG1" s="0"/>
      <c r="CH1" s="3" t="s">
        <v>316</v>
      </c>
      <c r="CI1" s="0"/>
      <c r="CJ1" s="0"/>
      <c r="CK1" s="3" t="s">
        <v>317</v>
      </c>
      <c r="CL1" s="0"/>
      <c r="CM1" s="0"/>
      <c r="CN1" s="3" t="s">
        <v>318</v>
      </c>
      <c r="CO1" s="0"/>
      <c r="CP1" s="0"/>
      <c r="CQ1" s="3" t="s">
        <v>319</v>
      </c>
      <c r="CR1" s="0"/>
      <c r="CS1" s="0"/>
      <c r="CT1" s="3" t="s">
        <v>320</v>
      </c>
      <c r="CU1" s="0"/>
    </row>
    <row collapsed="false" customFormat="false" customHeight="false" hidden="false" ht="12.1" outlineLevel="0" r="2">
      <c r="A2" s="11" t="n">
        <v>44376</v>
      </c>
      <c r="B2" s="6" t="n">
        <v>5</v>
      </c>
      <c r="C2" s="6" t="n">
        <v>23576.33</v>
      </c>
      <c r="D2" s="11" t="n">
        <v>44369</v>
      </c>
      <c r="E2" s="6" t="n">
        <v>10</v>
      </c>
      <c r="F2" s="6" t="n">
        <v>2855.97</v>
      </c>
      <c r="G2" s="11" t="n">
        <v>44305</v>
      </c>
      <c r="H2" s="6" t="n">
        <v>10</v>
      </c>
      <c r="I2" s="6" t="n">
        <v>4915.9</v>
      </c>
      <c r="J2" s="11" t="n">
        <v>44266</v>
      </c>
      <c r="K2" s="6" t="n">
        <v>8</v>
      </c>
      <c r="L2" s="6" t="n">
        <v>10837.91</v>
      </c>
      <c r="M2" s="11" t="n">
        <v>44488</v>
      </c>
      <c r="N2" s="6" t="n">
        <v>100</v>
      </c>
      <c r="O2" s="6" t="n">
        <v>23666.38</v>
      </c>
      <c r="P2" s="11" t="n">
        <v>44329</v>
      </c>
      <c r="Q2" s="6" t="n">
        <v>10</v>
      </c>
      <c r="R2" s="6" t="n">
        <v>16326.3</v>
      </c>
      <c r="S2" s="11" t="n">
        <v>44312</v>
      </c>
      <c r="T2" s="6" t="n">
        <v>100</v>
      </c>
      <c r="U2" s="6" t="n">
        <v>4296.98</v>
      </c>
      <c r="V2" s="11" t="n">
        <v>44358</v>
      </c>
      <c r="W2" s="6" t="n">
        <v>20000</v>
      </c>
      <c r="X2" s="6" t="n">
        <v>5882.07</v>
      </c>
      <c r="Y2" s="11" t="n">
        <v>44326</v>
      </c>
      <c r="Z2" s="6" t="n">
        <v>15</v>
      </c>
      <c r="AA2" s="6" t="n">
        <v>11849.2</v>
      </c>
      <c r="AB2" s="11" t="n">
        <v>44320</v>
      </c>
      <c r="AC2" s="6" t="n">
        <v>20</v>
      </c>
      <c r="AD2" s="6" t="n">
        <v>6414.44</v>
      </c>
      <c r="AE2" s="11" t="n">
        <v>44316</v>
      </c>
      <c r="AF2" s="6" t="n">
        <v>20</v>
      </c>
      <c r="AG2" s="6" t="n">
        <v>5377.72</v>
      </c>
      <c r="AH2" s="11" t="n">
        <v>44407</v>
      </c>
      <c r="AI2" s="6" t="n">
        <v>10</v>
      </c>
      <c r="AJ2" s="6" t="n">
        <v>4573.16</v>
      </c>
      <c r="AK2" s="11" t="n">
        <v>44334</v>
      </c>
      <c r="AL2" s="6" t="n">
        <v>2</v>
      </c>
      <c r="AM2" s="6" t="n">
        <v>4403.05</v>
      </c>
      <c r="AN2" s="11" t="n">
        <v>44335</v>
      </c>
      <c r="AO2" s="6" t="n">
        <v>10</v>
      </c>
      <c r="AP2" s="6" t="n">
        <v>1724.19</v>
      </c>
      <c r="AQ2" s="11" t="n">
        <v>44379</v>
      </c>
      <c r="AR2" s="6" t="n">
        <v>10</v>
      </c>
      <c r="AS2" s="6" t="n">
        <v>1511.05</v>
      </c>
      <c r="AT2" s="11" t="n">
        <v>44298</v>
      </c>
      <c r="AU2" s="6" t="n">
        <v>10000</v>
      </c>
      <c r="AV2" s="6" t="n">
        <v>8237.71</v>
      </c>
      <c r="AW2" s="11" t="n">
        <v>45705</v>
      </c>
      <c r="AX2" s="6" t="n">
        <v>35</v>
      </c>
      <c r="AY2" s="6" t="n">
        <v>7571.9</v>
      </c>
      <c r="AZ2" s="11" t="n">
        <v>44335</v>
      </c>
      <c r="BA2" s="6" t="n">
        <v>10</v>
      </c>
      <c r="BB2" s="6" t="n">
        <v>2596.8</v>
      </c>
      <c r="BC2" s="11" t="n">
        <v>44341</v>
      </c>
      <c r="BD2" s="6" t="n">
        <v>1</v>
      </c>
      <c r="BE2" s="6" t="n">
        <v>1403.98</v>
      </c>
      <c r="BF2" s="11" t="n">
        <v>44351</v>
      </c>
      <c r="BG2" s="6" t="n">
        <v>10</v>
      </c>
      <c r="BH2" s="6" t="n">
        <v>920.64</v>
      </c>
      <c r="BI2" s="11" t="n">
        <v>44342</v>
      </c>
      <c r="BJ2" s="6" t="n">
        <v>10</v>
      </c>
      <c r="BK2" s="6" t="n">
        <v>2537.76</v>
      </c>
      <c r="BL2" s="11" t="n">
        <v>44337</v>
      </c>
      <c r="BM2" s="6" t="n">
        <v>10</v>
      </c>
      <c r="BN2" s="6" t="n">
        <v>1143.8</v>
      </c>
      <c r="BO2" s="11" t="n">
        <v>44425</v>
      </c>
      <c r="BP2" s="6" t="n">
        <v>4</v>
      </c>
      <c r="BQ2" s="6" t="n">
        <v>1055.33</v>
      </c>
      <c r="BR2" s="11" t="n">
        <v>44405</v>
      </c>
      <c r="BS2" s="6" t="n">
        <v>100</v>
      </c>
      <c r="BT2" s="6" t="n">
        <v>2992.07</v>
      </c>
      <c r="BU2" s="11" t="n">
        <v>44474</v>
      </c>
      <c r="BV2" s="6" t="n">
        <v>2</v>
      </c>
      <c r="BW2" s="6" t="n">
        <v>2278.58</v>
      </c>
      <c r="BX2" s="11" t="n">
        <v>44272</v>
      </c>
      <c r="BY2" s="6" t="n">
        <v>10</v>
      </c>
      <c r="BZ2" s="6" t="n">
        <v>542.38</v>
      </c>
      <c r="CA2" s="11" t="n">
        <v>44218</v>
      </c>
      <c r="CB2" s="6" t="n">
        <v>100</v>
      </c>
      <c r="CC2" s="6" t="n">
        <v>9440.87</v>
      </c>
      <c r="CD2" s="11" t="n">
        <v>44253</v>
      </c>
      <c r="CE2" s="6" t="n">
        <v>2</v>
      </c>
      <c r="CF2" s="6" t="n">
        <v>8657.99</v>
      </c>
      <c r="CG2" s="11" t="n">
        <v>44327</v>
      </c>
      <c r="CH2" s="6" t="n">
        <v>16</v>
      </c>
      <c r="CI2" s="6" t="n">
        <v>1213.64</v>
      </c>
      <c r="CJ2" s="11" t="n">
        <v>44419</v>
      </c>
      <c r="CK2" s="6" t="n">
        <v>5</v>
      </c>
      <c r="CL2" s="6" t="n">
        <v>475.7</v>
      </c>
      <c r="CM2" s="11" t="n">
        <v>44371</v>
      </c>
      <c r="CN2" s="6" t="n">
        <v>45</v>
      </c>
      <c r="CO2" s="6" t="n">
        <v>851.09</v>
      </c>
      <c r="CP2" s="11" t="n">
        <v>44354</v>
      </c>
      <c r="CQ2" s="6" t="n">
        <v>10</v>
      </c>
      <c r="CR2" s="6" t="n">
        <v>942.86</v>
      </c>
      <c r="CS2" s="11" t="n">
        <v>44419</v>
      </c>
      <c r="CT2" s="6" t="n">
        <v>5</v>
      </c>
      <c r="CU2" s="6" t="n">
        <v>348.13</v>
      </c>
    </row>
    <row collapsed="false" customFormat="false" customHeight="false" hidden="false" ht="12.1" outlineLevel="0" r="3">
      <c r="A3" s="11" t="n">
        <v>44376</v>
      </c>
      <c r="B3" s="6" t="n">
        <v>5</v>
      </c>
      <c r="C3" s="6" t="n">
        <v>23541.3</v>
      </c>
      <c r="D3" s="11" t="n">
        <v>44421</v>
      </c>
      <c r="E3" s="6" t="n">
        <v>20</v>
      </c>
      <c r="F3" s="6" t="n">
        <v>6064.2</v>
      </c>
      <c r="G3" s="11" t="n">
        <v>44312</v>
      </c>
      <c r="H3" s="6" t="n">
        <v>10</v>
      </c>
      <c r="I3" s="6" t="n">
        <v>4835.35</v>
      </c>
      <c r="J3" s="11" t="n">
        <v>44347</v>
      </c>
      <c r="K3" s="6" t="n">
        <v>1</v>
      </c>
      <c r="L3" s="6" t="n">
        <v>1684.17</v>
      </c>
      <c r="M3" s="0"/>
      <c r="N3" s="5" t="s">
        <f>=SUM(O2:O2)/SUM(N2:N2)</f>
      </c>
      <c r="O3" s="0" t="s">
        <v>11</v>
      </c>
      <c r="P3" s="11" t="n">
        <v>44369</v>
      </c>
      <c r="Q3" s="6" t="n">
        <v>5</v>
      </c>
      <c r="R3" s="6" t="n">
        <v>8175.66</v>
      </c>
      <c r="S3" s="11" t="n">
        <v>44392</v>
      </c>
      <c r="T3" s="6" t="n">
        <v>100</v>
      </c>
      <c r="U3" s="6" t="n">
        <v>4683.24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11" t="n">
        <v>44460</v>
      </c>
      <c r="AC3" s="6" t="n">
        <v>10</v>
      </c>
      <c r="AD3" s="6" t="n">
        <v>3279.28</v>
      </c>
      <c r="AE3" s="11" t="n">
        <v>44431</v>
      </c>
      <c r="AF3" s="6" t="n">
        <v>20</v>
      </c>
      <c r="AG3" s="6" t="n">
        <v>4769.3</v>
      </c>
      <c r="AH3" s="11" t="n">
        <v>44442</v>
      </c>
      <c r="AI3" s="6" t="n">
        <v>2</v>
      </c>
      <c r="AJ3" s="6" t="n">
        <v>916.64</v>
      </c>
      <c r="AK3" s="11" t="n">
        <v>44336</v>
      </c>
      <c r="AL3" s="6" t="n">
        <v>1</v>
      </c>
      <c r="AM3" s="6" t="n">
        <v>2141.47</v>
      </c>
      <c r="AN3" s="11" t="n">
        <v>44421</v>
      </c>
      <c r="AO3" s="6" t="n">
        <v>20</v>
      </c>
      <c r="AP3" s="6" t="n">
        <v>3505.63</v>
      </c>
      <c r="AQ3" s="11" t="n">
        <v>44384</v>
      </c>
      <c r="AR3" s="6" t="n">
        <v>20</v>
      </c>
      <c r="AS3" s="6" t="n">
        <v>3018.89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11" t="n">
        <v>44392</v>
      </c>
      <c r="BA3" s="6" t="n">
        <v>20</v>
      </c>
      <c r="BB3" s="6" t="n">
        <v>5649.91</v>
      </c>
      <c r="BC3" s="11" t="n">
        <v>44432</v>
      </c>
      <c r="BD3" s="6" t="n">
        <v>2</v>
      </c>
      <c r="BE3" s="6" t="n">
        <v>3464.41</v>
      </c>
      <c r="BF3" s="11" t="n">
        <v>44385</v>
      </c>
      <c r="BG3" s="6" t="n">
        <v>10</v>
      </c>
      <c r="BH3" s="6" t="n">
        <v>918.64</v>
      </c>
      <c r="BI3" s="11" t="n">
        <v>44497</v>
      </c>
      <c r="BJ3" s="6" t="n">
        <v>10</v>
      </c>
      <c r="BK3" s="6" t="n">
        <v>4149.87</v>
      </c>
      <c r="BL3" s="11" t="n">
        <v>44421</v>
      </c>
      <c r="BM3" s="6" t="n">
        <v>20</v>
      </c>
      <c r="BN3" s="6" t="n">
        <v>2694.86</v>
      </c>
      <c r="BO3" s="11" t="n">
        <v>44426</v>
      </c>
      <c r="BP3" s="6" t="n">
        <v>2</v>
      </c>
      <c r="BQ3" s="6" t="n">
        <v>519.06</v>
      </c>
      <c r="BR3" s="0"/>
      <c r="BS3" s="5" t="s">
        <f>=SUM(BT2:BT2)/SUM(BS2:BS2)</f>
      </c>
      <c r="BT3" s="0" t="s">
        <v>11</v>
      </c>
      <c r="BU3" s="0"/>
      <c r="BV3" s="5" t="s">
        <f>=SUM(BW2:BW2)/SUM(BV2:BV2)</f>
      </c>
      <c r="BW3" s="0" t="s">
        <v>11</v>
      </c>
      <c r="BX3" s="11" t="n">
        <v>44410</v>
      </c>
      <c r="BY3" s="6" t="n">
        <v>10</v>
      </c>
      <c r="BZ3" s="6" t="n">
        <v>688.18</v>
      </c>
      <c r="CA3" s="0"/>
      <c r="CB3" s="5" t="s">
        <f>=SUM(CC2:CC2)/SUM(CB2:CB2)</f>
      </c>
      <c r="CC3" s="0" t="s">
        <v>11</v>
      </c>
      <c r="CD3" s="11" t="n">
        <v>44384</v>
      </c>
      <c r="CE3" s="6" t="n">
        <v>1</v>
      </c>
      <c r="CF3" s="6" t="n">
        <v>3795.35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0"/>
      <c r="CQ3" s="5" t="s">
        <f>=SUM(CR2:CR2)/SUM(CQ2:CQ2)</f>
      </c>
      <c r="CR3" s="0" t="s">
        <v>11</v>
      </c>
      <c r="CS3" s="0"/>
      <c r="CT3" s="5" t="s">
        <f>=SUM(CU2:CU2)/SUM(CT2:CT2)</f>
      </c>
      <c r="CU3" s="0" t="s">
        <v>11</v>
      </c>
    </row>
    <row collapsed="false" customFormat="false" customHeight="false" hidden="false" ht="12.1" outlineLevel="0" r="4">
      <c r="A4" s="11" t="n">
        <v>44413</v>
      </c>
      <c r="B4" s="6" t="n">
        <v>4</v>
      </c>
      <c r="C4" s="6" t="n">
        <v>18312.68</v>
      </c>
      <c r="D4" s="11" t="n">
        <v>44463</v>
      </c>
      <c r="E4" s="6" t="n">
        <v>50</v>
      </c>
      <c r="F4" s="6" t="n">
        <v>15451.2</v>
      </c>
      <c r="G4" s="11" t="n">
        <v>44329</v>
      </c>
      <c r="H4" s="6" t="n">
        <v>10</v>
      </c>
      <c r="I4" s="6" t="n">
        <v>4575.16</v>
      </c>
      <c r="J4" s="11" t="n">
        <v>44347</v>
      </c>
      <c r="K4" s="6" t="n">
        <v>1</v>
      </c>
      <c r="L4" s="6" t="n">
        <v>1684.17</v>
      </c>
      <c r="M4" s="0"/>
      <c r="N4" s="6" t="n">
        <v>134.26</v>
      </c>
      <c r="O4" s="0" t="s">
        <v>321</v>
      </c>
      <c r="P4" s="11" t="n">
        <v>44369</v>
      </c>
      <c r="Q4" s="6" t="n">
        <v>5</v>
      </c>
      <c r="R4" s="6" t="n">
        <v>8171.66</v>
      </c>
      <c r="S4" s="11" t="n">
        <v>44433</v>
      </c>
      <c r="T4" s="6" t="n">
        <v>100</v>
      </c>
      <c r="U4" s="6" t="n">
        <v>3841.66</v>
      </c>
      <c r="V4" s="0"/>
      <c r="W4" s="6" t="n">
        <v>0.6076</v>
      </c>
      <c r="X4" s="0" t="s">
        <v>321</v>
      </c>
      <c r="Y4" s="0"/>
      <c r="Z4" s="6" t="n">
        <v>666.2</v>
      </c>
      <c r="AA4" s="0" t="s">
        <v>321</v>
      </c>
      <c r="AB4" s="11" t="n">
        <v>44490</v>
      </c>
      <c r="AC4" s="6" t="n">
        <v>10</v>
      </c>
      <c r="AD4" s="6" t="n">
        <v>3182.21</v>
      </c>
      <c r="AE4" s="11" t="n">
        <v>44431</v>
      </c>
      <c r="AF4" s="6" t="n">
        <v>20</v>
      </c>
      <c r="AG4" s="6" t="n">
        <v>4753.69</v>
      </c>
      <c r="AH4" s="0"/>
      <c r="AI4" s="5" t="s">
        <f>=SUM(AJ2:AJ3)/SUM(AI2:AI3)</f>
      </c>
      <c r="AJ4" s="0" t="s">
        <v>11</v>
      </c>
      <c r="AK4" s="11" t="n">
        <v>44497</v>
      </c>
      <c r="AL4" s="6" t="n">
        <v>1</v>
      </c>
      <c r="AM4" s="6" t="n">
        <v>1766.22</v>
      </c>
      <c r="AN4" s="0"/>
      <c r="AO4" s="5" t="s">
        <f>=SUM(AP2:AP3)/SUM(AO2:AO3)</f>
      </c>
      <c r="AP4" s="0" t="s">
        <v>11</v>
      </c>
      <c r="AQ4" s="11" t="n">
        <v>44399</v>
      </c>
      <c r="AR4" s="6" t="n">
        <v>10</v>
      </c>
      <c r="AS4" s="6" t="n">
        <v>1383.95</v>
      </c>
      <c r="AT4" s="0"/>
      <c r="AU4" s="6" t="n">
        <v>0.4225</v>
      </c>
      <c r="AV4" s="0" t="s">
        <v>321</v>
      </c>
      <c r="AW4" s="0"/>
      <c r="AX4" s="6" t="n">
        <v>114.34</v>
      </c>
      <c r="AY4" s="0" t="s">
        <v>321</v>
      </c>
      <c r="AZ4" s="0"/>
      <c r="BA4" s="5" t="s">
        <f>=SUM(BB2:BB3)/SUM(BA2:BA3)</f>
      </c>
      <c r="BB4" s="0" t="s">
        <v>11</v>
      </c>
      <c r="BC4" s="0"/>
      <c r="BD4" s="5" t="s">
        <f>=SUM(BE2:BE3)/SUM(BD2:BD3)</f>
      </c>
      <c r="BE4" s="0" t="s">
        <v>11</v>
      </c>
      <c r="BF4" s="11" t="n">
        <v>44425</v>
      </c>
      <c r="BG4" s="6" t="n">
        <v>10</v>
      </c>
      <c r="BH4" s="6" t="n">
        <v>869.6</v>
      </c>
      <c r="BI4" s="0"/>
      <c r="BJ4" s="5" t="s">
        <f>=SUM(BK2:BK3)/SUM(BJ2:BJ3)</f>
      </c>
      <c r="BK4" s="0" t="s">
        <v>11</v>
      </c>
      <c r="BL4" s="11" t="n">
        <v>44487</v>
      </c>
      <c r="BM4" s="6" t="n">
        <v>10</v>
      </c>
      <c r="BN4" s="6" t="n">
        <v>1300.9</v>
      </c>
      <c r="BO4" s="11" t="n">
        <v>44426</v>
      </c>
      <c r="BP4" s="6" t="n">
        <v>2</v>
      </c>
      <c r="BQ4" s="6" t="n">
        <v>519.06</v>
      </c>
      <c r="BR4" s="0"/>
      <c r="BS4" s="6" t="n">
        <v>12.253</v>
      </c>
      <c r="BT4" s="0" t="s">
        <v>321</v>
      </c>
      <c r="BU4" s="0"/>
      <c r="BV4" s="6" t="n">
        <v>527.9</v>
      </c>
      <c r="BW4" s="0" t="s">
        <v>321</v>
      </c>
      <c r="BX4" s="0"/>
      <c r="BY4" s="5" t="s">
        <f>=SUM(BZ2:BZ3)/SUM(BY2:BY3)</f>
      </c>
      <c r="BZ4" s="0" t="s">
        <v>11</v>
      </c>
      <c r="CA4" s="0"/>
      <c r="CB4" s="6" t="n">
        <v>244.91185002</v>
      </c>
      <c r="CC4" s="0" t="s">
        <v>321</v>
      </c>
      <c r="CD4" s="0"/>
      <c r="CE4" s="5" t="s">
        <f>=SUM(CF2:CF3)/SUM(CE2:CE3)</f>
      </c>
      <c r="CF4" s="0" t="s">
        <v>11</v>
      </c>
      <c r="CG4" s="0"/>
      <c r="CH4" s="6" t="n">
        <v>122.43097838</v>
      </c>
      <c r="CI4" s="0" t="s">
        <v>321</v>
      </c>
      <c r="CJ4" s="0"/>
      <c r="CK4" s="6" t="n">
        <v>2.2933</v>
      </c>
      <c r="CL4" s="0" t="s">
        <v>321</v>
      </c>
      <c r="CM4" s="0"/>
      <c r="CN4" s="6" t="n">
        <v>18.429</v>
      </c>
      <c r="CO4" s="0" t="s">
        <v>321</v>
      </c>
      <c r="CP4" s="0"/>
      <c r="CQ4" s="6" t="n">
        <v>54.96</v>
      </c>
      <c r="CR4" s="0" t="s">
        <v>321</v>
      </c>
      <c r="CS4" s="0"/>
      <c r="CT4" s="6" t="n">
        <v>104.41842159</v>
      </c>
      <c r="CU4" s="0" t="s">
        <v>321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11" t="n">
        <v>44488</v>
      </c>
      <c r="E5" s="6" t="n">
        <v>10</v>
      </c>
      <c r="F5" s="6" t="n">
        <v>3336.31</v>
      </c>
      <c r="G5" s="0"/>
      <c r="H5" s="5" t="s">
        <f>=SUM(I2:I4)/SUM(H2:H4)</f>
      </c>
      <c r="I5" s="0" t="s">
        <v>11</v>
      </c>
      <c r="J5" s="11" t="n">
        <v>44398</v>
      </c>
      <c r="K5" s="6" t="n">
        <v>2</v>
      </c>
      <c r="L5" s="6" t="n">
        <v>3422.37</v>
      </c>
      <c r="M5" s="0"/>
      <c r="N5" s="6" t="n">
        <v>100</v>
      </c>
      <c r="O5" s="0" t="s">
        <v>322</v>
      </c>
      <c r="P5" s="11" t="n">
        <v>44399</v>
      </c>
      <c r="Q5" s="6" t="n">
        <v>2</v>
      </c>
      <c r="R5" s="6" t="n">
        <v>3126.96</v>
      </c>
      <c r="S5" s="0"/>
      <c r="T5" s="5" t="s">
        <f>=SUM(U2:U4)/SUM(T2:T4)</f>
      </c>
      <c r="U5" s="0" t="s">
        <v>11</v>
      </c>
      <c r="V5" s="0"/>
      <c r="W5" s="6" t="n">
        <v>20000</v>
      </c>
      <c r="X5" s="0" t="s">
        <v>322</v>
      </c>
      <c r="Y5" s="0"/>
      <c r="Z5" s="6" t="n">
        <v>15</v>
      </c>
      <c r="AA5" s="0" t="s">
        <v>322</v>
      </c>
      <c r="AB5" s="0"/>
      <c r="AC5" s="5" t="s">
        <f>=SUM(AD2:AD4)/SUM(AC2:AC4)</f>
      </c>
      <c r="AD5" s="0" t="s">
        <v>11</v>
      </c>
      <c r="AE5" s="11" t="n">
        <v>44496</v>
      </c>
      <c r="AF5" s="6" t="n">
        <v>10</v>
      </c>
      <c r="AG5" s="6" t="n">
        <v>2306.59</v>
      </c>
      <c r="AH5" s="0"/>
      <c r="AI5" s="6" t="n">
        <v>557.9</v>
      </c>
      <c r="AJ5" s="0" t="s">
        <v>321</v>
      </c>
      <c r="AK5" s="0"/>
      <c r="AL5" s="5" t="s">
        <f>=SUM(AM2:AM4)/SUM(AL2:AL4)</f>
      </c>
      <c r="AM5" s="0" t="s">
        <v>11</v>
      </c>
      <c r="AN5" s="0"/>
      <c r="AO5" s="6" t="n">
        <v>168.31</v>
      </c>
      <c r="AP5" s="0" t="s">
        <v>321</v>
      </c>
      <c r="AQ5" s="11" t="n">
        <v>44425</v>
      </c>
      <c r="AR5" s="6" t="n">
        <v>10</v>
      </c>
      <c r="AS5" s="6" t="n">
        <v>1377.95</v>
      </c>
      <c r="AT5" s="0"/>
      <c r="AU5" s="6" t="n">
        <v>10000</v>
      </c>
      <c r="AV5" s="0" t="s">
        <v>322</v>
      </c>
      <c r="AW5" s="0"/>
      <c r="AX5" s="6" t="n">
        <v>35</v>
      </c>
      <c r="AY5" s="0" t="s">
        <v>322</v>
      </c>
      <c r="AZ5" s="0"/>
      <c r="BA5" s="6" t="n">
        <v>128.09</v>
      </c>
      <c r="BB5" s="0" t="s">
        <v>321</v>
      </c>
      <c r="BC5" s="0"/>
      <c r="BD5" s="6" t="n">
        <v>1198</v>
      </c>
      <c r="BE5" s="0" t="s">
        <v>321</v>
      </c>
      <c r="BF5" s="11" t="n">
        <v>44483</v>
      </c>
      <c r="BG5" s="6" t="n">
        <v>30</v>
      </c>
      <c r="BH5" s="6" t="n">
        <v>2554.77</v>
      </c>
      <c r="BI5" s="0"/>
      <c r="BJ5" s="6" t="n">
        <v>147.85</v>
      </c>
      <c r="BK5" s="0" t="s">
        <v>321</v>
      </c>
      <c r="BL5" s="11" t="n">
        <v>44487</v>
      </c>
      <c r="BM5" s="6" t="n">
        <v>10</v>
      </c>
      <c r="BN5" s="6" t="n">
        <v>1288.89</v>
      </c>
      <c r="BO5" s="11" t="n">
        <v>44426</v>
      </c>
      <c r="BP5" s="6" t="n">
        <v>4</v>
      </c>
      <c r="BQ5" s="6" t="n">
        <v>1033.72</v>
      </c>
      <c r="BR5" s="0"/>
      <c r="BS5" s="6" t="n">
        <v>100</v>
      </c>
      <c r="BT5" s="0" t="s">
        <v>322</v>
      </c>
      <c r="BU5" s="0"/>
      <c r="BV5" s="6" t="n">
        <v>2</v>
      </c>
      <c r="BW5" s="0" t="s">
        <v>322</v>
      </c>
      <c r="BX5" s="0"/>
      <c r="BY5" s="6" t="n">
        <v>26.955</v>
      </c>
      <c r="BZ5" s="0" t="s">
        <v>321</v>
      </c>
      <c r="CA5" s="0"/>
      <c r="CB5" s="6" t="n">
        <v>100</v>
      </c>
      <c r="CC5" s="0" t="s">
        <v>322</v>
      </c>
      <c r="CD5" s="0"/>
      <c r="CE5" s="6" t="n">
        <v>3157.06027966</v>
      </c>
      <c r="CF5" s="0" t="s">
        <v>321</v>
      </c>
      <c r="CG5" s="0"/>
      <c r="CH5" s="6" t="n">
        <v>16</v>
      </c>
      <c r="CI5" s="0" t="s">
        <v>322</v>
      </c>
      <c r="CJ5" s="0"/>
      <c r="CK5" s="6" t="n">
        <v>5</v>
      </c>
      <c r="CL5" s="0" t="s">
        <v>322</v>
      </c>
      <c r="CM5" s="0"/>
      <c r="CN5" s="6" t="n">
        <v>45</v>
      </c>
      <c r="CO5" s="0" t="s">
        <v>322</v>
      </c>
      <c r="CP5" s="0"/>
      <c r="CQ5" s="6" t="n">
        <v>10</v>
      </c>
      <c r="CR5" s="0" t="s">
        <v>322</v>
      </c>
      <c r="CS5" s="0"/>
      <c r="CT5" s="6" t="n">
        <v>5</v>
      </c>
      <c r="CU5" s="0" t="s">
        <v>322</v>
      </c>
    </row>
    <row collapsed="false" customFormat="false" customHeight="false" hidden="false" ht="12.1" outlineLevel="0" r="6">
      <c r="A6" s="0"/>
      <c r="B6" s="6" t="n">
        <v>6810</v>
      </c>
      <c r="C6" s="0" t="s">
        <v>321</v>
      </c>
      <c r="D6" s="11" t="n">
        <v>44488</v>
      </c>
      <c r="E6" s="6" t="n">
        <v>10</v>
      </c>
      <c r="F6" s="6" t="n">
        <v>3332.31</v>
      </c>
      <c r="G6" s="0"/>
      <c r="H6" s="6" t="n">
        <v>519.25</v>
      </c>
      <c r="I6" s="0" t="s">
        <v>321</v>
      </c>
      <c r="J6" s="11" t="n">
        <v>44438</v>
      </c>
      <c r="K6" s="6" t="n">
        <v>2</v>
      </c>
      <c r="L6" s="6" t="n">
        <v>3483.22</v>
      </c>
      <c r="M6" s="0"/>
      <c r="N6" s="5" t="s">
        <f>=N5*(ABS(N4)-ABS(N3))</f>
      </c>
      <c r="O6" s="0" t="s">
        <v>323</v>
      </c>
      <c r="P6" s="11" t="n">
        <v>44404</v>
      </c>
      <c r="Q6" s="6" t="n">
        <v>2</v>
      </c>
      <c r="R6" s="6" t="n">
        <v>3067.12</v>
      </c>
      <c r="S6" s="0"/>
      <c r="T6" s="6" t="n">
        <v>41.285</v>
      </c>
      <c r="U6" s="0" t="s">
        <v>321</v>
      </c>
      <c r="V6" s="0"/>
      <c r="W6" s="5" t="s">
        <f>=W5*(ABS(W4)-ABS(W3))</f>
      </c>
      <c r="X6" s="0" t="s">
        <v>323</v>
      </c>
      <c r="Y6" s="0"/>
      <c r="Z6" s="5" t="s">
        <f>=Z5*(ABS(Z4)-ABS(Z3))</f>
      </c>
      <c r="AA6" s="0" t="s">
        <v>323</v>
      </c>
      <c r="AB6" s="0"/>
      <c r="AC6" s="6" t="n">
        <v>221.3</v>
      </c>
      <c r="AD6" s="0" t="s">
        <v>321</v>
      </c>
      <c r="AE6" s="11" t="n">
        <v>44496</v>
      </c>
      <c r="AF6" s="6" t="n">
        <v>10</v>
      </c>
      <c r="AG6" s="6" t="n">
        <v>2276.58</v>
      </c>
      <c r="AH6" s="0"/>
      <c r="AI6" s="6" t="n">
        <v>12</v>
      </c>
      <c r="AJ6" s="0" t="s">
        <v>322</v>
      </c>
      <c r="AK6" s="0"/>
      <c r="AL6" s="6" t="n">
        <v>1400</v>
      </c>
      <c r="AM6" s="0" t="s">
        <v>321</v>
      </c>
      <c r="AN6" s="0"/>
      <c r="AO6" s="6" t="n">
        <v>30</v>
      </c>
      <c r="AP6" s="0" t="s">
        <v>322</v>
      </c>
      <c r="AQ6" s="11" t="n">
        <v>44449</v>
      </c>
      <c r="AR6" s="6" t="n">
        <v>20</v>
      </c>
      <c r="AS6" s="6" t="n">
        <v>2651.83</v>
      </c>
      <c r="AT6" s="0"/>
      <c r="AU6" s="5" t="s">
        <f>=AU5*(ABS(AU4)-ABS(AU3))</f>
      </c>
      <c r="AV6" s="0" t="s">
        <v>323</v>
      </c>
      <c r="AW6" s="0"/>
      <c r="AX6" s="5" t="s">
        <f>=AX5*(ABS(AX4)-ABS(AX3))</f>
      </c>
      <c r="AY6" s="0" t="s">
        <v>323</v>
      </c>
      <c r="AZ6" s="0"/>
      <c r="BA6" s="6" t="n">
        <v>30</v>
      </c>
      <c r="BB6" s="0" t="s">
        <v>322</v>
      </c>
      <c r="BC6" s="0"/>
      <c r="BD6" s="6" t="n">
        <v>3</v>
      </c>
      <c r="BE6" s="0" t="s">
        <v>322</v>
      </c>
      <c r="BF6" s="0"/>
      <c r="BG6" s="5" t="s">
        <f>=SUM(BH2:BH5)/SUM(BG2:BG5)</f>
      </c>
      <c r="BH6" s="0" t="s">
        <v>11</v>
      </c>
      <c r="BI6" s="0"/>
      <c r="BJ6" s="6" t="n">
        <v>20</v>
      </c>
      <c r="BK6" s="0" t="s">
        <v>322</v>
      </c>
      <c r="BL6" s="0"/>
      <c r="BM6" s="5" t="s">
        <f>=SUM(BN2:BN5)/SUM(BM2:BM5)</f>
      </c>
      <c r="BN6" s="0" t="s">
        <v>11</v>
      </c>
      <c r="BO6" s="11" t="n">
        <v>44442</v>
      </c>
      <c r="BP6" s="6" t="n">
        <v>4</v>
      </c>
      <c r="BQ6" s="6" t="n">
        <v>1041.92</v>
      </c>
      <c r="BR6" s="0"/>
      <c r="BS6" s="5" t="s">
        <f>=BS5*(ABS(BS4)-ABS(BS3))</f>
      </c>
      <c r="BT6" s="0" t="s">
        <v>323</v>
      </c>
      <c r="BU6" s="0"/>
      <c r="BV6" s="5" t="s">
        <f>=BV5*(ABS(BV4)-ABS(BV3))</f>
      </c>
      <c r="BW6" s="0" t="s">
        <v>323</v>
      </c>
      <c r="BX6" s="0"/>
      <c r="BY6" s="6" t="n">
        <v>20</v>
      </c>
      <c r="BZ6" s="0" t="s">
        <v>322</v>
      </c>
      <c r="CA6" s="0"/>
      <c r="CB6" s="5" t="s">
        <f>=CB5*(ABS(CB4)-ABS(CB3))</f>
      </c>
      <c r="CC6" s="0" t="s">
        <v>323</v>
      </c>
      <c r="CD6" s="0"/>
      <c r="CE6" s="6" t="n">
        <v>3</v>
      </c>
      <c r="CF6" s="0" t="s">
        <v>322</v>
      </c>
      <c r="CG6" s="0"/>
      <c r="CH6" s="5" t="s">
        <f>=CH5*(ABS(CH4)-ABS(CH3))</f>
      </c>
      <c r="CI6" s="0" t="s">
        <v>323</v>
      </c>
      <c r="CJ6" s="0"/>
      <c r="CK6" s="5" t="s">
        <f>=CK5*(ABS(CK4)-ABS(CK3))</f>
      </c>
      <c r="CL6" s="0" t="s">
        <v>323</v>
      </c>
      <c r="CM6" s="0"/>
      <c r="CN6" s="5" t="s">
        <f>=CN5*(ABS(CN4)-ABS(CN3))</f>
      </c>
      <c r="CO6" s="0" t="s">
        <v>323</v>
      </c>
      <c r="CP6" s="0"/>
      <c r="CQ6" s="5" t="s">
        <f>=CQ5*(ABS(CQ4)-ABS(CQ3))</f>
      </c>
      <c r="CR6" s="0" t="s">
        <v>323</v>
      </c>
      <c r="CS6" s="0"/>
      <c r="CT6" s="5" t="s">
        <f>=CT5*(ABS(CT4)-ABS(CT3))</f>
      </c>
      <c r="CU6" s="0" t="s">
        <v>323</v>
      </c>
    </row>
    <row collapsed="false" customFormat="false" customHeight="false" hidden="false" ht="12.1" outlineLevel="0" r="7">
      <c r="A7" s="0"/>
      <c r="B7" s="6" t="n">
        <v>14</v>
      </c>
      <c r="C7" s="0" t="s">
        <v>322</v>
      </c>
      <c r="D7" s="11" t="n">
        <v>44551</v>
      </c>
      <c r="E7" s="6" t="n">
        <v>10</v>
      </c>
      <c r="F7" s="6" t="n">
        <v>2740.9</v>
      </c>
      <c r="G7" s="0"/>
      <c r="H7" s="6" t="n">
        <v>30</v>
      </c>
      <c r="I7" s="0" t="s">
        <v>322</v>
      </c>
      <c r="J7" s="11" t="n">
        <v>44440</v>
      </c>
      <c r="K7" s="6" t="n">
        <v>2</v>
      </c>
      <c r="L7" s="6" t="n">
        <v>3285.88</v>
      </c>
      <c r="M7" s="0"/>
      <c r="N7" s="0"/>
      <c r="O7" s="0"/>
      <c r="P7" s="11" t="n">
        <v>44407</v>
      </c>
      <c r="Q7" s="6" t="n">
        <v>1</v>
      </c>
      <c r="R7" s="6" t="n">
        <v>1590.1</v>
      </c>
      <c r="S7" s="0"/>
      <c r="T7" s="6" t="n">
        <v>300</v>
      </c>
      <c r="U7" s="0" t="s">
        <v>322</v>
      </c>
      <c r="V7" s="0"/>
      <c r="W7" s="0"/>
      <c r="X7" s="0"/>
      <c r="Y7" s="0"/>
      <c r="Z7" s="0"/>
      <c r="AA7" s="0"/>
      <c r="AB7" s="0"/>
      <c r="AC7" s="6" t="n">
        <v>40</v>
      </c>
      <c r="AD7" s="0" t="s">
        <v>322</v>
      </c>
      <c r="AE7" s="11" t="n">
        <v>44501</v>
      </c>
      <c r="AF7" s="6" t="n">
        <v>10</v>
      </c>
      <c r="AG7" s="6" t="n">
        <v>2239.55</v>
      </c>
      <c r="AH7" s="0"/>
      <c r="AI7" s="5" t="s">
        <f>=AI6*(ABS(AI5)-ABS(AI4))</f>
      </c>
      <c r="AJ7" s="0" t="s">
        <v>323</v>
      </c>
      <c r="AK7" s="0"/>
      <c r="AL7" s="6" t="n">
        <v>4</v>
      </c>
      <c r="AM7" s="0" t="s">
        <v>322</v>
      </c>
      <c r="AN7" s="0"/>
      <c r="AO7" s="5" t="s">
        <f>=AO6*(ABS(AO5)-ABS(AO4))</f>
      </c>
      <c r="AP7" s="0" t="s">
        <v>323</v>
      </c>
      <c r="AQ7" s="11" t="n">
        <v>44449</v>
      </c>
      <c r="AR7" s="6" t="n">
        <v>20</v>
      </c>
      <c r="AS7" s="6" t="n">
        <v>2631.02</v>
      </c>
      <c r="AT7" s="0"/>
      <c r="AU7" s="0"/>
      <c r="AV7" s="0"/>
      <c r="AW7" s="0"/>
      <c r="AX7" s="0"/>
      <c r="AY7" s="0"/>
      <c r="AZ7" s="0"/>
      <c r="BA7" s="5" t="s">
        <f>=BA6*(ABS(BA5)-ABS(BA4))</f>
      </c>
      <c r="BB7" s="0" t="s">
        <v>323</v>
      </c>
      <c r="BC7" s="0"/>
      <c r="BD7" s="5" t="s">
        <f>=BD6*(ABS(BD5)-ABS(BD4))</f>
      </c>
      <c r="BE7" s="0" t="s">
        <v>323</v>
      </c>
      <c r="BF7" s="0"/>
      <c r="BG7" s="6" t="n">
        <v>58.5</v>
      </c>
      <c r="BH7" s="0" t="s">
        <v>321</v>
      </c>
      <c r="BI7" s="0"/>
      <c r="BJ7" s="5" t="s">
        <f>=BJ6*(ABS(BJ5)-ABS(BJ4))</f>
      </c>
      <c r="BK7" s="0" t="s">
        <v>323</v>
      </c>
      <c r="BL7" s="0"/>
      <c r="BM7" s="6" t="n">
        <v>33.26</v>
      </c>
      <c r="BN7" s="0" t="s">
        <v>321</v>
      </c>
      <c r="BO7" s="0"/>
      <c r="BP7" s="5" t="s">
        <f>=SUM(BQ2:BQ6)/SUM(BP2:BP6)</f>
      </c>
      <c r="BQ7" s="0" t="s">
        <v>11</v>
      </c>
      <c r="BR7" s="0"/>
      <c r="BS7" s="0"/>
      <c r="BT7" s="0"/>
      <c r="BU7" s="0"/>
      <c r="BV7" s="0"/>
      <c r="BW7" s="0"/>
      <c r="BX7" s="0"/>
      <c r="BY7" s="5" t="s">
        <f>=BY6*(ABS(BY5)-ABS(BY4))</f>
      </c>
      <c r="BZ7" s="0" t="s">
        <v>323</v>
      </c>
      <c r="CA7" s="0"/>
      <c r="CB7" s="0"/>
      <c r="CC7" s="0"/>
      <c r="CD7" s="0"/>
      <c r="CE7" s="5" t="s">
        <f>=CE6*(ABS(CE5)-ABS(CE4))</f>
      </c>
      <c r="CF7" s="0" t="s">
        <v>323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323</v>
      </c>
      <c r="D8" s="0"/>
      <c r="E8" s="5" t="s">
        <f>=SUM(F2:F7)/SUM(E2:E7)</f>
      </c>
      <c r="F8" s="0" t="s">
        <v>11</v>
      </c>
      <c r="G8" s="0"/>
      <c r="H8" s="5" t="s">
        <f>=H7*(ABS(H6)-ABS(H5))</f>
      </c>
      <c r="I8" s="0" t="s">
        <v>323</v>
      </c>
      <c r="J8" s="11" t="n">
        <v>44498</v>
      </c>
      <c r="K8" s="6" t="n">
        <v>2</v>
      </c>
      <c r="L8" s="6" t="n">
        <v>3227.44</v>
      </c>
      <c r="M8" s="0"/>
      <c r="N8" s="0"/>
      <c r="O8" s="0"/>
      <c r="P8" s="11" t="n">
        <v>44413</v>
      </c>
      <c r="Q8" s="6" t="n">
        <v>3</v>
      </c>
      <c r="R8" s="6" t="n">
        <v>4791.32</v>
      </c>
      <c r="S8" s="0"/>
      <c r="T8" s="5" t="s">
        <f>=T7*(ABS(T6)-ABS(T5))</f>
      </c>
      <c r="U8" s="0" t="s">
        <v>323</v>
      </c>
      <c r="V8" s="0"/>
      <c r="W8" s="0"/>
      <c r="X8" s="0"/>
      <c r="Y8" s="0"/>
      <c r="Z8" s="0"/>
      <c r="AA8" s="0"/>
      <c r="AB8" s="0"/>
      <c r="AC8" s="5" t="s">
        <f>=AC7*(ABS(AC6)-ABS(AC5))</f>
      </c>
      <c r="AD8" s="0" t="s">
        <v>323</v>
      </c>
      <c r="AE8" s="0"/>
      <c r="AF8" s="5" t="s">
        <f>=SUM(AG2:AG7)/SUM(AF2:AF7)</f>
      </c>
      <c r="AG8" s="0" t="s">
        <v>11</v>
      </c>
      <c r="AH8" s="0"/>
      <c r="AI8" s="0"/>
      <c r="AJ8" s="0"/>
      <c r="AK8" s="0"/>
      <c r="AL8" s="5" t="s">
        <f>=AL7*(ABS(AL6)-ABS(AL5))</f>
      </c>
      <c r="AM8" s="0" t="s">
        <v>323</v>
      </c>
      <c r="AN8" s="0"/>
      <c r="AO8" s="0"/>
      <c r="AP8" s="0"/>
      <c r="AQ8" s="0"/>
      <c r="AR8" s="5" t="s">
        <f>=SUM(AS2:AS7)/SUM(AR2:AR7)</f>
      </c>
      <c r="AS8" s="0" t="s">
        <v>11</v>
      </c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6" t="n">
        <v>60</v>
      </c>
      <c r="BH8" s="0" t="s">
        <v>322</v>
      </c>
      <c r="BI8" s="0"/>
      <c r="BJ8" s="0"/>
      <c r="BK8" s="0"/>
      <c r="BL8" s="0"/>
      <c r="BM8" s="6" t="n">
        <v>50</v>
      </c>
      <c r="BN8" s="0" t="s">
        <v>322</v>
      </c>
      <c r="BO8" s="0"/>
      <c r="BP8" s="6" t="n">
        <v>90.8</v>
      </c>
      <c r="BQ8" s="0" t="s">
        <v>321</v>
      </c>
    </row>
    <row collapsed="false" customFormat="false" customHeight="false" hidden="false" ht="12.1" outlineLevel="0" r="9">
      <c r="A9" s="0"/>
      <c r="B9" s="0"/>
      <c r="C9" s="0"/>
      <c r="D9" s="0"/>
      <c r="E9" s="6" t="n">
        <v>317.9</v>
      </c>
      <c r="F9" s="0" t="s">
        <v>321</v>
      </c>
      <c r="G9" s="0"/>
      <c r="H9" s="0"/>
      <c r="I9" s="0"/>
      <c r="J9" s="0"/>
      <c r="K9" s="5" t="s">
        <f>=SUM(L2:L8)/SUM(K2:K8)</f>
      </c>
      <c r="L9" s="0" t="s">
        <v>11</v>
      </c>
      <c r="M9" s="0"/>
      <c r="N9" s="0"/>
      <c r="O9" s="0"/>
      <c r="P9" s="11" t="n">
        <v>44433</v>
      </c>
      <c r="Q9" s="6" t="n">
        <v>10</v>
      </c>
      <c r="R9" s="6" t="n">
        <v>15453.71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6" t="n">
        <v>95.2</v>
      </c>
      <c r="AG9" s="0" t="s">
        <v>321</v>
      </c>
      <c r="AH9" s="0"/>
      <c r="AI9" s="0"/>
      <c r="AJ9" s="0"/>
      <c r="AK9" s="0"/>
      <c r="AL9" s="0"/>
      <c r="AM9" s="0"/>
      <c r="AN9" s="0"/>
      <c r="AO9" s="0"/>
      <c r="AP9" s="0"/>
      <c r="AQ9" s="0"/>
      <c r="AR9" s="6" t="n">
        <v>51.02</v>
      </c>
      <c r="AS9" s="0" t="s">
        <v>321</v>
      </c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5" t="s">
        <f>=BG8*(ABS(BG7)-ABS(BG6))</f>
      </c>
      <c r="BH9" s="0" t="s">
        <v>323</v>
      </c>
      <c r="BI9" s="0"/>
      <c r="BJ9" s="0"/>
      <c r="BK9" s="0"/>
      <c r="BL9" s="0"/>
      <c r="BM9" s="5" t="s">
        <f>=BM8*(ABS(BM7)-ABS(BM6))</f>
      </c>
      <c r="BN9" s="0" t="s">
        <v>323</v>
      </c>
      <c r="BO9" s="0"/>
      <c r="BP9" s="6" t="n">
        <v>16</v>
      </c>
      <c r="BQ9" s="0" t="s">
        <v>322</v>
      </c>
    </row>
    <row collapsed="false" customFormat="false" customHeight="false" hidden="false" ht="12.1" outlineLevel="0" r="10">
      <c r="A10" s="0"/>
      <c r="B10" s="0"/>
      <c r="C10" s="0"/>
      <c r="D10" s="0"/>
      <c r="E10" s="6" t="n">
        <v>110</v>
      </c>
      <c r="F10" s="0" t="s">
        <v>322</v>
      </c>
      <c r="G10" s="0"/>
      <c r="H10" s="0"/>
      <c r="I10" s="0"/>
      <c r="J10" s="0"/>
      <c r="K10" s="6" t="n">
        <v>816.2</v>
      </c>
      <c r="L10" s="0" t="s">
        <v>321</v>
      </c>
      <c r="M10" s="0"/>
      <c r="N10" s="0"/>
      <c r="O10" s="0"/>
      <c r="P10" s="11" t="n">
        <v>44441</v>
      </c>
      <c r="Q10" s="6" t="n">
        <v>3</v>
      </c>
      <c r="R10" s="6" t="n">
        <v>4357.51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6" t="n">
        <v>90</v>
      </c>
      <c r="AG10" s="0" t="s">
        <v>322</v>
      </c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6" t="n">
        <v>90</v>
      </c>
      <c r="AS10" s="0" t="s">
        <v>322</v>
      </c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5" t="s">
        <f>=BP9*(ABS(BP8)-ABS(BP7))</f>
      </c>
      <c r="BQ10" s="0" t="s">
        <v>323</v>
      </c>
    </row>
    <row collapsed="false" customFormat="false" customHeight="false" hidden="false" ht="12.1" outlineLevel="0" r="11">
      <c r="A11" s="0"/>
      <c r="B11" s="0"/>
      <c r="C11" s="0"/>
      <c r="D11" s="0"/>
      <c r="E11" s="5" t="s">
        <f>=E10*(ABS(E9)-ABS(E8))</f>
      </c>
      <c r="F11" s="0" t="s">
        <v>323</v>
      </c>
      <c r="G11" s="0"/>
      <c r="H11" s="0"/>
      <c r="I11" s="0"/>
      <c r="J11" s="0"/>
      <c r="K11" s="6" t="n">
        <v>18</v>
      </c>
      <c r="L11" s="0" t="s">
        <v>322</v>
      </c>
      <c r="M11" s="0"/>
      <c r="N11" s="0"/>
      <c r="O11" s="0"/>
      <c r="P11" s="11" t="n">
        <v>44448</v>
      </c>
      <c r="Q11" s="6" t="n">
        <v>5</v>
      </c>
      <c r="R11" s="6" t="n">
        <v>7058.39</v>
      </c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5" t="s">
        <f>=AF10*(ABS(AF9)-ABS(AF8))</f>
      </c>
      <c r="AG11" s="0" t="s">
        <v>323</v>
      </c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5" t="s">
        <f>=AR10*(ABS(AR9)-ABS(AR8))</f>
      </c>
      <c r="AS11" s="0" t="s">
        <v>323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5" t="s">
        <f>=K11*(ABS(K10)-ABS(K9))</f>
      </c>
      <c r="L12" s="0" t="s">
        <v>323</v>
      </c>
      <c r="M12" s="0"/>
      <c r="N12" s="0"/>
      <c r="O12" s="0"/>
      <c r="P12" s="11" t="n">
        <v>44469</v>
      </c>
      <c r="Q12" s="6" t="n">
        <v>2</v>
      </c>
      <c r="R12" s="6" t="n">
        <v>2491.72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5" t="s">
        <f>=SUM(R2:R12)/SUM(Q2:Q12)</f>
      </c>
      <c r="R13" s="0" t="s">
        <v>11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6" t="n">
        <v>270</v>
      </c>
      <c r="R14" s="0" t="s">
        <v>321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6" t="n">
        <v>48</v>
      </c>
      <c r="R15" s="0" t="s">
        <v>322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5" t="s">
        <f>=Q15*(ABS(Q14)-ABS(Q13))</f>
      </c>
      <c r="R16" s="0" t="s">
        <v>323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7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105</v>
      </c>
      <c r="B1" s="18" t="s">
        <v>0</v>
      </c>
      <c r="C1" s="18" t="s">
        <v>2</v>
      </c>
      <c r="D1" s="18" t="s">
        <v>324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325</v>
      </c>
      <c r="L1" s="18" t="s">
        <v>326</v>
      </c>
      <c r="M1" s="18" t="s">
        <v>19</v>
      </c>
      <c r="N1" s="18" t="s">
        <v>327</v>
      </c>
    </row>
    <row collapsed="false" customFormat="false" customHeight="false" hidden="false" ht="12.1" outlineLevel="0" r="2">
      <c r="A2" s="21" t="n">
        <v>44215.041666667</v>
      </c>
      <c r="B2" s="22" t="s">
        <v>328</v>
      </c>
      <c r="C2" s="22" t="s">
        <v>112</v>
      </c>
      <c r="D2" s="22" t="s">
        <v>328</v>
      </c>
      <c r="E2" s="22" t="s">
        <v>328</v>
      </c>
      <c r="F2" s="22" t="s">
        <v>19</v>
      </c>
      <c r="G2" s="23" t="n">
        <v>1</v>
      </c>
      <c r="H2" s="24" t="n">
        <v>10000</v>
      </c>
      <c r="I2" s="24" t="n">
        <v>10000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44218.904606481</v>
      </c>
      <c r="B3" s="16" t="s">
        <v>86</v>
      </c>
      <c r="C3" s="16" t="s">
        <v>329</v>
      </c>
      <c r="D3" s="16" t="s">
        <v>279</v>
      </c>
      <c r="E3" s="16" t="s">
        <v>87</v>
      </c>
      <c r="F3" s="16" t="s">
        <v>19</v>
      </c>
      <c r="G3" s="7" t="n">
        <v>10</v>
      </c>
      <c r="H3" s="6" t="n">
        <v>944</v>
      </c>
      <c r="I3" s="6" t="n">
        <v>-9440</v>
      </c>
      <c r="J3" s="6" t="n">
        <v>0</v>
      </c>
      <c r="K3" s="6" t="n">
        <v>0</v>
      </c>
      <c r="L3" s="6" t="n">
        <v>-0.87</v>
      </c>
      <c r="M3" s="6" t="s">
        <f>=I3+J3+K3+L3</f>
      </c>
      <c r="N3" s="16"/>
    </row>
    <row collapsed="false" customFormat="false" customHeight="false" hidden="false" ht="12.1" outlineLevel="0" r="4">
      <c r="A4" s="21" t="n">
        <v>44247.041666667</v>
      </c>
      <c r="B4" s="22" t="s">
        <v>328</v>
      </c>
      <c r="C4" s="22" t="s">
        <v>112</v>
      </c>
      <c r="D4" s="22" t="s">
        <v>328</v>
      </c>
      <c r="E4" s="22" t="s">
        <v>328</v>
      </c>
      <c r="F4" s="22" t="s">
        <v>19</v>
      </c>
      <c r="G4" s="23" t="n">
        <v>1</v>
      </c>
      <c r="H4" s="24" t="n">
        <v>20000</v>
      </c>
      <c r="I4" s="24" t="n">
        <v>20000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20" t="n">
        <v>44253.785891204</v>
      </c>
      <c r="B5" s="16" t="s">
        <v>89</v>
      </c>
      <c r="C5" s="16" t="s">
        <v>330</v>
      </c>
      <c r="D5" s="16" t="s">
        <v>279</v>
      </c>
      <c r="E5" s="16" t="s">
        <v>87</v>
      </c>
      <c r="F5" s="16" t="s">
        <v>19</v>
      </c>
      <c r="G5" s="7" t="n">
        <v>2</v>
      </c>
      <c r="H5" s="6" t="n">
        <v>4326</v>
      </c>
      <c r="I5" s="6" t="n">
        <v>-8652</v>
      </c>
      <c r="J5" s="6" t="n">
        <v>0</v>
      </c>
      <c r="K5" s="6" t="n">
        <v>-5.19</v>
      </c>
      <c r="L5" s="6" t="n">
        <v>-0.8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44266.741134259</v>
      </c>
      <c r="B6" s="16" t="s">
        <v>27</v>
      </c>
      <c r="C6" s="16" t="s">
        <v>331</v>
      </c>
      <c r="D6" s="16" t="s">
        <v>279</v>
      </c>
      <c r="E6" s="16" t="s">
        <v>17</v>
      </c>
      <c r="F6" s="16" t="s">
        <v>19</v>
      </c>
      <c r="G6" s="7" t="n">
        <v>8</v>
      </c>
      <c r="H6" s="6" t="n">
        <v>1353.8</v>
      </c>
      <c r="I6" s="6" t="n">
        <v>-10830.4</v>
      </c>
      <c r="J6" s="6" t="n">
        <v>0</v>
      </c>
      <c r="K6" s="6" t="n">
        <v>-6.5</v>
      </c>
      <c r="L6" s="6" t="n">
        <v>-1.01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44272.546446759</v>
      </c>
      <c r="B7" s="16" t="s">
        <v>83</v>
      </c>
      <c r="C7" s="16" t="s">
        <v>332</v>
      </c>
      <c r="D7" s="16" t="s">
        <v>279</v>
      </c>
      <c r="E7" s="16" t="s">
        <v>17</v>
      </c>
      <c r="F7" s="16" t="s">
        <v>19</v>
      </c>
      <c r="G7" s="7" t="n">
        <v>10</v>
      </c>
      <c r="H7" s="6" t="n">
        <v>54.2</v>
      </c>
      <c r="I7" s="6" t="n">
        <v>-542</v>
      </c>
      <c r="J7" s="6" t="n">
        <v>0</v>
      </c>
      <c r="K7" s="6" t="n">
        <v>-0.33</v>
      </c>
      <c r="L7" s="6" t="n">
        <v>-0.05</v>
      </c>
      <c r="M7" s="6" t="s">
        <f>=I7+J7+K7+L7</f>
      </c>
      <c r="N7" s="16"/>
    </row>
    <row collapsed="false" customFormat="false" customHeight="false" hidden="false" ht="12.1" outlineLevel="0" r="8">
      <c r="A8" s="21" t="n">
        <v>44285.041666667</v>
      </c>
      <c r="B8" s="22" t="s">
        <v>328</v>
      </c>
      <c r="C8" s="22" t="s">
        <v>112</v>
      </c>
      <c r="D8" s="22" t="s">
        <v>328</v>
      </c>
      <c r="E8" s="22" t="s">
        <v>328</v>
      </c>
      <c r="F8" s="22" t="s">
        <v>19</v>
      </c>
      <c r="G8" s="23" t="n">
        <v>1</v>
      </c>
      <c r="H8" s="24" t="n">
        <v>4000</v>
      </c>
      <c r="I8" s="24" t="n">
        <v>4000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0" t="n">
        <v>44291.637974537</v>
      </c>
      <c r="B9" s="16" t="s">
        <v>36</v>
      </c>
      <c r="C9" s="16" t="s">
        <v>333</v>
      </c>
      <c r="D9" s="16" t="s">
        <v>279</v>
      </c>
      <c r="E9" s="16" t="s">
        <v>17</v>
      </c>
      <c r="F9" s="16" t="s">
        <v>19</v>
      </c>
      <c r="G9" s="7" t="n">
        <v>100</v>
      </c>
      <c r="H9" s="6" t="n">
        <v>42.635</v>
      </c>
      <c r="I9" s="6" t="n">
        <v>-4263.5</v>
      </c>
      <c r="J9" s="6" t="n">
        <v>0</v>
      </c>
      <c r="K9" s="6" t="n">
        <v>-2.56</v>
      </c>
      <c r="L9" s="6" t="n">
        <v>-0.4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44295.041666667</v>
      </c>
      <c r="B10" s="22" t="s">
        <v>328</v>
      </c>
      <c r="C10" s="22" t="s">
        <v>112</v>
      </c>
      <c r="D10" s="22" t="s">
        <v>328</v>
      </c>
      <c r="E10" s="22" t="s">
        <v>328</v>
      </c>
      <c r="F10" s="22" t="s">
        <v>19</v>
      </c>
      <c r="G10" s="23" t="n">
        <v>1</v>
      </c>
      <c r="H10" s="24" t="n">
        <v>10000</v>
      </c>
      <c r="I10" s="24" t="n">
        <v>10000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1" t="n">
        <v>44298.041666667</v>
      </c>
      <c r="B11" s="22" t="s">
        <v>328</v>
      </c>
      <c r="C11" s="22" t="s">
        <v>112</v>
      </c>
      <c r="D11" s="22" t="s">
        <v>328</v>
      </c>
      <c r="E11" s="22" t="s">
        <v>328</v>
      </c>
      <c r="F11" s="22" t="s">
        <v>19</v>
      </c>
      <c r="G11" s="23" t="n">
        <v>1</v>
      </c>
      <c r="H11" s="24" t="n">
        <v>8000</v>
      </c>
      <c r="I11" s="24" t="n">
        <v>8000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0" t="n">
        <v>44298.467615741</v>
      </c>
      <c r="B12" s="16" t="s">
        <v>284</v>
      </c>
      <c r="C12" s="16" t="s">
        <v>334</v>
      </c>
      <c r="D12" s="16" t="s">
        <v>279</v>
      </c>
      <c r="E12" s="16" t="s">
        <v>17</v>
      </c>
      <c r="F12" s="16" t="s">
        <v>19</v>
      </c>
      <c r="G12" s="7" t="n">
        <v>30</v>
      </c>
      <c r="H12" s="6" t="n">
        <v>279.73</v>
      </c>
      <c r="I12" s="6" t="n">
        <v>-8391.9</v>
      </c>
      <c r="J12" s="6" t="n">
        <v>0</v>
      </c>
      <c r="K12" s="6" t="n">
        <v>-5.03</v>
      </c>
      <c r="L12" s="6" t="n">
        <v>-0.78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44298.746840278</v>
      </c>
      <c r="B13" s="16" t="s">
        <v>62</v>
      </c>
      <c r="C13" s="16" t="s">
        <v>335</v>
      </c>
      <c r="D13" s="16" t="s">
        <v>279</v>
      </c>
      <c r="E13" s="16" t="s">
        <v>17</v>
      </c>
      <c r="F13" s="16" t="s">
        <v>19</v>
      </c>
      <c r="G13" s="7" t="n">
        <v>10000</v>
      </c>
      <c r="H13" s="6" t="n">
        <v>0.8232</v>
      </c>
      <c r="I13" s="6" t="n">
        <v>-8232</v>
      </c>
      <c r="J13" s="6" t="n">
        <v>0</v>
      </c>
      <c r="K13" s="6" t="n">
        <v>-4.94</v>
      </c>
      <c r="L13" s="6" t="n">
        <v>-0.77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44299.521805556</v>
      </c>
      <c r="B14" s="16" t="s">
        <v>285</v>
      </c>
      <c r="C14" s="16" t="s">
        <v>336</v>
      </c>
      <c r="D14" s="16" t="s">
        <v>279</v>
      </c>
      <c r="E14" s="16" t="s">
        <v>17</v>
      </c>
      <c r="F14" s="16" t="s">
        <v>19</v>
      </c>
      <c r="G14" s="7" t="n">
        <v>1</v>
      </c>
      <c r="H14" s="6" t="n">
        <v>942</v>
      </c>
      <c r="I14" s="6" t="n">
        <v>-942</v>
      </c>
      <c r="J14" s="6" t="n">
        <v>0</v>
      </c>
      <c r="K14" s="6" t="n">
        <v>-0.57</v>
      </c>
      <c r="L14" s="6" t="n">
        <v>-0.09</v>
      </c>
      <c r="M14" s="6" t="s">
        <f>=I14+J14+K14+L14</f>
      </c>
      <c r="N14" s="16"/>
    </row>
    <row collapsed="false" customFormat="false" customHeight="false" hidden="false" ht="12.1" outlineLevel="0" r="15">
      <c r="A15" s="21" t="n">
        <v>44300.041666667</v>
      </c>
      <c r="B15" s="22" t="s">
        <v>328</v>
      </c>
      <c r="C15" s="22" t="s">
        <v>112</v>
      </c>
      <c r="D15" s="22" t="s">
        <v>328</v>
      </c>
      <c r="E15" s="22" t="s">
        <v>328</v>
      </c>
      <c r="F15" s="22" t="s">
        <v>19</v>
      </c>
      <c r="G15" s="23" t="n">
        <v>1</v>
      </c>
      <c r="H15" s="24" t="n">
        <v>2000</v>
      </c>
      <c r="I15" s="24" t="n">
        <v>2000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2"/>
    </row>
    <row collapsed="false" customFormat="false" customHeight="false" hidden="false" ht="12.1" outlineLevel="0" r="16">
      <c r="A16" s="21" t="n">
        <v>44305.041666667</v>
      </c>
      <c r="B16" s="22" t="s">
        <v>328</v>
      </c>
      <c r="C16" s="22" t="s">
        <v>112</v>
      </c>
      <c r="D16" s="22" t="s">
        <v>328</v>
      </c>
      <c r="E16" s="22" t="s">
        <v>328</v>
      </c>
      <c r="F16" s="22" t="s">
        <v>19</v>
      </c>
      <c r="G16" s="23" t="n">
        <v>1</v>
      </c>
      <c r="H16" s="24" t="n">
        <v>4000</v>
      </c>
      <c r="I16" s="24" t="n">
        <v>4000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44305.709131944</v>
      </c>
      <c r="B17" s="16" t="s">
        <v>24</v>
      </c>
      <c r="C17" s="16" t="s">
        <v>337</v>
      </c>
      <c r="D17" s="16" t="s">
        <v>279</v>
      </c>
      <c r="E17" s="16" t="s">
        <v>17</v>
      </c>
      <c r="F17" s="16" t="s">
        <v>19</v>
      </c>
      <c r="G17" s="7" t="n">
        <v>10</v>
      </c>
      <c r="H17" s="6" t="n">
        <v>491.25</v>
      </c>
      <c r="I17" s="6" t="n">
        <v>-4912.5</v>
      </c>
      <c r="J17" s="6" t="n">
        <v>0</v>
      </c>
      <c r="K17" s="6" t="n">
        <v>-2.95</v>
      </c>
      <c r="L17" s="6" t="n">
        <v>-0.45</v>
      </c>
      <c r="M17" s="6" t="s">
        <f>=I17+J17+K17+L17</f>
      </c>
      <c r="N17" s="16"/>
    </row>
    <row collapsed="false" customFormat="false" customHeight="false" hidden="false" ht="12.1" outlineLevel="0" r="18">
      <c r="A18" s="21" t="n">
        <v>44308.041666667</v>
      </c>
      <c r="B18" s="22" t="s">
        <v>328</v>
      </c>
      <c r="C18" s="22" t="s">
        <v>112</v>
      </c>
      <c r="D18" s="22" t="s">
        <v>328</v>
      </c>
      <c r="E18" s="22" t="s">
        <v>328</v>
      </c>
      <c r="F18" s="22" t="s">
        <v>19</v>
      </c>
      <c r="G18" s="23" t="n">
        <v>1</v>
      </c>
      <c r="H18" s="24" t="n">
        <v>8000</v>
      </c>
      <c r="I18" s="24" t="n">
        <v>8000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</row>
    <row collapsed="false" customFormat="false" customHeight="false" hidden="false" ht="12.1" outlineLevel="0" r="19">
      <c r="A19" s="20" t="n">
        <v>44312.465439815</v>
      </c>
      <c r="B19" s="16" t="s">
        <v>24</v>
      </c>
      <c r="C19" s="16" t="s">
        <v>337</v>
      </c>
      <c r="D19" s="16" t="s">
        <v>279</v>
      </c>
      <c r="E19" s="16" t="s">
        <v>17</v>
      </c>
      <c r="F19" s="16" t="s">
        <v>19</v>
      </c>
      <c r="G19" s="7" t="n">
        <v>10</v>
      </c>
      <c r="H19" s="6" t="n">
        <v>483.2</v>
      </c>
      <c r="I19" s="6" t="n">
        <v>-4832</v>
      </c>
      <c r="J19" s="6" t="n">
        <v>0</v>
      </c>
      <c r="K19" s="6" t="n">
        <v>-2.9</v>
      </c>
      <c r="L19" s="6" t="n">
        <v>-0.45</v>
      </c>
      <c r="M19" s="6" t="s">
        <f>=I19+J19+K19+L19</f>
      </c>
      <c r="N19" s="16"/>
    </row>
    <row collapsed="false" customFormat="false" customHeight="false" hidden="false" ht="12.1" outlineLevel="0" r="20">
      <c r="A20" s="25" t="n">
        <v>44312.469988426</v>
      </c>
      <c r="B20" s="26" t="s">
        <v>36</v>
      </c>
      <c r="C20" s="26" t="s">
        <v>333</v>
      </c>
      <c r="D20" s="26" t="s">
        <v>281</v>
      </c>
      <c r="E20" s="26" t="s">
        <v>17</v>
      </c>
      <c r="F20" s="26" t="s">
        <v>19</v>
      </c>
      <c r="G20" s="27" t="n">
        <v>-100</v>
      </c>
      <c r="H20" s="28" t="n">
        <v>42.915</v>
      </c>
      <c r="I20" s="28" t="n">
        <v>4291.5</v>
      </c>
      <c r="J20" s="28" t="n">
        <v>0</v>
      </c>
      <c r="K20" s="28" t="n">
        <v>-2.57</v>
      </c>
      <c r="L20" s="28" t="n">
        <v>-0.4</v>
      </c>
      <c r="M20" s="6" t="s">
        <f>=I20+J20+K20+L20</f>
      </c>
      <c r="N20" s="26"/>
    </row>
    <row collapsed="false" customFormat="false" customHeight="false" hidden="false" ht="12.1" outlineLevel="0" r="21">
      <c r="A21" s="20" t="n">
        <v>44312.475752315</v>
      </c>
      <c r="B21" s="16" t="s">
        <v>36</v>
      </c>
      <c r="C21" s="16" t="s">
        <v>333</v>
      </c>
      <c r="D21" s="16" t="s">
        <v>279</v>
      </c>
      <c r="E21" s="16" t="s">
        <v>17</v>
      </c>
      <c r="F21" s="16" t="s">
        <v>19</v>
      </c>
      <c r="G21" s="7" t="n">
        <v>100</v>
      </c>
      <c r="H21" s="6" t="n">
        <v>42.94</v>
      </c>
      <c r="I21" s="6" t="n">
        <v>-4294</v>
      </c>
      <c r="J21" s="6" t="n">
        <v>0</v>
      </c>
      <c r="K21" s="6" t="n">
        <v>-2.58</v>
      </c>
      <c r="L21" s="6" t="n">
        <v>-0.4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44314.460694444</v>
      </c>
      <c r="B22" s="16" t="s">
        <v>48</v>
      </c>
      <c r="C22" s="16" t="s">
        <v>338</v>
      </c>
      <c r="D22" s="16" t="s">
        <v>279</v>
      </c>
      <c r="E22" s="16" t="s">
        <v>17</v>
      </c>
      <c r="F22" s="16" t="s">
        <v>19</v>
      </c>
      <c r="G22" s="7" t="n">
        <v>10</v>
      </c>
      <c r="H22" s="6" t="n">
        <v>271.5</v>
      </c>
      <c r="I22" s="6" t="n">
        <v>-2715</v>
      </c>
      <c r="J22" s="6" t="n">
        <v>0</v>
      </c>
      <c r="K22" s="6" t="n">
        <v>-1.63</v>
      </c>
      <c r="L22" s="6" t="n">
        <v>-0.26</v>
      </c>
      <c r="M22" s="6" t="s">
        <f>=I22+J22+K22+L22</f>
      </c>
      <c r="N22" s="16"/>
    </row>
    <row collapsed="false" customFormat="false" customHeight="false" hidden="false" ht="12.1" outlineLevel="0" r="23">
      <c r="A23" s="21" t="n">
        <v>44315.041666667</v>
      </c>
      <c r="B23" s="22" t="s">
        <v>328</v>
      </c>
      <c r="C23" s="22" t="s">
        <v>112</v>
      </c>
      <c r="D23" s="22" t="s">
        <v>328</v>
      </c>
      <c r="E23" s="22" t="s">
        <v>328</v>
      </c>
      <c r="F23" s="22" t="s">
        <v>19</v>
      </c>
      <c r="G23" s="23" t="n">
        <v>1</v>
      </c>
      <c r="H23" s="24" t="n">
        <v>10000</v>
      </c>
      <c r="I23" s="24" t="n">
        <v>10000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1" t="n">
        <v>44316.041666667</v>
      </c>
      <c r="B24" s="22" t="s">
        <v>339</v>
      </c>
      <c r="C24" s="22" t="s">
        <v>340</v>
      </c>
      <c r="D24" s="22" t="s">
        <v>339</v>
      </c>
      <c r="E24" s="22" t="s">
        <v>339</v>
      </c>
      <c r="F24" s="22" t="s">
        <v>19</v>
      </c>
      <c r="G24" s="23" t="n">
        <v>1</v>
      </c>
      <c r="H24" s="24" t="n">
        <v>75.13</v>
      </c>
      <c r="I24" s="24" t="n">
        <v>75.13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/>
    </row>
    <row collapsed="false" customFormat="false" customHeight="false" hidden="false" ht="12.1" outlineLevel="0" r="25">
      <c r="A25" s="25" t="n">
        <v>44316.474340278</v>
      </c>
      <c r="B25" s="26" t="s">
        <v>48</v>
      </c>
      <c r="C25" s="26" t="s">
        <v>338</v>
      </c>
      <c r="D25" s="26" t="s">
        <v>281</v>
      </c>
      <c r="E25" s="26" t="s">
        <v>17</v>
      </c>
      <c r="F25" s="26" t="s">
        <v>19</v>
      </c>
      <c r="G25" s="27" t="n">
        <v>-10</v>
      </c>
      <c r="H25" s="28" t="n">
        <v>268.4</v>
      </c>
      <c r="I25" s="28" t="n">
        <v>2684</v>
      </c>
      <c r="J25" s="28" t="n">
        <v>0</v>
      </c>
      <c r="K25" s="28" t="n">
        <v>-1.61</v>
      </c>
      <c r="L25" s="28" t="n">
        <v>-0.25</v>
      </c>
      <c r="M25" s="6" t="s">
        <f>=I25+J25+K25+L25</f>
      </c>
      <c r="N25" s="26"/>
    </row>
    <row collapsed="false" customFormat="false" customHeight="false" hidden="false" ht="12.1" outlineLevel="0" r="26">
      <c r="A26" s="20" t="n">
        <v>44316.530300926</v>
      </c>
      <c r="B26" s="16" t="s">
        <v>48</v>
      </c>
      <c r="C26" s="16" t="s">
        <v>338</v>
      </c>
      <c r="D26" s="16" t="s">
        <v>279</v>
      </c>
      <c r="E26" s="16" t="s">
        <v>17</v>
      </c>
      <c r="F26" s="16" t="s">
        <v>19</v>
      </c>
      <c r="G26" s="7" t="n">
        <v>20</v>
      </c>
      <c r="H26" s="6" t="n">
        <v>268.7</v>
      </c>
      <c r="I26" s="6" t="n">
        <v>-5374</v>
      </c>
      <c r="J26" s="6" t="n">
        <v>0</v>
      </c>
      <c r="K26" s="6" t="n">
        <v>-3.22</v>
      </c>
      <c r="L26" s="6" t="n">
        <v>-0.5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44320.68880787</v>
      </c>
      <c r="B27" s="16" t="s">
        <v>45</v>
      </c>
      <c r="C27" s="16" t="s">
        <v>341</v>
      </c>
      <c r="D27" s="16" t="s">
        <v>279</v>
      </c>
      <c r="E27" s="16" t="s">
        <v>17</v>
      </c>
      <c r="F27" s="16" t="s">
        <v>19</v>
      </c>
      <c r="G27" s="7" t="n">
        <v>20</v>
      </c>
      <c r="H27" s="6" t="n">
        <v>320.5</v>
      </c>
      <c r="I27" s="6" t="n">
        <v>-6410</v>
      </c>
      <c r="J27" s="6" t="n">
        <v>0</v>
      </c>
      <c r="K27" s="6" t="n">
        <v>-3.85</v>
      </c>
      <c r="L27" s="6" t="n">
        <v>-0.59</v>
      </c>
      <c r="M27" s="6" t="s">
        <f>=I27+J27+K27+L27</f>
      </c>
      <c r="N27" s="16"/>
    </row>
    <row collapsed="false" customFormat="false" customHeight="false" hidden="false" ht="12.1" outlineLevel="0" r="28">
      <c r="A28" s="21" t="n">
        <v>44326.041666667</v>
      </c>
      <c r="B28" s="22" t="s">
        <v>328</v>
      </c>
      <c r="C28" s="22" t="s">
        <v>112</v>
      </c>
      <c r="D28" s="22" t="s">
        <v>328</v>
      </c>
      <c r="E28" s="22" t="s">
        <v>328</v>
      </c>
      <c r="F28" s="22" t="s">
        <v>19</v>
      </c>
      <c r="G28" s="23" t="n">
        <v>1</v>
      </c>
      <c r="H28" s="24" t="n">
        <v>10000</v>
      </c>
      <c r="I28" s="24" t="n">
        <v>10000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2"/>
    </row>
    <row collapsed="false" customFormat="false" customHeight="false" hidden="false" ht="12.1" outlineLevel="0" r="29">
      <c r="A29" s="20" t="n">
        <v>44326.500023148</v>
      </c>
      <c r="B29" s="16" t="s">
        <v>42</v>
      </c>
      <c r="C29" s="16" t="s">
        <v>342</v>
      </c>
      <c r="D29" s="16" t="s">
        <v>279</v>
      </c>
      <c r="E29" s="16" t="s">
        <v>17</v>
      </c>
      <c r="F29" s="16" t="s">
        <v>19</v>
      </c>
      <c r="G29" s="7" t="n">
        <v>15</v>
      </c>
      <c r="H29" s="6" t="n">
        <v>789.4</v>
      </c>
      <c r="I29" s="6" t="n">
        <v>-11841</v>
      </c>
      <c r="J29" s="6" t="n">
        <v>0</v>
      </c>
      <c r="K29" s="6" t="n">
        <v>-7.1</v>
      </c>
      <c r="L29" s="6" t="n">
        <v>-1.1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44327.489618056</v>
      </c>
      <c r="B30" s="16" t="s">
        <v>91</v>
      </c>
      <c r="C30" s="16" t="s">
        <v>343</v>
      </c>
      <c r="D30" s="16" t="s">
        <v>279</v>
      </c>
      <c r="E30" s="16" t="s">
        <v>87</v>
      </c>
      <c r="F30" s="16" t="s">
        <v>19</v>
      </c>
      <c r="G30" s="7" t="n">
        <v>16</v>
      </c>
      <c r="H30" s="6" t="n">
        <v>75.8</v>
      </c>
      <c r="I30" s="6" t="n">
        <v>-1212.8</v>
      </c>
      <c r="J30" s="6" t="n">
        <v>0</v>
      </c>
      <c r="K30" s="6" t="n">
        <v>-0.73</v>
      </c>
      <c r="L30" s="6" t="n">
        <v>-0.11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44328.041666667</v>
      </c>
      <c r="B31" s="22" t="s">
        <v>328</v>
      </c>
      <c r="C31" s="22" t="s">
        <v>112</v>
      </c>
      <c r="D31" s="22" t="s">
        <v>328</v>
      </c>
      <c r="E31" s="22" t="s">
        <v>328</v>
      </c>
      <c r="F31" s="22" t="s">
        <v>19</v>
      </c>
      <c r="G31" s="23" t="n">
        <v>1</v>
      </c>
      <c r="H31" s="24" t="n">
        <v>35000</v>
      </c>
      <c r="I31" s="24" t="n">
        <v>35000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0" t="n">
        <v>44329.643946759</v>
      </c>
      <c r="B32" s="16" t="s">
        <v>33</v>
      </c>
      <c r="C32" s="16" t="s">
        <v>344</v>
      </c>
      <c r="D32" s="16" t="s">
        <v>279</v>
      </c>
      <c r="E32" s="16" t="s">
        <v>17</v>
      </c>
      <c r="F32" s="16" t="s">
        <v>19</v>
      </c>
      <c r="G32" s="7" t="n">
        <v>10</v>
      </c>
      <c r="H32" s="6" t="n">
        <v>1631.5</v>
      </c>
      <c r="I32" s="6" t="n">
        <v>-16315</v>
      </c>
      <c r="J32" s="6" t="n">
        <v>0</v>
      </c>
      <c r="K32" s="6" t="n">
        <v>-9.79</v>
      </c>
      <c r="L32" s="6" t="n">
        <v>-1.51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44329.718148148</v>
      </c>
      <c r="B33" s="16" t="s">
        <v>24</v>
      </c>
      <c r="C33" s="16" t="s">
        <v>337</v>
      </c>
      <c r="D33" s="16" t="s">
        <v>279</v>
      </c>
      <c r="E33" s="16" t="s">
        <v>17</v>
      </c>
      <c r="F33" s="16" t="s">
        <v>19</v>
      </c>
      <c r="G33" s="7" t="n">
        <v>10</v>
      </c>
      <c r="H33" s="6" t="n">
        <v>457.2</v>
      </c>
      <c r="I33" s="6" t="n">
        <v>-4572</v>
      </c>
      <c r="J33" s="6" t="n">
        <v>0</v>
      </c>
      <c r="K33" s="6" t="n">
        <v>-2.74</v>
      </c>
      <c r="L33" s="6" t="n">
        <v>-0.42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44333.041666667</v>
      </c>
      <c r="B34" s="22" t="s">
        <v>339</v>
      </c>
      <c r="C34" s="22" t="s">
        <v>345</v>
      </c>
      <c r="D34" s="22" t="s">
        <v>339</v>
      </c>
      <c r="E34" s="22" t="s">
        <v>339</v>
      </c>
      <c r="F34" s="22" t="s">
        <v>19</v>
      </c>
      <c r="G34" s="23" t="n">
        <v>1</v>
      </c>
      <c r="H34" s="24" t="n">
        <v>521.24</v>
      </c>
      <c r="I34" s="24" t="n">
        <v>521.24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44334.803599537</v>
      </c>
      <c r="B35" s="16" t="s">
        <v>53</v>
      </c>
      <c r="C35" s="16" t="s">
        <v>346</v>
      </c>
      <c r="D35" s="16" t="s">
        <v>279</v>
      </c>
      <c r="E35" s="16" t="s">
        <v>17</v>
      </c>
      <c r="F35" s="16" t="s">
        <v>19</v>
      </c>
      <c r="G35" s="7" t="n">
        <v>2</v>
      </c>
      <c r="H35" s="6" t="n">
        <v>2200</v>
      </c>
      <c r="I35" s="6" t="n">
        <v>-4400</v>
      </c>
      <c r="J35" s="6" t="n">
        <v>0</v>
      </c>
      <c r="K35" s="6" t="n">
        <v>-2.64</v>
      </c>
      <c r="L35" s="6" t="n">
        <v>-0.41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44335.571053241</v>
      </c>
      <c r="B36" s="16" t="s">
        <v>67</v>
      </c>
      <c r="C36" s="16" t="s">
        <v>347</v>
      </c>
      <c r="D36" s="16" t="s">
        <v>279</v>
      </c>
      <c r="E36" s="16" t="s">
        <v>17</v>
      </c>
      <c r="F36" s="16" t="s">
        <v>19</v>
      </c>
      <c r="G36" s="7" t="n">
        <v>10</v>
      </c>
      <c r="H36" s="6" t="n">
        <v>259.5</v>
      </c>
      <c r="I36" s="6" t="n">
        <v>-2595</v>
      </c>
      <c r="J36" s="6" t="n">
        <v>0</v>
      </c>
      <c r="K36" s="6" t="n">
        <v>-1.56</v>
      </c>
      <c r="L36" s="6" t="n">
        <v>-0.24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44335.750833333</v>
      </c>
      <c r="B37" s="16" t="s">
        <v>56</v>
      </c>
      <c r="C37" s="16" t="s">
        <v>348</v>
      </c>
      <c r="D37" s="16" t="s">
        <v>279</v>
      </c>
      <c r="E37" s="16" t="s">
        <v>17</v>
      </c>
      <c r="F37" s="16" t="s">
        <v>19</v>
      </c>
      <c r="G37" s="7" t="n">
        <v>10</v>
      </c>
      <c r="H37" s="6" t="n">
        <v>172.3</v>
      </c>
      <c r="I37" s="6" t="n">
        <v>-1723</v>
      </c>
      <c r="J37" s="6" t="n">
        <v>0</v>
      </c>
      <c r="K37" s="6" t="n">
        <v>-1.03</v>
      </c>
      <c r="L37" s="6" t="n">
        <v>-0.16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44335.861527778</v>
      </c>
      <c r="B38" s="16" t="s">
        <v>77</v>
      </c>
      <c r="C38" s="16" t="s">
        <v>349</v>
      </c>
      <c r="D38" s="16" t="s">
        <v>279</v>
      </c>
      <c r="E38" s="16" t="s">
        <v>17</v>
      </c>
      <c r="F38" s="16" t="s">
        <v>19</v>
      </c>
      <c r="G38" s="7" t="n">
        <v>20000</v>
      </c>
      <c r="H38" s="6" t="n">
        <v>0.044735</v>
      </c>
      <c r="I38" s="6" t="n">
        <v>-894.7</v>
      </c>
      <c r="J38" s="6" t="n">
        <v>0</v>
      </c>
      <c r="K38" s="6" t="n">
        <v>-0.54</v>
      </c>
      <c r="L38" s="6" t="n">
        <v>-0.09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44336.512939815</v>
      </c>
      <c r="B39" s="16" t="s">
        <v>53</v>
      </c>
      <c r="C39" s="16" t="s">
        <v>346</v>
      </c>
      <c r="D39" s="16" t="s">
        <v>279</v>
      </c>
      <c r="E39" s="16" t="s">
        <v>17</v>
      </c>
      <c r="F39" s="16" t="s">
        <v>19</v>
      </c>
      <c r="G39" s="7" t="n">
        <v>1</v>
      </c>
      <c r="H39" s="6" t="n">
        <v>2140</v>
      </c>
      <c r="I39" s="6" t="n">
        <v>-2140</v>
      </c>
      <c r="J39" s="6" t="n">
        <v>0</v>
      </c>
      <c r="K39" s="6" t="n">
        <v>-1.28</v>
      </c>
      <c r="L39" s="6" t="n">
        <v>-0.19</v>
      </c>
      <c r="M39" s="6" t="s">
        <f>=I39+J39+K39+L39</f>
      </c>
      <c r="N39" s="16"/>
    </row>
    <row collapsed="false" customFormat="false" customHeight="false" hidden="false" ht="12.1" outlineLevel="0" r="40">
      <c r="A40" s="21" t="n">
        <v>44337.041666667</v>
      </c>
      <c r="B40" s="22" t="s">
        <v>328</v>
      </c>
      <c r="C40" s="22" t="s">
        <v>112</v>
      </c>
      <c r="D40" s="22" t="s">
        <v>328</v>
      </c>
      <c r="E40" s="22" t="s">
        <v>328</v>
      </c>
      <c r="F40" s="22" t="s">
        <v>19</v>
      </c>
      <c r="G40" s="23" t="n">
        <v>1</v>
      </c>
      <c r="H40" s="24" t="n">
        <v>3000</v>
      </c>
      <c r="I40" s="24" t="n">
        <v>3000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/>
    </row>
    <row collapsed="false" customFormat="false" customHeight="false" hidden="false" ht="12.1" outlineLevel="0" r="41">
      <c r="A41" s="20" t="n">
        <v>44337.704016204</v>
      </c>
      <c r="B41" s="16" t="s">
        <v>75</v>
      </c>
      <c r="C41" s="16" t="s">
        <v>350</v>
      </c>
      <c r="D41" s="16" t="s">
        <v>279</v>
      </c>
      <c r="E41" s="16" t="s">
        <v>17</v>
      </c>
      <c r="F41" s="16" t="s">
        <v>19</v>
      </c>
      <c r="G41" s="7" t="n">
        <v>10</v>
      </c>
      <c r="H41" s="6" t="n">
        <v>114.3</v>
      </c>
      <c r="I41" s="6" t="n">
        <v>-1143</v>
      </c>
      <c r="J41" s="6" t="n">
        <v>0</v>
      </c>
      <c r="K41" s="6" t="n">
        <v>-0.69</v>
      </c>
      <c r="L41" s="6" t="n">
        <v>-0.11</v>
      </c>
      <c r="M41" s="6" t="s">
        <f>=I41+J41+K41+L41</f>
      </c>
      <c r="N41" s="16"/>
    </row>
    <row collapsed="false" customFormat="false" customHeight="false" hidden="false" ht="12.1" outlineLevel="0" r="42">
      <c r="A42" s="21" t="n">
        <v>44340.041666667</v>
      </c>
      <c r="B42" s="22" t="s">
        <v>339</v>
      </c>
      <c r="C42" s="22" t="s">
        <v>351</v>
      </c>
      <c r="D42" s="22" t="s">
        <v>339</v>
      </c>
      <c r="E42" s="22" t="s">
        <v>339</v>
      </c>
      <c r="F42" s="22" t="s">
        <v>19</v>
      </c>
      <c r="G42" s="23" t="n">
        <v>1</v>
      </c>
      <c r="H42" s="24" t="n">
        <v>126</v>
      </c>
      <c r="I42" s="24" t="n">
        <v>126</v>
      </c>
      <c r="J42" s="24" t="n">
        <v>0</v>
      </c>
      <c r="K42" s="24" t="n">
        <v>0</v>
      </c>
      <c r="L42" s="24" t="n">
        <v>0</v>
      </c>
      <c r="M42" s="6" t="s">
        <f>=I42+J42+K42+L42</f>
      </c>
      <c r="N42" s="22"/>
    </row>
    <row collapsed="false" customFormat="false" customHeight="false" hidden="false" ht="12.1" outlineLevel="0" r="43">
      <c r="A43" s="20" t="n">
        <v>44341.541736111</v>
      </c>
      <c r="B43" s="16" t="s">
        <v>69</v>
      </c>
      <c r="C43" s="16" t="s">
        <v>352</v>
      </c>
      <c r="D43" s="16" t="s">
        <v>279</v>
      </c>
      <c r="E43" s="16" t="s">
        <v>17</v>
      </c>
      <c r="F43" s="16" t="s">
        <v>19</v>
      </c>
      <c r="G43" s="7" t="n">
        <v>1</v>
      </c>
      <c r="H43" s="6" t="n">
        <v>1403</v>
      </c>
      <c r="I43" s="6" t="n">
        <v>-1403</v>
      </c>
      <c r="J43" s="6" t="n">
        <v>0</v>
      </c>
      <c r="K43" s="6" t="n">
        <v>-0.84</v>
      </c>
      <c r="L43" s="6" t="n">
        <v>-0.14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44342.737650463</v>
      </c>
      <c r="B44" s="16" t="s">
        <v>73</v>
      </c>
      <c r="C44" s="16" t="s">
        <v>353</v>
      </c>
      <c r="D44" s="16" t="s">
        <v>279</v>
      </c>
      <c r="E44" s="16" t="s">
        <v>17</v>
      </c>
      <c r="F44" s="16" t="s">
        <v>19</v>
      </c>
      <c r="G44" s="7" t="n">
        <v>10</v>
      </c>
      <c r="H44" s="6" t="n">
        <v>253.6</v>
      </c>
      <c r="I44" s="6" t="n">
        <v>-2536</v>
      </c>
      <c r="J44" s="6" t="n">
        <v>0</v>
      </c>
      <c r="K44" s="6" t="n">
        <v>-1.52</v>
      </c>
      <c r="L44" s="6" t="n">
        <v>-0.24</v>
      </c>
      <c r="M44" s="6" t="s">
        <f>=I44+J44+K44+L44</f>
      </c>
      <c r="N44" s="16"/>
    </row>
    <row collapsed="false" customFormat="false" customHeight="false" hidden="false" ht="12.1" outlineLevel="0" r="45">
      <c r="A45" s="21" t="n">
        <v>44347.041666667</v>
      </c>
      <c r="B45" s="22" t="s">
        <v>328</v>
      </c>
      <c r="C45" s="22" t="s">
        <v>112</v>
      </c>
      <c r="D45" s="22" t="s">
        <v>328</v>
      </c>
      <c r="E45" s="22" t="s">
        <v>328</v>
      </c>
      <c r="F45" s="22" t="s">
        <v>19</v>
      </c>
      <c r="G45" s="23" t="n">
        <v>1</v>
      </c>
      <c r="H45" s="24" t="n">
        <v>4000</v>
      </c>
      <c r="I45" s="24" t="n">
        <v>4000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</row>
    <row collapsed="false" customFormat="false" customHeight="false" hidden="false" ht="12.1" outlineLevel="0" r="46">
      <c r="A46" s="21" t="n">
        <v>44347.041666667</v>
      </c>
      <c r="B46" s="22" t="s">
        <v>339</v>
      </c>
      <c r="C46" s="22" t="s">
        <v>354</v>
      </c>
      <c r="D46" s="22" t="s">
        <v>339</v>
      </c>
      <c r="E46" s="22" t="s">
        <v>339</v>
      </c>
      <c r="F46" s="22" t="s">
        <v>19</v>
      </c>
      <c r="G46" s="23" t="n">
        <v>1</v>
      </c>
      <c r="H46" s="24" t="n">
        <v>488</v>
      </c>
      <c r="I46" s="24" t="n">
        <v>488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/>
    </row>
    <row collapsed="false" customFormat="false" customHeight="false" hidden="false" ht="12.1" outlineLevel="0" r="47">
      <c r="A47" s="20" t="n">
        <v>44347.520520833</v>
      </c>
      <c r="B47" s="16" t="s">
        <v>27</v>
      </c>
      <c r="C47" s="16" t="s">
        <v>331</v>
      </c>
      <c r="D47" s="16" t="s">
        <v>279</v>
      </c>
      <c r="E47" s="16" t="s">
        <v>17</v>
      </c>
      <c r="F47" s="16" t="s">
        <v>19</v>
      </c>
      <c r="G47" s="7" t="n">
        <v>1</v>
      </c>
      <c r="H47" s="6" t="n">
        <v>1683</v>
      </c>
      <c r="I47" s="6" t="n">
        <v>-1683</v>
      </c>
      <c r="J47" s="6" t="n">
        <v>0</v>
      </c>
      <c r="K47" s="6" t="n">
        <v>-1.01</v>
      </c>
      <c r="L47" s="6" t="n">
        <v>-0.16</v>
      </c>
      <c r="M47" s="6" t="s">
        <f>=I47+J47+K47+L47</f>
      </c>
      <c r="N47" s="16"/>
    </row>
    <row collapsed="false" customFormat="false" customHeight="false" hidden="false" ht="12.1" outlineLevel="0" r="48">
      <c r="A48" s="20" t="n">
        <v>44347.522222222</v>
      </c>
      <c r="B48" s="16" t="s">
        <v>27</v>
      </c>
      <c r="C48" s="16" t="s">
        <v>331</v>
      </c>
      <c r="D48" s="16" t="s">
        <v>279</v>
      </c>
      <c r="E48" s="16" t="s">
        <v>17</v>
      </c>
      <c r="F48" s="16" t="s">
        <v>19</v>
      </c>
      <c r="G48" s="7" t="n">
        <v>1</v>
      </c>
      <c r="H48" s="6" t="n">
        <v>1683</v>
      </c>
      <c r="I48" s="6" t="n">
        <v>-1683</v>
      </c>
      <c r="J48" s="6" t="n">
        <v>0</v>
      </c>
      <c r="K48" s="6" t="n">
        <v>-1.01</v>
      </c>
      <c r="L48" s="6" t="n">
        <v>-0.16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44349.768518519</v>
      </c>
      <c r="B49" s="16" t="s">
        <v>286</v>
      </c>
      <c r="C49" s="16" t="s">
        <v>355</v>
      </c>
      <c r="D49" s="16" t="s">
        <v>279</v>
      </c>
      <c r="E49" s="16" t="s">
        <v>17</v>
      </c>
      <c r="F49" s="16" t="s">
        <v>19</v>
      </c>
      <c r="G49" s="7" t="n">
        <v>100</v>
      </c>
      <c r="H49" s="6" t="n">
        <v>6.69</v>
      </c>
      <c r="I49" s="6" t="n">
        <v>-669</v>
      </c>
      <c r="J49" s="6" t="n">
        <v>0</v>
      </c>
      <c r="K49" s="6" t="n">
        <v>-0.4</v>
      </c>
      <c r="L49" s="6" t="n">
        <v>-0.07</v>
      </c>
      <c r="M49" s="6" t="s">
        <f>=I49+J49+K49+L49</f>
      </c>
      <c r="N49" s="16"/>
    </row>
    <row collapsed="false" customFormat="false" customHeight="false" hidden="false" ht="12.1" outlineLevel="0" r="50">
      <c r="A50" s="21" t="n">
        <v>44351.041666667</v>
      </c>
      <c r="B50" s="22" t="s">
        <v>328</v>
      </c>
      <c r="C50" s="22" t="s">
        <v>112</v>
      </c>
      <c r="D50" s="22" t="s">
        <v>328</v>
      </c>
      <c r="E50" s="22" t="s">
        <v>328</v>
      </c>
      <c r="F50" s="22" t="s">
        <v>19</v>
      </c>
      <c r="G50" s="23" t="n">
        <v>1</v>
      </c>
      <c r="H50" s="24" t="n">
        <v>3000</v>
      </c>
      <c r="I50" s="24" t="n">
        <v>3000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2"/>
    </row>
    <row collapsed="false" customFormat="false" customHeight="false" hidden="false" ht="12.1" outlineLevel="0" r="51">
      <c r="A51" s="20" t="n">
        <v>44351.789895833</v>
      </c>
      <c r="B51" s="16" t="s">
        <v>71</v>
      </c>
      <c r="C51" s="16" t="s">
        <v>356</v>
      </c>
      <c r="D51" s="16" t="s">
        <v>279</v>
      </c>
      <c r="E51" s="16" t="s">
        <v>17</v>
      </c>
      <c r="F51" s="16" t="s">
        <v>19</v>
      </c>
      <c r="G51" s="7" t="n">
        <v>10</v>
      </c>
      <c r="H51" s="6" t="n">
        <v>92</v>
      </c>
      <c r="I51" s="6" t="n">
        <v>-920</v>
      </c>
      <c r="J51" s="6" t="n">
        <v>0</v>
      </c>
      <c r="K51" s="6" t="n">
        <v>-0.55</v>
      </c>
      <c r="L51" s="6" t="n">
        <v>-0.09</v>
      </c>
      <c r="M51" s="6" t="s">
        <f>=I51+J51+K51+L51</f>
      </c>
      <c r="N51" s="16"/>
    </row>
    <row collapsed="false" customFormat="false" customHeight="false" hidden="false" ht="12.1" outlineLevel="0" r="52">
      <c r="A52" s="21" t="n">
        <v>44354.041666667</v>
      </c>
      <c r="B52" s="22" t="s">
        <v>328</v>
      </c>
      <c r="C52" s="22" t="s">
        <v>112</v>
      </c>
      <c r="D52" s="22" t="s">
        <v>328</v>
      </c>
      <c r="E52" s="22" t="s">
        <v>328</v>
      </c>
      <c r="F52" s="22" t="s">
        <v>19</v>
      </c>
      <c r="G52" s="23" t="n">
        <v>1</v>
      </c>
      <c r="H52" s="24" t="n">
        <v>3000</v>
      </c>
      <c r="I52" s="24" t="n">
        <v>3000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0" t="n">
        <v>44354.669571759</v>
      </c>
      <c r="B53" s="16" t="s">
        <v>97</v>
      </c>
      <c r="C53" s="16" t="s">
        <v>357</v>
      </c>
      <c r="D53" s="16" t="s">
        <v>279</v>
      </c>
      <c r="E53" s="16" t="s">
        <v>87</v>
      </c>
      <c r="F53" s="16" t="s">
        <v>19</v>
      </c>
      <c r="G53" s="7" t="n">
        <v>1</v>
      </c>
      <c r="H53" s="6" t="n">
        <v>942.2</v>
      </c>
      <c r="I53" s="6" t="n">
        <v>-942.2</v>
      </c>
      <c r="J53" s="6" t="n">
        <v>0</v>
      </c>
      <c r="K53" s="6" t="n">
        <v>-0.57</v>
      </c>
      <c r="L53" s="6" t="n">
        <v>-0.09</v>
      </c>
      <c r="M53" s="6" t="s">
        <f>=I53+J53+K53+L53</f>
      </c>
      <c r="N53" s="16"/>
    </row>
    <row collapsed="false" customFormat="false" customHeight="false" hidden="false" ht="12.1" outlineLevel="0" r="54">
      <c r="A54" s="21" t="n">
        <v>44357.041666667</v>
      </c>
      <c r="B54" s="22" t="s">
        <v>339</v>
      </c>
      <c r="C54" s="22" t="s">
        <v>358</v>
      </c>
      <c r="D54" s="22" t="s">
        <v>339</v>
      </c>
      <c r="E54" s="22" t="s">
        <v>339</v>
      </c>
      <c r="F54" s="22" t="s">
        <v>19</v>
      </c>
      <c r="G54" s="23" t="n">
        <v>1</v>
      </c>
      <c r="H54" s="24" t="n">
        <v>252.16</v>
      </c>
      <c r="I54" s="24" t="n">
        <v>252.16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2"/>
    </row>
    <row collapsed="false" customFormat="false" customHeight="false" hidden="false" ht="12.1" outlineLevel="0" r="55">
      <c r="A55" s="21" t="n">
        <v>44357.041666667</v>
      </c>
      <c r="B55" s="22" t="s">
        <v>339</v>
      </c>
      <c r="C55" s="22" t="s">
        <v>358</v>
      </c>
      <c r="D55" s="22" t="s">
        <v>339</v>
      </c>
      <c r="E55" s="22" t="s">
        <v>339</v>
      </c>
      <c r="F55" s="22" t="s">
        <v>19</v>
      </c>
      <c r="G55" s="23" t="n">
        <v>1</v>
      </c>
      <c r="H55" s="24" t="n">
        <v>325.16</v>
      </c>
      <c r="I55" s="24" t="n">
        <v>325.16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0" t="n">
        <v>44358.711550926</v>
      </c>
      <c r="B56" s="16" t="s">
        <v>39</v>
      </c>
      <c r="C56" s="16" t="s">
        <v>359</v>
      </c>
      <c r="D56" s="16" t="s">
        <v>279</v>
      </c>
      <c r="E56" s="16" t="s">
        <v>17</v>
      </c>
      <c r="F56" s="16" t="s">
        <v>19</v>
      </c>
      <c r="G56" s="7" t="n">
        <v>20000</v>
      </c>
      <c r="H56" s="6" t="n">
        <v>0.2939</v>
      </c>
      <c r="I56" s="6" t="n">
        <v>-5878</v>
      </c>
      <c r="J56" s="6" t="n">
        <v>0</v>
      </c>
      <c r="K56" s="6" t="n">
        <v>-3.53</v>
      </c>
      <c r="L56" s="6" t="n">
        <v>-0.54</v>
      </c>
      <c r="M56" s="6" t="s">
        <f>=I56+J56+K56+L56</f>
      </c>
      <c r="N56" s="16"/>
    </row>
    <row collapsed="false" customFormat="false" customHeight="false" hidden="false" ht="12.1" outlineLevel="0" r="57">
      <c r="A57" s="21" t="n">
        <v>44369.041666667</v>
      </c>
      <c r="B57" s="22" t="s">
        <v>328</v>
      </c>
      <c r="C57" s="22" t="s">
        <v>112</v>
      </c>
      <c r="D57" s="22" t="s">
        <v>328</v>
      </c>
      <c r="E57" s="22" t="s">
        <v>328</v>
      </c>
      <c r="F57" s="22" t="s">
        <v>19</v>
      </c>
      <c r="G57" s="23" t="n">
        <v>1</v>
      </c>
      <c r="H57" s="24" t="n">
        <v>10000</v>
      </c>
      <c r="I57" s="24" t="n">
        <v>10000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1" t="n">
        <v>44369.041666667</v>
      </c>
      <c r="B58" s="22" t="s">
        <v>328</v>
      </c>
      <c r="C58" s="22" t="s">
        <v>112</v>
      </c>
      <c r="D58" s="22" t="s">
        <v>328</v>
      </c>
      <c r="E58" s="22" t="s">
        <v>328</v>
      </c>
      <c r="F58" s="22" t="s">
        <v>19</v>
      </c>
      <c r="G58" s="23" t="n">
        <v>1</v>
      </c>
      <c r="H58" s="24" t="n">
        <v>10000</v>
      </c>
      <c r="I58" s="24" t="n">
        <v>10000</v>
      </c>
      <c r="J58" s="24" t="n">
        <v>0</v>
      </c>
      <c r="K58" s="24" t="n">
        <v>0</v>
      </c>
      <c r="L58" s="24" t="n">
        <v>0</v>
      </c>
      <c r="M58" s="6" t="s">
        <f>=I58+J58+K58+L58</f>
      </c>
      <c r="N58" s="22"/>
    </row>
    <row collapsed="false" customFormat="false" customHeight="false" hidden="false" ht="12.1" outlineLevel="0" r="59">
      <c r="A59" s="20" t="n">
        <v>44369.730844907</v>
      </c>
      <c r="B59" s="16" t="s">
        <v>21</v>
      </c>
      <c r="C59" s="16" t="s">
        <v>360</v>
      </c>
      <c r="D59" s="16" t="s">
        <v>279</v>
      </c>
      <c r="E59" s="16" t="s">
        <v>17</v>
      </c>
      <c r="F59" s="16" t="s">
        <v>19</v>
      </c>
      <c r="G59" s="7" t="n">
        <v>10</v>
      </c>
      <c r="H59" s="6" t="n">
        <v>285.4</v>
      </c>
      <c r="I59" s="6" t="n">
        <v>-2854</v>
      </c>
      <c r="J59" s="6" t="n">
        <v>0</v>
      </c>
      <c r="K59" s="6" t="n">
        <v>-1.71</v>
      </c>
      <c r="L59" s="6" t="n">
        <v>-0.26</v>
      </c>
      <c r="M59" s="6" t="s">
        <f>=I59+J59+K59+L59</f>
      </c>
      <c r="N59" s="16"/>
    </row>
    <row collapsed="false" customFormat="false" customHeight="false" hidden="false" ht="12.1" outlineLevel="0" r="60">
      <c r="A60" s="20" t="n">
        <v>44369.837141204</v>
      </c>
      <c r="B60" s="16" t="s">
        <v>33</v>
      </c>
      <c r="C60" s="16" t="s">
        <v>344</v>
      </c>
      <c r="D60" s="16" t="s">
        <v>279</v>
      </c>
      <c r="E60" s="16" t="s">
        <v>17</v>
      </c>
      <c r="F60" s="16" t="s">
        <v>19</v>
      </c>
      <c r="G60" s="7" t="n">
        <v>5</v>
      </c>
      <c r="H60" s="6" t="n">
        <v>1634</v>
      </c>
      <c r="I60" s="6" t="n">
        <v>-8170</v>
      </c>
      <c r="J60" s="6" t="n">
        <v>0</v>
      </c>
      <c r="K60" s="6" t="n">
        <v>-4.9</v>
      </c>
      <c r="L60" s="6" t="n">
        <v>-0.76</v>
      </c>
      <c r="M60" s="6" t="s">
        <f>=I60+J60+K60+L60</f>
      </c>
      <c r="N60" s="16"/>
    </row>
    <row collapsed="false" customFormat="false" customHeight="false" hidden="false" ht="12.1" outlineLevel="0" r="61">
      <c r="A61" s="20" t="n">
        <v>44369.837141204</v>
      </c>
      <c r="B61" s="16" t="s">
        <v>33</v>
      </c>
      <c r="C61" s="16" t="s">
        <v>344</v>
      </c>
      <c r="D61" s="16" t="s">
        <v>279</v>
      </c>
      <c r="E61" s="16" t="s">
        <v>17</v>
      </c>
      <c r="F61" s="16" t="s">
        <v>19</v>
      </c>
      <c r="G61" s="7" t="n">
        <v>5</v>
      </c>
      <c r="H61" s="6" t="n">
        <v>1633.2</v>
      </c>
      <c r="I61" s="6" t="n">
        <v>-8166</v>
      </c>
      <c r="J61" s="6" t="n">
        <v>0</v>
      </c>
      <c r="K61" s="6" t="n">
        <v>-4.9</v>
      </c>
      <c r="L61" s="6" t="n">
        <v>-0.76</v>
      </c>
      <c r="M61" s="6" t="s">
        <f>=I61+J61+K61+L61</f>
      </c>
      <c r="N61" s="16"/>
    </row>
    <row collapsed="false" customFormat="false" customHeight="false" hidden="false" ht="12.1" outlineLevel="0" r="62">
      <c r="A62" s="20" t="n">
        <v>44371.613842593</v>
      </c>
      <c r="B62" s="16" t="s">
        <v>95</v>
      </c>
      <c r="C62" s="16" t="s">
        <v>361</v>
      </c>
      <c r="D62" s="16" t="s">
        <v>279</v>
      </c>
      <c r="E62" s="16" t="s">
        <v>87</v>
      </c>
      <c r="F62" s="16" t="s">
        <v>19</v>
      </c>
      <c r="G62" s="7" t="n">
        <v>45</v>
      </c>
      <c r="H62" s="6" t="n">
        <v>18.9</v>
      </c>
      <c r="I62" s="6" t="n">
        <v>-850.5</v>
      </c>
      <c r="J62" s="6" t="n">
        <v>0</v>
      </c>
      <c r="K62" s="6" t="n">
        <v>-0.51</v>
      </c>
      <c r="L62" s="6" t="n">
        <v>-0.08</v>
      </c>
      <c r="M62" s="6" t="s">
        <f>=I62+J62+K62+L62</f>
      </c>
      <c r="N62" s="16"/>
    </row>
    <row collapsed="false" customFormat="false" customHeight="false" hidden="false" ht="12.1" outlineLevel="0" r="63">
      <c r="A63" s="21" t="n">
        <v>44372.041666667</v>
      </c>
      <c r="B63" s="22" t="s">
        <v>339</v>
      </c>
      <c r="C63" s="22" t="s">
        <v>362</v>
      </c>
      <c r="D63" s="22" t="s">
        <v>339</v>
      </c>
      <c r="E63" s="22" t="s">
        <v>339</v>
      </c>
      <c r="F63" s="22" t="s">
        <v>19</v>
      </c>
      <c r="G63" s="23" t="n">
        <v>1</v>
      </c>
      <c r="H63" s="24" t="n">
        <v>50</v>
      </c>
      <c r="I63" s="24" t="n">
        <v>50</v>
      </c>
      <c r="J63" s="24" t="n">
        <v>0</v>
      </c>
      <c r="K63" s="24" t="n">
        <v>0</v>
      </c>
      <c r="L63" s="24" t="n">
        <v>0</v>
      </c>
      <c r="M63" s="6" t="s">
        <f>=I63+J63+K63+L63</f>
      </c>
      <c r="N63" s="22"/>
    </row>
    <row collapsed="false" customFormat="false" customHeight="false" hidden="false" ht="12.1" outlineLevel="0" r="64">
      <c r="A64" s="21" t="n">
        <v>44375.041666667</v>
      </c>
      <c r="B64" s="22" t="s">
        <v>328</v>
      </c>
      <c r="C64" s="22" t="s">
        <v>112</v>
      </c>
      <c r="D64" s="22" t="s">
        <v>328</v>
      </c>
      <c r="E64" s="22" t="s">
        <v>328</v>
      </c>
      <c r="F64" s="22" t="s">
        <v>19</v>
      </c>
      <c r="G64" s="23" t="n">
        <v>1</v>
      </c>
      <c r="H64" s="24" t="n">
        <v>50000</v>
      </c>
      <c r="I64" s="24" t="n">
        <v>50000</v>
      </c>
      <c r="J64" s="24" t="n">
        <v>0</v>
      </c>
      <c r="K64" s="24" t="n">
        <v>0</v>
      </c>
      <c r="L64" s="24" t="n">
        <v>0</v>
      </c>
      <c r="M64" s="6" t="s">
        <f>=I64+J64+K64+L64</f>
      </c>
      <c r="N64" s="22"/>
    </row>
    <row collapsed="false" customFormat="false" customHeight="false" hidden="false" ht="12.1" outlineLevel="0" r="65">
      <c r="A65" s="20" t="n">
        <v>44376.521585648</v>
      </c>
      <c r="B65" s="16" t="s">
        <v>16</v>
      </c>
      <c r="C65" s="16" t="s">
        <v>363</v>
      </c>
      <c r="D65" s="16" t="s">
        <v>279</v>
      </c>
      <c r="E65" s="16" t="s">
        <v>17</v>
      </c>
      <c r="F65" s="16" t="s">
        <v>19</v>
      </c>
      <c r="G65" s="7" t="n">
        <v>5</v>
      </c>
      <c r="H65" s="6" t="n">
        <v>4712</v>
      </c>
      <c r="I65" s="6" t="n">
        <v>-23560</v>
      </c>
      <c r="J65" s="6" t="n">
        <v>0</v>
      </c>
      <c r="K65" s="6" t="n">
        <v>-14.14</v>
      </c>
      <c r="L65" s="6" t="n">
        <v>-2.19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44376.524421296</v>
      </c>
      <c r="B66" s="16" t="s">
        <v>16</v>
      </c>
      <c r="C66" s="16" t="s">
        <v>363</v>
      </c>
      <c r="D66" s="16" t="s">
        <v>279</v>
      </c>
      <c r="E66" s="16" t="s">
        <v>17</v>
      </c>
      <c r="F66" s="16" t="s">
        <v>19</v>
      </c>
      <c r="G66" s="7" t="n">
        <v>5</v>
      </c>
      <c r="H66" s="6" t="n">
        <v>4705</v>
      </c>
      <c r="I66" s="6" t="n">
        <v>-23525</v>
      </c>
      <c r="J66" s="6" t="n">
        <v>0</v>
      </c>
      <c r="K66" s="6" t="n">
        <v>-14.11</v>
      </c>
      <c r="L66" s="6" t="n">
        <v>-2.19</v>
      </c>
      <c r="M66" s="6" t="s">
        <f>=I66+J66+K66+L66</f>
      </c>
      <c r="N66" s="16"/>
    </row>
    <row collapsed="false" customFormat="false" customHeight="false" hidden="false" ht="12.1" outlineLevel="0" r="67">
      <c r="A67" s="21" t="n">
        <v>44379.041666667</v>
      </c>
      <c r="B67" s="22" t="s">
        <v>339</v>
      </c>
      <c r="C67" s="22" t="s">
        <v>364</v>
      </c>
      <c r="D67" s="22" t="s">
        <v>339</v>
      </c>
      <c r="E67" s="22" t="s">
        <v>339</v>
      </c>
      <c r="F67" s="22" t="s">
        <v>19</v>
      </c>
      <c r="G67" s="23" t="n">
        <v>1</v>
      </c>
      <c r="H67" s="24" t="n">
        <v>8.45</v>
      </c>
      <c r="I67" s="24" t="n">
        <v>8.45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2"/>
    </row>
    <row collapsed="false" customFormat="false" customHeight="false" hidden="false" ht="12.1" outlineLevel="0" r="68">
      <c r="A68" s="21" t="n">
        <v>44379.041666667</v>
      </c>
      <c r="B68" s="22" t="s">
        <v>339</v>
      </c>
      <c r="C68" s="22" t="s">
        <v>365</v>
      </c>
      <c r="D68" s="22" t="s">
        <v>339</v>
      </c>
      <c r="E68" s="22" t="s">
        <v>339</v>
      </c>
      <c r="F68" s="22" t="s">
        <v>19</v>
      </c>
      <c r="G68" s="23" t="n">
        <v>1</v>
      </c>
      <c r="H68" s="24" t="n">
        <v>451.52</v>
      </c>
      <c r="I68" s="24" t="n">
        <v>451.52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/>
    </row>
    <row collapsed="false" customFormat="false" customHeight="false" hidden="false" ht="12.1" outlineLevel="0" r="69">
      <c r="A69" s="20" t="n">
        <v>44379.802604167</v>
      </c>
      <c r="B69" s="16" t="s">
        <v>59</v>
      </c>
      <c r="C69" s="16" t="s">
        <v>366</v>
      </c>
      <c r="D69" s="16" t="s">
        <v>279</v>
      </c>
      <c r="E69" s="16" t="s">
        <v>17</v>
      </c>
      <c r="F69" s="16" t="s">
        <v>19</v>
      </c>
      <c r="G69" s="7" t="n">
        <v>10</v>
      </c>
      <c r="H69" s="6" t="n">
        <v>151</v>
      </c>
      <c r="I69" s="6" t="n">
        <v>-1510</v>
      </c>
      <c r="J69" s="6" t="n">
        <v>0</v>
      </c>
      <c r="K69" s="6" t="n">
        <v>-0.91</v>
      </c>
      <c r="L69" s="6" t="n">
        <v>-0.14</v>
      </c>
      <c r="M69" s="6" t="s">
        <f>=I69+J69+K69+L69</f>
      </c>
      <c r="N69" s="16"/>
    </row>
    <row collapsed="false" customFormat="false" customHeight="false" hidden="false" ht="12.1" outlineLevel="0" r="70">
      <c r="A70" s="21" t="n">
        <v>44382.041666667</v>
      </c>
      <c r="B70" s="22" t="s">
        <v>339</v>
      </c>
      <c r="C70" s="22" t="s">
        <v>364</v>
      </c>
      <c r="D70" s="22" t="s">
        <v>339</v>
      </c>
      <c r="E70" s="22" t="s">
        <v>339</v>
      </c>
      <c r="F70" s="22" t="s">
        <v>19</v>
      </c>
      <c r="G70" s="23" t="n">
        <v>1</v>
      </c>
      <c r="H70" s="24" t="n">
        <v>15.95</v>
      </c>
      <c r="I70" s="24" t="n">
        <v>15.95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1" t="n">
        <v>44383.041666667</v>
      </c>
      <c r="B71" s="22" t="s">
        <v>328</v>
      </c>
      <c r="C71" s="22" t="s">
        <v>112</v>
      </c>
      <c r="D71" s="22" t="s">
        <v>328</v>
      </c>
      <c r="E71" s="22" t="s">
        <v>328</v>
      </c>
      <c r="F71" s="22" t="s">
        <v>19</v>
      </c>
      <c r="G71" s="23" t="n">
        <v>1</v>
      </c>
      <c r="H71" s="24" t="n">
        <v>10000</v>
      </c>
      <c r="I71" s="24" t="n">
        <v>10000</v>
      </c>
      <c r="J71" s="24" t="n">
        <v>0</v>
      </c>
      <c r="K71" s="24" t="n">
        <v>0</v>
      </c>
      <c r="L71" s="24" t="n">
        <v>0</v>
      </c>
      <c r="M71" s="6" t="s">
        <f>=I71+J71+K71+L71</f>
      </c>
      <c r="N71" s="22"/>
    </row>
    <row collapsed="false" customFormat="false" customHeight="false" hidden="false" ht="12.1" outlineLevel="0" r="72">
      <c r="A72" s="20" t="n">
        <v>44383.741087963</v>
      </c>
      <c r="B72" s="16" t="s">
        <v>287</v>
      </c>
      <c r="C72" s="16" t="s">
        <v>367</v>
      </c>
      <c r="D72" s="16" t="s">
        <v>279</v>
      </c>
      <c r="E72" s="16" t="s">
        <v>87</v>
      </c>
      <c r="F72" s="16" t="s">
        <v>19</v>
      </c>
      <c r="G72" s="7" t="n">
        <v>2</v>
      </c>
      <c r="H72" s="6" t="n">
        <v>1877</v>
      </c>
      <c r="I72" s="6" t="n">
        <v>-3754</v>
      </c>
      <c r="J72" s="6" t="n">
        <v>0</v>
      </c>
      <c r="K72" s="6" t="n">
        <v>0</v>
      </c>
      <c r="L72" s="6" t="n">
        <v>-0.35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44384.619305556</v>
      </c>
      <c r="B73" s="16" t="s">
        <v>89</v>
      </c>
      <c r="C73" s="16" t="s">
        <v>330</v>
      </c>
      <c r="D73" s="16" t="s">
        <v>279</v>
      </c>
      <c r="E73" s="16" t="s">
        <v>87</v>
      </c>
      <c r="F73" s="16" t="s">
        <v>19</v>
      </c>
      <c r="G73" s="7" t="n">
        <v>1</v>
      </c>
      <c r="H73" s="6" t="n">
        <v>3795</v>
      </c>
      <c r="I73" s="6" t="n">
        <v>-3795</v>
      </c>
      <c r="J73" s="6" t="n">
        <v>0</v>
      </c>
      <c r="K73" s="6" t="n">
        <v>0</v>
      </c>
      <c r="L73" s="6" t="n">
        <v>-0.35</v>
      </c>
      <c r="M73" s="6" t="s">
        <f>=I73+J73+K73+L73</f>
      </c>
      <c r="N73" s="16"/>
    </row>
    <row collapsed="false" customFormat="false" customHeight="false" hidden="false" ht="12.1" outlineLevel="0" r="74">
      <c r="A74" s="20" t="n">
        <v>44384.842662037</v>
      </c>
      <c r="B74" s="16" t="s">
        <v>59</v>
      </c>
      <c r="C74" s="16" t="s">
        <v>366</v>
      </c>
      <c r="D74" s="16" t="s">
        <v>279</v>
      </c>
      <c r="E74" s="16" t="s">
        <v>17</v>
      </c>
      <c r="F74" s="16" t="s">
        <v>19</v>
      </c>
      <c r="G74" s="7" t="n">
        <v>20</v>
      </c>
      <c r="H74" s="6" t="n">
        <v>150.84</v>
      </c>
      <c r="I74" s="6" t="n">
        <v>-3016.8</v>
      </c>
      <c r="J74" s="6" t="n">
        <v>0</v>
      </c>
      <c r="K74" s="6" t="n">
        <v>-1.81</v>
      </c>
      <c r="L74" s="6" t="n">
        <v>-0.28</v>
      </c>
      <c r="M74" s="6" t="s">
        <f>=I74+J74+K74+L74</f>
      </c>
      <c r="N74" s="16"/>
    </row>
    <row collapsed="false" customFormat="false" customHeight="false" hidden="false" ht="12.1" outlineLevel="0" r="75">
      <c r="A75" s="20" t="n">
        <v>44385.60724537</v>
      </c>
      <c r="B75" s="16" t="s">
        <v>71</v>
      </c>
      <c r="C75" s="16" t="s">
        <v>356</v>
      </c>
      <c r="D75" s="16" t="s">
        <v>279</v>
      </c>
      <c r="E75" s="16" t="s">
        <v>17</v>
      </c>
      <c r="F75" s="16" t="s">
        <v>19</v>
      </c>
      <c r="G75" s="7" t="n">
        <v>10</v>
      </c>
      <c r="H75" s="6" t="n">
        <v>91.8</v>
      </c>
      <c r="I75" s="6" t="n">
        <v>-918</v>
      </c>
      <c r="J75" s="6" t="n">
        <v>0</v>
      </c>
      <c r="K75" s="6" t="n">
        <v>-0.55</v>
      </c>
      <c r="L75" s="6" t="n">
        <v>-0.09</v>
      </c>
      <c r="M75" s="6" t="s">
        <f>=I75+J75+K75+L75</f>
      </c>
      <c r="N75" s="16"/>
    </row>
    <row collapsed="false" customFormat="false" customHeight="false" hidden="false" ht="12.1" outlineLevel="0" r="76">
      <c r="A76" s="21" t="n">
        <v>44386.041666667</v>
      </c>
      <c r="B76" s="22" t="s">
        <v>339</v>
      </c>
      <c r="C76" s="22" t="s">
        <v>351</v>
      </c>
      <c r="D76" s="22" t="s">
        <v>339</v>
      </c>
      <c r="E76" s="22" t="s">
        <v>339</v>
      </c>
      <c r="F76" s="22" t="s">
        <v>19</v>
      </c>
      <c r="G76" s="23" t="n">
        <v>1</v>
      </c>
      <c r="H76" s="24" t="n">
        <v>134.2</v>
      </c>
      <c r="I76" s="24" t="n">
        <v>134.2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44392.041666667</v>
      </c>
      <c r="B77" s="22" t="s">
        <v>328</v>
      </c>
      <c r="C77" s="22" t="s">
        <v>112</v>
      </c>
      <c r="D77" s="22" t="s">
        <v>328</v>
      </c>
      <c r="E77" s="22" t="s">
        <v>328</v>
      </c>
      <c r="F77" s="22" t="s">
        <v>19</v>
      </c>
      <c r="G77" s="23" t="n">
        <v>1</v>
      </c>
      <c r="H77" s="24" t="n">
        <v>10000</v>
      </c>
      <c r="I77" s="24" t="n">
        <v>10000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0" t="n">
        <v>44392.569849537</v>
      </c>
      <c r="B78" s="16" t="s">
        <v>67</v>
      </c>
      <c r="C78" s="16" t="s">
        <v>347</v>
      </c>
      <c r="D78" s="16" t="s">
        <v>279</v>
      </c>
      <c r="E78" s="16" t="s">
        <v>17</v>
      </c>
      <c r="F78" s="16" t="s">
        <v>19</v>
      </c>
      <c r="G78" s="7" t="n">
        <v>20</v>
      </c>
      <c r="H78" s="6" t="n">
        <v>282.3</v>
      </c>
      <c r="I78" s="6" t="n">
        <v>-5646</v>
      </c>
      <c r="J78" s="6" t="n">
        <v>0</v>
      </c>
      <c r="K78" s="6" t="n">
        <v>-3.39</v>
      </c>
      <c r="L78" s="6" t="n">
        <v>-0.52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44392.601354167</v>
      </c>
      <c r="B79" s="16" t="s">
        <v>36</v>
      </c>
      <c r="C79" s="16" t="s">
        <v>333</v>
      </c>
      <c r="D79" s="16" t="s">
        <v>279</v>
      </c>
      <c r="E79" s="16" t="s">
        <v>17</v>
      </c>
      <c r="F79" s="16" t="s">
        <v>19</v>
      </c>
      <c r="G79" s="7" t="n">
        <v>100</v>
      </c>
      <c r="H79" s="6" t="n">
        <v>46.8</v>
      </c>
      <c r="I79" s="6" t="n">
        <v>-4680</v>
      </c>
      <c r="J79" s="6" t="n">
        <v>0</v>
      </c>
      <c r="K79" s="6" t="n">
        <v>-2.81</v>
      </c>
      <c r="L79" s="6" t="n">
        <v>-0.43</v>
      </c>
      <c r="M79" s="6" t="s">
        <f>=I79+J79+K79+L79</f>
      </c>
      <c r="N79" s="16"/>
    </row>
    <row collapsed="false" customFormat="false" customHeight="false" hidden="false" ht="12.1" outlineLevel="0" r="80">
      <c r="A80" s="21" t="n">
        <v>44396.041666667</v>
      </c>
      <c r="B80" s="22" t="s">
        <v>328</v>
      </c>
      <c r="C80" s="22" t="s">
        <v>112</v>
      </c>
      <c r="D80" s="22" t="s">
        <v>328</v>
      </c>
      <c r="E80" s="22" t="s">
        <v>328</v>
      </c>
      <c r="F80" s="22" t="s">
        <v>19</v>
      </c>
      <c r="G80" s="23" t="n">
        <v>1</v>
      </c>
      <c r="H80" s="24" t="n">
        <v>4000</v>
      </c>
      <c r="I80" s="24" t="n">
        <v>4000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2"/>
    </row>
    <row collapsed="false" customFormat="false" customHeight="false" hidden="false" ht="12.1" outlineLevel="0" r="81">
      <c r="A81" s="21" t="n">
        <v>44397.041666667</v>
      </c>
      <c r="B81" s="22" t="s">
        <v>339</v>
      </c>
      <c r="C81" s="22" t="s">
        <v>368</v>
      </c>
      <c r="D81" s="22" t="s">
        <v>339</v>
      </c>
      <c r="E81" s="22" t="s">
        <v>339</v>
      </c>
      <c r="F81" s="22" t="s">
        <v>19</v>
      </c>
      <c r="G81" s="23" t="n">
        <v>1</v>
      </c>
      <c r="H81" s="24" t="n">
        <v>913</v>
      </c>
      <c r="I81" s="24" t="n">
        <v>913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2"/>
    </row>
    <row collapsed="false" customFormat="false" customHeight="false" hidden="false" ht="12.1" outlineLevel="0" r="82">
      <c r="A82" s="21" t="n">
        <v>44398.041666667</v>
      </c>
      <c r="B82" s="22" t="s">
        <v>339</v>
      </c>
      <c r="C82" s="22" t="s">
        <v>369</v>
      </c>
      <c r="D82" s="22" t="s">
        <v>339</v>
      </c>
      <c r="E82" s="22" t="s">
        <v>339</v>
      </c>
      <c r="F82" s="22" t="s">
        <v>19</v>
      </c>
      <c r="G82" s="23" t="n">
        <v>1</v>
      </c>
      <c r="H82" s="24" t="n">
        <v>84.4</v>
      </c>
      <c r="I82" s="24" t="n">
        <v>84.4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2"/>
    </row>
    <row collapsed="false" customFormat="false" customHeight="false" hidden="false" ht="12.1" outlineLevel="0" r="83">
      <c r="A83" s="20" t="n">
        <v>44398.988773148</v>
      </c>
      <c r="B83" s="16" t="s">
        <v>27</v>
      </c>
      <c r="C83" s="16" t="s">
        <v>331</v>
      </c>
      <c r="D83" s="16" t="s">
        <v>279</v>
      </c>
      <c r="E83" s="16" t="s">
        <v>17</v>
      </c>
      <c r="F83" s="16" t="s">
        <v>19</v>
      </c>
      <c r="G83" s="7" t="n">
        <v>2</v>
      </c>
      <c r="H83" s="6" t="n">
        <v>1710</v>
      </c>
      <c r="I83" s="6" t="n">
        <v>-3420</v>
      </c>
      <c r="J83" s="6" t="n">
        <v>0</v>
      </c>
      <c r="K83" s="6" t="n">
        <v>-2.05</v>
      </c>
      <c r="L83" s="6" t="n">
        <v>-0.32</v>
      </c>
      <c r="M83" s="6" t="s">
        <f>=I83+J83+K83+L83</f>
      </c>
      <c r="N83" s="16"/>
    </row>
    <row collapsed="false" customFormat="false" customHeight="false" hidden="false" ht="12.1" outlineLevel="0" r="84">
      <c r="A84" s="21" t="n">
        <v>44399.041666667</v>
      </c>
      <c r="B84" s="22" t="s">
        <v>328</v>
      </c>
      <c r="C84" s="22" t="s">
        <v>112</v>
      </c>
      <c r="D84" s="22" t="s">
        <v>328</v>
      </c>
      <c r="E84" s="22" t="s">
        <v>328</v>
      </c>
      <c r="F84" s="22" t="s">
        <v>19</v>
      </c>
      <c r="G84" s="23" t="n">
        <v>1</v>
      </c>
      <c r="H84" s="24" t="n">
        <v>5000</v>
      </c>
      <c r="I84" s="24" t="n">
        <v>5000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/>
    </row>
    <row collapsed="false" customFormat="false" customHeight="false" hidden="false" ht="12.1" outlineLevel="0" r="85">
      <c r="A85" s="21" t="n">
        <v>44399.041666667</v>
      </c>
      <c r="B85" s="22" t="s">
        <v>339</v>
      </c>
      <c r="C85" s="22" t="s">
        <v>370</v>
      </c>
      <c r="D85" s="22" t="s">
        <v>339</v>
      </c>
      <c r="E85" s="22" t="s">
        <v>339</v>
      </c>
      <c r="F85" s="22" t="s">
        <v>19</v>
      </c>
      <c r="G85" s="23" t="n">
        <v>1</v>
      </c>
      <c r="H85" s="24" t="n">
        <v>158.1</v>
      </c>
      <c r="I85" s="24" t="n">
        <v>158.1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0" t="n">
        <v>44399.825185185</v>
      </c>
      <c r="B86" s="16" t="s">
        <v>33</v>
      </c>
      <c r="C86" s="16" t="s">
        <v>344</v>
      </c>
      <c r="D86" s="16" t="s">
        <v>279</v>
      </c>
      <c r="E86" s="16" t="s">
        <v>17</v>
      </c>
      <c r="F86" s="16" t="s">
        <v>19</v>
      </c>
      <c r="G86" s="7" t="n">
        <v>2</v>
      </c>
      <c r="H86" s="6" t="n">
        <v>1562.4</v>
      </c>
      <c r="I86" s="6" t="n">
        <v>-3124.8</v>
      </c>
      <c r="J86" s="6" t="n">
        <v>0</v>
      </c>
      <c r="K86" s="6" t="n">
        <v>-1.87</v>
      </c>
      <c r="L86" s="6" t="n">
        <v>-0.29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44399.836805556</v>
      </c>
      <c r="B87" s="16" t="s">
        <v>59</v>
      </c>
      <c r="C87" s="16" t="s">
        <v>366</v>
      </c>
      <c r="D87" s="16" t="s">
        <v>279</v>
      </c>
      <c r="E87" s="16" t="s">
        <v>17</v>
      </c>
      <c r="F87" s="16" t="s">
        <v>19</v>
      </c>
      <c r="G87" s="7" t="n">
        <v>10</v>
      </c>
      <c r="H87" s="6" t="n">
        <v>138.3</v>
      </c>
      <c r="I87" s="6" t="n">
        <v>-1383</v>
      </c>
      <c r="J87" s="6" t="n">
        <v>0</v>
      </c>
      <c r="K87" s="6" t="n">
        <v>-0.83</v>
      </c>
      <c r="L87" s="6" t="n">
        <v>-0.12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44400.041666667</v>
      </c>
      <c r="B88" s="22" t="s">
        <v>339</v>
      </c>
      <c r="C88" s="22" t="s">
        <v>371</v>
      </c>
      <c r="D88" s="22" t="s">
        <v>339</v>
      </c>
      <c r="E88" s="22" t="s">
        <v>339</v>
      </c>
      <c r="F88" s="22" t="s">
        <v>19</v>
      </c>
      <c r="G88" s="23" t="n">
        <v>1</v>
      </c>
      <c r="H88" s="24" t="n">
        <v>465.2</v>
      </c>
      <c r="I88" s="24" t="n">
        <v>465.2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5" t="n">
        <v>44404.570590278</v>
      </c>
      <c r="B89" s="26" t="s">
        <v>286</v>
      </c>
      <c r="C89" s="26" t="s">
        <v>355</v>
      </c>
      <c r="D89" s="26" t="s">
        <v>281</v>
      </c>
      <c r="E89" s="26" t="s">
        <v>17</v>
      </c>
      <c r="F89" s="26" t="s">
        <v>19</v>
      </c>
      <c r="G89" s="27" t="n">
        <v>-100</v>
      </c>
      <c r="H89" s="28" t="n">
        <v>6.728</v>
      </c>
      <c r="I89" s="28" t="n">
        <v>672.8</v>
      </c>
      <c r="J89" s="28" t="n">
        <v>0</v>
      </c>
      <c r="K89" s="28" t="n">
        <v>-0.4</v>
      </c>
      <c r="L89" s="28" t="n">
        <v>-0.07</v>
      </c>
      <c r="M89" s="6" t="s">
        <f>=I89+J89+K89+L89</f>
      </c>
      <c r="N89" s="26"/>
    </row>
    <row collapsed="false" customFormat="false" customHeight="false" hidden="false" ht="12.1" outlineLevel="0" r="90">
      <c r="A90" s="20" t="n">
        <v>44404.640821759</v>
      </c>
      <c r="B90" s="16" t="s">
        <v>33</v>
      </c>
      <c r="C90" s="16" t="s">
        <v>344</v>
      </c>
      <c r="D90" s="16" t="s">
        <v>279</v>
      </c>
      <c r="E90" s="16" t="s">
        <v>17</v>
      </c>
      <c r="F90" s="16" t="s">
        <v>19</v>
      </c>
      <c r="G90" s="7" t="n">
        <v>2</v>
      </c>
      <c r="H90" s="6" t="n">
        <v>1532.5</v>
      </c>
      <c r="I90" s="6" t="n">
        <v>-3065</v>
      </c>
      <c r="J90" s="6" t="n">
        <v>0</v>
      </c>
      <c r="K90" s="6" t="n">
        <v>-1.84</v>
      </c>
      <c r="L90" s="6" t="n">
        <v>-0.28</v>
      </c>
      <c r="M90" s="6" t="s">
        <f>=I90+J90+K90+L90</f>
      </c>
      <c r="N90" s="16"/>
    </row>
    <row collapsed="false" customFormat="false" customHeight="false" hidden="false" ht="12.1" outlineLevel="0" r="91">
      <c r="A91" s="21" t="n">
        <v>44405.041666667</v>
      </c>
      <c r="B91" s="22" t="s">
        <v>328</v>
      </c>
      <c r="C91" s="22" t="s">
        <v>112</v>
      </c>
      <c r="D91" s="22" t="s">
        <v>328</v>
      </c>
      <c r="E91" s="22" t="s">
        <v>328</v>
      </c>
      <c r="F91" s="22" t="s">
        <v>19</v>
      </c>
      <c r="G91" s="23" t="n">
        <v>1</v>
      </c>
      <c r="H91" s="24" t="n">
        <v>8000</v>
      </c>
      <c r="I91" s="24" t="n">
        <v>8000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1" t="n">
        <v>44405.041666667</v>
      </c>
      <c r="B92" s="22" t="s">
        <v>339</v>
      </c>
      <c r="C92" s="22" t="s">
        <v>372</v>
      </c>
      <c r="D92" s="22" t="s">
        <v>339</v>
      </c>
      <c r="E92" s="22" t="s">
        <v>339</v>
      </c>
      <c r="F92" s="22" t="s">
        <v>19</v>
      </c>
      <c r="G92" s="23" t="n">
        <v>1</v>
      </c>
      <c r="H92" s="24" t="n">
        <v>461.48</v>
      </c>
      <c r="I92" s="24" t="n">
        <v>461.48</v>
      </c>
      <c r="J92" s="24" t="n">
        <v>0</v>
      </c>
      <c r="K92" s="24" t="n">
        <v>0</v>
      </c>
      <c r="L92" s="24" t="n">
        <v>0</v>
      </c>
      <c r="M92" s="6" t="s">
        <f>=I92+J92+K92+L92</f>
      </c>
      <c r="N92" s="22"/>
    </row>
    <row collapsed="false" customFormat="false" customHeight="false" hidden="false" ht="12.1" outlineLevel="0" r="93">
      <c r="A93" s="20" t="n">
        <v>44405.591481481</v>
      </c>
      <c r="B93" s="16" t="s">
        <v>79</v>
      </c>
      <c r="C93" s="16" t="s">
        <v>373</v>
      </c>
      <c r="D93" s="16" t="s">
        <v>279</v>
      </c>
      <c r="E93" s="16" t="s">
        <v>17</v>
      </c>
      <c r="F93" s="16" t="s">
        <v>19</v>
      </c>
      <c r="G93" s="7" t="n">
        <v>100</v>
      </c>
      <c r="H93" s="6" t="n">
        <v>29.9</v>
      </c>
      <c r="I93" s="6" t="n">
        <v>-2990</v>
      </c>
      <c r="J93" s="6" t="n">
        <v>0</v>
      </c>
      <c r="K93" s="6" t="n">
        <v>-1.79</v>
      </c>
      <c r="L93" s="6" t="n">
        <v>-0.28</v>
      </c>
      <c r="M93" s="6" t="s">
        <f>=I93+J93+K93+L93</f>
      </c>
      <c r="N93" s="16"/>
    </row>
    <row collapsed="false" customFormat="false" customHeight="false" hidden="false" ht="12.1" outlineLevel="0" r="94">
      <c r="A94" s="21" t="n">
        <v>44407.041666667</v>
      </c>
      <c r="B94" s="22" t="s">
        <v>339</v>
      </c>
      <c r="C94" s="22" t="s">
        <v>374</v>
      </c>
      <c r="D94" s="22" t="s">
        <v>339</v>
      </c>
      <c r="E94" s="22" t="s">
        <v>339</v>
      </c>
      <c r="F94" s="22" t="s">
        <v>19</v>
      </c>
      <c r="G94" s="23" t="n">
        <v>1</v>
      </c>
      <c r="H94" s="24" t="n">
        <v>24.65</v>
      </c>
      <c r="I94" s="24" t="n">
        <v>24.65</v>
      </c>
      <c r="J94" s="24" t="n">
        <v>0</v>
      </c>
      <c r="K94" s="24" t="n">
        <v>0</v>
      </c>
      <c r="L94" s="24" t="n">
        <v>0</v>
      </c>
      <c r="M94" s="6" t="s">
        <f>=I94+J94+K94+L94</f>
      </c>
      <c r="N94" s="22"/>
    </row>
    <row collapsed="false" customFormat="false" customHeight="false" hidden="false" ht="12.1" outlineLevel="0" r="95">
      <c r="A95" s="21" t="n">
        <v>44407.041666667</v>
      </c>
      <c r="B95" s="22" t="s">
        <v>339</v>
      </c>
      <c r="C95" s="22" t="s">
        <v>374</v>
      </c>
      <c r="D95" s="22" t="s">
        <v>339</v>
      </c>
      <c r="E95" s="22" t="s">
        <v>339</v>
      </c>
      <c r="F95" s="22" t="s">
        <v>19</v>
      </c>
      <c r="G95" s="23" t="n">
        <v>1</v>
      </c>
      <c r="H95" s="24" t="n">
        <v>0.34</v>
      </c>
      <c r="I95" s="24" t="n">
        <v>0.34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2"/>
    </row>
    <row collapsed="false" customFormat="false" customHeight="false" hidden="false" ht="12.1" outlineLevel="0" r="96">
      <c r="A96" s="21" t="n">
        <v>44407.041666667</v>
      </c>
      <c r="B96" s="22" t="s">
        <v>339</v>
      </c>
      <c r="C96" s="22" t="s">
        <v>375</v>
      </c>
      <c r="D96" s="22" t="s">
        <v>339</v>
      </c>
      <c r="E96" s="22" t="s">
        <v>339</v>
      </c>
      <c r="F96" s="22" t="s">
        <v>19</v>
      </c>
      <c r="G96" s="23" t="n">
        <v>1</v>
      </c>
      <c r="H96" s="24" t="n">
        <v>87</v>
      </c>
      <c r="I96" s="24" t="n">
        <v>87</v>
      </c>
      <c r="J96" s="24" t="n">
        <v>0</v>
      </c>
      <c r="K96" s="24" t="n">
        <v>0</v>
      </c>
      <c r="L96" s="24" t="n">
        <v>0</v>
      </c>
      <c r="M96" s="6" t="s">
        <f>=I96+J96+K96+L96</f>
      </c>
      <c r="N96" s="22"/>
    </row>
    <row collapsed="false" customFormat="false" customHeight="false" hidden="false" ht="12.1" outlineLevel="0" r="97">
      <c r="A97" s="20" t="n">
        <v>44407.60130787</v>
      </c>
      <c r="B97" s="16" t="s">
        <v>51</v>
      </c>
      <c r="C97" s="16" t="s">
        <v>376</v>
      </c>
      <c r="D97" s="16" t="s">
        <v>279</v>
      </c>
      <c r="E97" s="16" t="s">
        <v>17</v>
      </c>
      <c r="F97" s="16" t="s">
        <v>19</v>
      </c>
      <c r="G97" s="7" t="n">
        <v>10</v>
      </c>
      <c r="H97" s="6" t="n">
        <v>457</v>
      </c>
      <c r="I97" s="6" t="n">
        <v>-4570</v>
      </c>
      <c r="J97" s="6" t="n">
        <v>0</v>
      </c>
      <c r="K97" s="6" t="n">
        <v>-2.74</v>
      </c>
      <c r="L97" s="6" t="n">
        <v>-0.42</v>
      </c>
      <c r="M97" s="6" t="s">
        <f>=I97+J97+K97+L97</f>
      </c>
      <c r="N97" s="16"/>
    </row>
    <row collapsed="false" customFormat="false" customHeight="false" hidden="false" ht="12.1" outlineLevel="0" r="98">
      <c r="A98" s="25" t="n">
        <v>44407.858043981</v>
      </c>
      <c r="B98" s="26" t="s">
        <v>77</v>
      </c>
      <c r="C98" s="26" t="s">
        <v>349</v>
      </c>
      <c r="D98" s="26" t="s">
        <v>281</v>
      </c>
      <c r="E98" s="26" t="s">
        <v>17</v>
      </c>
      <c r="F98" s="26" t="s">
        <v>19</v>
      </c>
      <c r="G98" s="27" t="n">
        <v>-20000</v>
      </c>
      <c r="H98" s="28" t="n">
        <v>0.048445</v>
      </c>
      <c r="I98" s="28" t="n">
        <v>968.9</v>
      </c>
      <c r="J98" s="28" t="n">
        <v>0</v>
      </c>
      <c r="K98" s="28" t="n">
        <v>-0.58</v>
      </c>
      <c r="L98" s="28" t="n">
        <v>-0.09</v>
      </c>
      <c r="M98" s="6" t="s">
        <f>=I98+J98+K98+L98</f>
      </c>
      <c r="N98" s="26"/>
    </row>
    <row collapsed="false" customFormat="false" customHeight="false" hidden="false" ht="12.1" outlineLevel="0" r="99">
      <c r="A99" s="20" t="n">
        <v>44407.876527778</v>
      </c>
      <c r="B99" s="16" t="s">
        <v>33</v>
      </c>
      <c r="C99" s="16" t="s">
        <v>344</v>
      </c>
      <c r="D99" s="16" t="s">
        <v>279</v>
      </c>
      <c r="E99" s="16" t="s">
        <v>17</v>
      </c>
      <c r="F99" s="16" t="s">
        <v>19</v>
      </c>
      <c r="G99" s="7" t="n">
        <v>1</v>
      </c>
      <c r="H99" s="6" t="n">
        <v>1589</v>
      </c>
      <c r="I99" s="6" t="n">
        <v>-1589</v>
      </c>
      <c r="J99" s="6" t="n">
        <v>0</v>
      </c>
      <c r="K99" s="6" t="n">
        <v>-0.96</v>
      </c>
      <c r="L99" s="6" t="n">
        <v>-0.14</v>
      </c>
      <c r="M99" s="6" t="s">
        <f>=I99+J99+K99+L99</f>
      </c>
      <c r="N99" s="16"/>
    </row>
    <row collapsed="false" customFormat="false" customHeight="false" hidden="false" ht="12.1" outlineLevel="0" r="100">
      <c r="A100" s="20" t="n">
        <v>44410.611493056</v>
      </c>
      <c r="B100" s="16" t="s">
        <v>83</v>
      </c>
      <c r="C100" s="16" t="s">
        <v>332</v>
      </c>
      <c r="D100" s="16" t="s">
        <v>279</v>
      </c>
      <c r="E100" s="16" t="s">
        <v>17</v>
      </c>
      <c r="F100" s="16" t="s">
        <v>19</v>
      </c>
      <c r="G100" s="7" t="n">
        <v>10</v>
      </c>
      <c r="H100" s="6" t="n">
        <v>68.77</v>
      </c>
      <c r="I100" s="6" t="n">
        <v>-687.7</v>
      </c>
      <c r="J100" s="6" t="n">
        <v>0</v>
      </c>
      <c r="K100" s="6" t="n">
        <v>-0.41</v>
      </c>
      <c r="L100" s="6" t="n">
        <v>-0.07</v>
      </c>
      <c r="M100" s="6" t="s">
        <f>=I100+J100+K100+L100</f>
      </c>
      <c r="N100" s="16"/>
    </row>
    <row collapsed="false" customFormat="false" customHeight="false" hidden="false" ht="12.1" outlineLevel="0" r="101">
      <c r="A101" s="21" t="n">
        <v>44412.041666667</v>
      </c>
      <c r="B101" s="22" t="s">
        <v>339</v>
      </c>
      <c r="C101" s="22" t="s">
        <v>377</v>
      </c>
      <c r="D101" s="22" t="s">
        <v>339</v>
      </c>
      <c r="E101" s="22" t="s">
        <v>339</v>
      </c>
      <c r="F101" s="22" t="s">
        <v>19</v>
      </c>
      <c r="G101" s="23" t="n">
        <v>1</v>
      </c>
      <c r="H101" s="24" t="n">
        <v>110.5</v>
      </c>
      <c r="I101" s="24" t="n">
        <v>110.5</v>
      </c>
      <c r="J101" s="24" t="n">
        <v>0</v>
      </c>
      <c r="K101" s="24" t="n">
        <v>0</v>
      </c>
      <c r="L101" s="24" t="n">
        <v>0</v>
      </c>
      <c r="M101" s="6" t="s">
        <f>=I101+J101+K101+L101</f>
      </c>
      <c r="N101" s="22"/>
    </row>
    <row collapsed="false" customFormat="false" customHeight="false" hidden="false" ht="12.1" outlineLevel="0" r="102">
      <c r="A102" s="21" t="n">
        <v>44413.041666667</v>
      </c>
      <c r="B102" s="22" t="s">
        <v>328</v>
      </c>
      <c r="C102" s="22" t="s">
        <v>112</v>
      </c>
      <c r="D102" s="22" t="s">
        <v>328</v>
      </c>
      <c r="E102" s="22" t="s">
        <v>328</v>
      </c>
      <c r="F102" s="22" t="s">
        <v>19</v>
      </c>
      <c r="G102" s="23" t="n">
        <v>1</v>
      </c>
      <c r="H102" s="24" t="n">
        <v>25000</v>
      </c>
      <c r="I102" s="24" t="n">
        <v>25000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1" t="n">
        <v>44413.041666667</v>
      </c>
      <c r="B103" s="22" t="s">
        <v>339</v>
      </c>
      <c r="C103" s="22" t="s">
        <v>378</v>
      </c>
      <c r="D103" s="22" t="s">
        <v>339</v>
      </c>
      <c r="E103" s="22" t="s">
        <v>339</v>
      </c>
      <c r="F103" s="22" t="s">
        <v>19</v>
      </c>
      <c r="G103" s="23" t="n">
        <v>1</v>
      </c>
      <c r="H103" s="24" t="n">
        <v>79.34</v>
      </c>
      <c r="I103" s="24" t="n">
        <v>79.34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2"/>
    </row>
    <row collapsed="false" customFormat="false" customHeight="false" hidden="false" ht="12.1" outlineLevel="0" r="104">
      <c r="A104" s="20" t="n">
        <v>44413.484375</v>
      </c>
      <c r="B104" s="16" t="s">
        <v>16</v>
      </c>
      <c r="C104" s="16" t="s">
        <v>363</v>
      </c>
      <c r="D104" s="16" t="s">
        <v>279</v>
      </c>
      <c r="E104" s="16" t="s">
        <v>17</v>
      </c>
      <c r="F104" s="16" t="s">
        <v>19</v>
      </c>
      <c r="G104" s="7" t="n">
        <v>4</v>
      </c>
      <c r="H104" s="6" t="n">
        <v>4575</v>
      </c>
      <c r="I104" s="6" t="n">
        <v>-18300</v>
      </c>
      <c r="J104" s="6" t="n">
        <v>0</v>
      </c>
      <c r="K104" s="6" t="n">
        <v>-10.98</v>
      </c>
      <c r="L104" s="6" t="n">
        <v>-1.7</v>
      </c>
      <c r="M104" s="6" t="s">
        <f>=I104+J104+K104+L104</f>
      </c>
      <c r="N104" s="16"/>
    </row>
    <row collapsed="false" customFormat="false" customHeight="false" hidden="false" ht="12.1" outlineLevel="0" r="105">
      <c r="A105" s="20" t="n">
        <v>44413.615092593</v>
      </c>
      <c r="B105" s="16" t="s">
        <v>33</v>
      </c>
      <c r="C105" s="16" t="s">
        <v>344</v>
      </c>
      <c r="D105" s="16" t="s">
        <v>279</v>
      </c>
      <c r="E105" s="16" t="s">
        <v>17</v>
      </c>
      <c r="F105" s="16" t="s">
        <v>19</v>
      </c>
      <c r="G105" s="7" t="n">
        <v>3</v>
      </c>
      <c r="H105" s="6" t="n">
        <v>1596</v>
      </c>
      <c r="I105" s="6" t="n">
        <v>-4788</v>
      </c>
      <c r="J105" s="6" t="n">
        <v>0</v>
      </c>
      <c r="K105" s="6" t="n">
        <v>-2.87</v>
      </c>
      <c r="L105" s="6" t="n">
        <v>-0.45</v>
      </c>
      <c r="M105" s="6" t="s">
        <f>=I105+J105+K105+L105</f>
      </c>
      <c r="N105" s="16"/>
    </row>
    <row collapsed="false" customFormat="false" customHeight="false" hidden="false" ht="12.1" outlineLevel="0" r="106">
      <c r="A106" s="21" t="n">
        <v>44417.041666667</v>
      </c>
      <c r="B106" s="22" t="s">
        <v>339</v>
      </c>
      <c r="C106" s="22" t="s">
        <v>379</v>
      </c>
      <c r="D106" s="22" t="s">
        <v>339</v>
      </c>
      <c r="E106" s="22" t="s">
        <v>339</v>
      </c>
      <c r="F106" s="22" t="s">
        <v>19</v>
      </c>
      <c r="G106" s="23" t="n">
        <v>1</v>
      </c>
      <c r="H106" s="24" t="n">
        <v>1169</v>
      </c>
      <c r="I106" s="24" t="n">
        <v>1169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2"/>
    </row>
    <row collapsed="false" customFormat="false" customHeight="false" hidden="false" ht="12.1" outlineLevel="0" r="107">
      <c r="A107" s="20" t="n">
        <v>44419.494027778</v>
      </c>
      <c r="B107" s="16" t="s">
        <v>93</v>
      </c>
      <c r="C107" s="16" t="s">
        <v>380</v>
      </c>
      <c r="D107" s="16" t="s">
        <v>279</v>
      </c>
      <c r="E107" s="16" t="s">
        <v>87</v>
      </c>
      <c r="F107" s="16" t="s">
        <v>19</v>
      </c>
      <c r="G107" s="7" t="n">
        <v>5</v>
      </c>
      <c r="H107" s="6" t="n">
        <v>95.13</v>
      </c>
      <c r="I107" s="6" t="n">
        <v>-475.65</v>
      </c>
      <c r="J107" s="6" t="n">
        <v>0</v>
      </c>
      <c r="K107" s="6" t="n">
        <v>0</v>
      </c>
      <c r="L107" s="6" t="n">
        <v>-0.05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44419.494641204</v>
      </c>
      <c r="B108" s="16" t="s">
        <v>99</v>
      </c>
      <c r="C108" s="16" t="s">
        <v>381</v>
      </c>
      <c r="D108" s="16" t="s">
        <v>279</v>
      </c>
      <c r="E108" s="16" t="s">
        <v>87</v>
      </c>
      <c r="F108" s="16" t="s">
        <v>19</v>
      </c>
      <c r="G108" s="7" t="n">
        <v>5</v>
      </c>
      <c r="H108" s="6" t="n">
        <v>69.62</v>
      </c>
      <c r="I108" s="6" t="n">
        <v>-348.1</v>
      </c>
      <c r="J108" s="6" t="n">
        <v>0</v>
      </c>
      <c r="K108" s="6" t="n">
        <v>0</v>
      </c>
      <c r="L108" s="6" t="n">
        <v>-0.03</v>
      </c>
      <c r="M108" s="6" t="s">
        <f>=I108+J108+K108+L108</f>
      </c>
      <c r="N108" s="16"/>
    </row>
    <row collapsed="false" customFormat="false" customHeight="false" hidden="false" ht="12.1" outlineLevel="0" r="109">
      <c r="A109" s="21" t="n">
        <v>44421.041666667</v>
      </c>
      <c r="B109" s="22" t="s">
        <v>328</v>
      </c>
      <c r="C109" s="22" t="s">
        <v>112</v>
      </c>
      <c r="D109" s="22" t="s">
        <v>328</v>
      </c>
      <c r="E109" s="22" t="s">
        <v>328</v>
      </c>
      <c r="F109" s="22" t="s">
        <v>19</v>
      </c>
      <c r="G109" s="23" t="n">
        <v>1</v>
      </c>
      <c r="H109" s="24" t="n">
        <v>15000</v>
      </c>
      <c r="I109" s="24" t="n">
        <v>15000</v>
      </c>
      <c r="J109" s="24" t="n">
        <v>0</v>
      </c>
      <c r="K109" s="24" t="n">
        <v>0</v>
      </c>
      <c r="L109" s="24" t="n">
        <v>0</v>
      </c>
      <c r="M109" s="6" t="s">
        <f>=I109+J109+K109+L109</f>
      </c>
      <c r="N109" s="22"/>
    </row>
    <row collapsed="false" customFormat="false" customHeight="false" hidden="false" ht="12.1" outlineLevel="0" r="110">
      <c r="A110" s="20" t="n">
        <v>44421.672222222</v>
      </c>
      <c r="B110" s="16" t="s">
        <v>21</v>
      </c>
      <c r="C110" s="16" t="s">
        <v>360</v>
      </c>
      <c r="D110" s="16" t="s">
        <v>279</v>
      </c>
      <c r="E110" s="16" t="s">
        <v>17</v>
      </c>
      <c r="F110" s="16" t="s">
        <v>19</v>
      </c>
      <c r="G110" s="7" t="n">
        <v>20</v>
      </c>
      <c r="H110" s="6" t="n">
        <v>303</v>
      </c>
      <c r="I110" s="6" t="n">
        <v>-6060</v>
      </c>
      <c r="J110" s="6" t="n">
        <v>0</v>
      </c>
      <c r="K110" s="6" t="n">
        <v>-3.64</v>
      </c>
      <c r="L110" s="6" t="n">
        <v>-0.56</v>
      </c>
      <c r="M110" s="6" t="s">
        <f>=I110+J110+K110+L110</f>
      </c>
      <c r="N110" s="16"/>
    </row>
    <row collapsed="false" customFormat="false" customHeight="false" hidden="false" ht="12.1" outlineLevel="0" r="111">
      <c r="A111" s="20" t="n">
        <v>44421.692106481</v>
      </c>
      <c r="B111" s="16" t="s">
        <v>75</v>
      </c>
      <c r="C111" s="16" t="s">
        <v>350</v>
      </c>
      <c r="D111" s="16" t="s">
        <v>279</v>
      </c>
      <c r="E111" s="16" t="s">
        <v>17</v>
      </c>
      <c r="F111" s="16" t="s">
        <v>19</v>
      </c>
      <c r="G111" s="7" t="n">
        <v>20</v>
      </c>
      <c r="H111" s="6" t="n">
        <v>134.65</v>
      </c>
      <c r="I111" s="6" t="n">
        <v>-2693</v>
      </c>
      <c r="J111" s="6" t="n">
        <v>0</v>
      </c>
      <c r="K111" s="6" t="n">
        <v>-1.61</v>
      </c>
      <c r="L111" s="6" t="n">
        <v>-0.25</v>
      </c>
      <c r="M111" s="6" t="s">
        <f>=I111+J111+K111+L111</f>
      </c>
      <c r="N111" s="16"/>
    </row>
    <row collapsed="false" customFormat="false" customHeight="false" hidden="false" ht="12.1" outlineLevel="0" r="112">
      <c r="A112" s="20" t="n">
        <v>44421.708969907</v>
      </c>
      <c r="B112" s="16" t="s">
        <v>56</v>
      </c>
      <c r="C112" s="16" t="s">
        <v>348</v>
      </c>
      <c r="D112" s="16" t="s">
        <v>279</v>
      </c>
      <c r="E112" s="16" t="s">
        <v>17</v>
      </c>
      <c r="F112" s="16" t="s">
        <v>19</v>
      </c>
      <c r="G112" s="7" t="n">
        <v>20</v>
      </c>
      <c r="H112" s="6" t="n">
        <v>175.16</v>
      </c>
      <c r="I112" s="6" t="n">
        <v>-3503.2</v>
      </c>
      <c r="J112" s="6" t="n">
        <v>0</v>
      </c>
      <c r="K112" s="6" t="n">
        <v>-2.1</v>
      </c>
      <c r="L112" s="6" t="n">
        <v>-0.33</v>
      </c>
      <c r="M112" s="6" t="s">
        <f>=I112+J112+K112+L112</f>
      </c>
      <c r="N112" s="16"/>
    </row>
    <row collapsed="false" customFormat="false" customHeight="false" hidden="false" ht="12.1" outlineLevel="0" r="113">
      <c r="A113" s="20" t="n">
        <v>44425.030740741</v>
      </c>
      <c r="B113" s="16" t="s">
        <v>59</v>
      </c>
      <c r="C113" s="16" t="s">
        <v>366</v>
      </c>
      <c r="D113" s="16" t="s">
        <v>279</v>
      </c>
      <c r="E113" s="16" t="s">
        <v>17</v>
      </c>
      <c r="F113" s="16" t="s">
        <v>19</v>
      </c>
      <c r="G113" s="7" t="n">
        <v>10</v>
      </c>
      <c r="H113" s="6" t="n">
        <v>137.7</v>
      </c>
      <c r="I113" s="6" t="n">
        <v>-1377</v>
      </c>
      <c r="J113" s="6" t="n">
        <v>0</v>
      </c>
      <c r="K113" s="6" t="n">
        <v>-0.83</v>
      </c>
      <c r="L113" s="6" t="n">
        <v>-0.12</v>
      </c>
      <c r="M113" s="6" t="s">
        <f>=I113+J113+K113+L113</f>
      </c>
      <c r="N113" s="16"/>
    </row>
    <row collapsed="false" customFormat="false" customHeight="false" hidden="false" ht="12.1" outlineLevel="0" r="114">
      <c r="A114" s="20" t="n">
        <v>44425.5340625</v>
      </c>
      <c r="B114" s="16" t="s">
        <v>77</v>
      </c>
      <c r="C114" s="16" t="s">
        <v>349</v>
      </c>
      <c r="D114" s="16" t="s">
        <v>279</v>
      </c>
      <c r="E114" s="16" t="s">
        <v>17</v>
      </c>
      <c r="F114" s="16" t="s">
        <v>19</v>
      </c>
      <c r="G114" s="7" t="n">
        <v>20000</v>
      </c>
      <c r="H114" s="6" t="n">
        <v>0.05273</v>
      </c>
      <c r="I114" s="6" t="n">
        <v>-1054.6</v>
      </c>
      <c r="J114" s="6" t="n">
        <v>0</v>
      </c>
      <c r="K114" s="6" t="n">
        <v>-0.63</v>
      </c>
      <c r="L114" s="6" t="n">
        <v>-0.1</v>
      </c>
      <c r="M114" s="6" t="s">
        <f>=I114+J114+K114+L114</f>
      </c>
      <c r="N114" s="16"/>
    </row>
    <row collapsed="false" customFormat="false" customHeight="false" hidden="false" ht="12.1" outlineLevel="0" r="115">
      <c r="A115" s="20" t="n">
        <v>44425.805798611</v>
      </c>
      <c r="B115" s="16" t="s">
        <v>71</v>
      </c>
      <c r="C115" s="16" t="s">
        <v>356</v>
      </c>
      <c r="D115" s="16" t="s">
        <v>279</v>
      </c>
      <c r="E115" s="16" t="s">
        <v>17</v>
      </c>
      <c r="F115" s="16" t="s">
        <v>19</v>
      </c>
      <c r="G115" s="7" t="n">
        <v>10</v>
      </c>
      <c r="H115" s="6" t="n">
        <v>86.9</v>
      </c>
      <c r="I115" s="6" t="n">
        <v>-869</v>
      </c>
      <c r="J115" s="6" t="n">
        <v>0</v>
      </c>
      <c r="K115" s="6" t="n">
        <v>-0.52</v>
      </c>
      <c r="L115" s="6" t="n">
        <v>-0.08</v>
      </c>
      <c r="M115" s="6" t="s">
        <f>=I115+J115+K115+L115</f>
      </c>
      <c r="N115" s="16"/>
    </row>
    <row collapsed="false" customFormat="false" customHeight="false" hidden="false" ht="12.1" outlineLevel="0" r="116">
      <c r="A116" s="21" t="n">
        <v>44426.041666667</v>
      </c>
      <c r="B116" s="22" t="s">
        <v>328</v>
      </c>
      <c r="C116" s="22" t="s">
        <v>112</v>
      </c>
      <c r="D116" s="22" t="s">
        <v>328</v>
      </c>
      <c r="E116" s="22" t="s">
        <v>328</v>
      </c>
      <c r="F116" s="22" t="s">
        <v>19</v>
      </c>
      <c r="G116" s="23" t="n">
        <v>1</v>
      </c>
      <c r="H116" s="24" t="n">
        <v>15000</v>
      </c>
      <c r="I116" s="24" t="n">
        <v>15000</v>
      </c>
      <c r="J116" s="24" t="n">
        <v>0</v>
      </c>
      <c r="K116" s="24" t="n">
        <v>0</v>
      </c>
      <c r="L116" s="24" t="n">
        <v>0</v>
      </c>
      <c r="M116" s="6" t="s">
        <f>=I116+J116+K116+L116</f>
      </c>
      <c r="N116" s="22"/>
    </row>
    <row collapsed="false" customFormat="false" customHeight="false" hidden="false" ht="12.1" outlineLevel="0" r="117">
      <c r="A117" s="20" t="n">
        <v>44426.857731481</v>
      </c>
      <c r="B117" s="16" t="s">
        <v>77</v>
      </c>
      <c r="C117" s="16" t="s">
        <v>349</v>
      </c>
      <c r="D117" s="16" t="s">
        <v>279</v>
      </c>
      <c r="E117" s="16" t="s">
        <v>17</v>
      </c>
      <c r="F117" s="16" t="s">
        <v>19</v>
      </c>
      <c r="G117" s="7" t="n">
        <v>10000</v>
      </c>
      <c r="H117" s="6" t="n">
        <v>0.05187</v>
      </c>
      <c r="I117" s="6" t="n">
        <v>-518.7</v>
      </c>
      <c r="J117" s="6" t="n">
        <v>0</v>
      </c>
      <c r="K117" s="6" t="n">
        <v>-0.31</v>
      </c>
      <c r="L117" s="6" t="n">
        <v>-0.05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44426.857731481</v>
      </c>
      <c r="B118" s="16" t="s">
        <v>77</v>
      </c>
      <c r="C118" s="16" t="s">
        <v>349</v>
      </c>
      <c r="D118" s="16" t="s">
        <v>279</v>
      </c>
      <c r="E118" s="16" t="s">
        <v>17</v>
      </c>
      <c r="F118" s="16" t="s">
        <v>19</v>
      </c>
      <c r="G118" s="7" t="n">
        <v>10000</v>
      </c>
      <c r="H118" s="6" t="n">
        <v>0.05187</v>
      </c>
      <c r="I118" s="6" t="n">
        <v>-518.7</v>
      </c>
      <c r="J118" s="6" t="n">
        <v>0</v>
      </c>
      <c r="K118" s="6" t="n">
        <v>-0.31</v>
      </c>
      <c r="L118" s="6" t="n">
        <v>-0.05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44426.980706019</v>
      </c>
      <c r="B119" s="16" t="s">
        <v>77</v>
      </c>
      <c r="C119" s="16" t="s">
        <v>349</v>
      </c>
      <c r="D119" s="16" t="s">
        <v>279</v>
      </c>
      <c r="E119" s="16" t="s">
        <v>17</v>
      </c>
      <c r="F119" s="16" t="s">
        <v>19</v>
      </c>
      <c r="G119" s="7" t="n">
        <v>20000</v>
      </c>
      <c r="H119" s="6" t="n">
        <v>0.05165</v>
      </c>
      <c r="I119" s="6" t="n">
        <v>-1033</v>
      </c>
      <c r="J119" s="6" t="n">
        <v>0</v>
      </c>
      <c r="K119" s="6" t="n">
        <v>-0.62</v>
      </c>
      <c r="L119" s="6" t="n">
        <v>-0.1</v>
      </c>
      <c r="M119" s="6" t="s">
        <f>=I119+J119+K119+L119</f>
      </c>
      <c r="N119" s="16"/>
    </row>
    <row collapsed="false" customFormat="false" customHeight="false" hidden="false" ht="12.1" outlineLevel="0" r="120">
      <c r="A120" s="21" t="n">
        <v>44431.041666667</v>
      </c>
      <c r="B120" s="22" t="s">
        <v>328</v>
      </c>
      <c r="C120" s="22" t="s">
        <v>112</v>
      </c>
      <c r="D120" s="22" t="s">
        <v>328</v>
      </c>
      <c r="E120" s="22" t="s">
        <v>328</v>
      </c>
      <c r="F120" s="22" t="s">
        <v>19</v>
      </c>
      <c r="G120" s="23" t="n">
        <v>1</v>
      </c>
      <c r="H120" s="24" t="n">
        <v>20000</v>
      </c>
      <c r="I120" s="24" t="n">
        <v>20000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2"/>
    </row>
    <row collapsed="false" customFormat="false" customHeight="false" hidden="false" ht="12.1" outlineLevel="0" r="121">
      <c r="A121" s="20" t="n">
        <v>44431.520277778</v>
      </c>
      <c r="B121" s="16" t="s">
        <v>48</v>
      </c>
      <c r="C121" s="16" t="s">
        <v>338</v>
      </c>
      <c r="D121" s="16" t="s">
        <v>279</v>
      </c>
      <c r="E121" s="16" t="s">
        <v>17</v>
      </c>
      <c r="F121" s="16" t="s">
        <v>19</v>
      </c>
      <c r="G121" s="7" t="n">
        <v>20</v>
      </c>
      <c r="H121" s="6" t="n">
        <v>238.3</v>
      </c>
      <c r="I121" s="6" t="n">
        <v>-4766</v>
      </c>
      <c r="J121" s="6" t="n">
        <v>0</v>
      </c>
      <c r="K121" s="6" t="n">
        <v>-2.86</v>
      </c>
      <c r="L121" s="6" t="n">
        <v>-0.44</v>
      </c>
      <c r="M121" s="6" t="s">
        <f>=I121+J121+K121+L121</f>
      </c>
      <c r="N121" s="16"/>
    </row>
    <row collapsed="false" customFormat="false" customHeight="false" hidden="false" ht="12.1" outlineLevel="0" r="122">
      <c r="A122" s="20" t="n">
        <v>44431.7775</v>
      </c>
      <c r="B122" s="16" t="s">
        <v>48</v>
      </c>
      <c r="C122" s="16" t="s">
        <v>338</v>
      </c>
      <c r="D122" s="16" t="s">
        <v>279</v>
      </c>
      <c r="E122" s="16" t="s">
        <v>17</v>
      </c>
      <c r="F122" s="16" t="s">
        <v>19</v>
      </c>
      <c r="G122" s="7" t="n">
        <v>20</v>
      </c>
      <c r="H122" s="6" t="n">
        <v>237.52</v>
      </c>
      <c r="I122" s="6" t="n">
        <v>-4750.4</v>
      </c>
      <c r="J122" s="6" t="n">
        <v>0</v>
      </c>
      <c r="K122" s="6" t="n">
        <v>-2.85</v>
      </c>
      <c r="L122" s="6" t="n">
        <v>-0.44</v>
      </c>
      <c r="M122" s="6" t="s">
        <f>=I122+J122+K122+L122</f>
      </c>
      <c r="N122" s="16"/>
    </row>
    <row collapsed="false" customFormat="false" customHeight="false" hidden="false" ht="12.1" outlineLevel="0" r="123">
      <c r="A123" s="20" t="n">
        <v>44432.809050926</v>
      </c>
      <c r="B123" s="16" t="s">
        <v>69</v>
      </c>
      <c r="C123" s="16" t="s">
        <v>352</v>
      </c>
      <c r="D123" s="16" t="s">
        <v>279</v>
      </c>
      <c r="E123" s="16" t="s">
        <v>17</v>
      </c>
      <c r="F123" s="16" t="s">
        <v>19</v>
      </c>
      <c r="G123" s="7" t="n">
        <v>2</v>
      </c>
      <c r="H123" s="6" t="n">
        <v>1731</v>
      </c>
      <c r="I123" s="6" t="n">
        <v>-3462</v>
      </c>
      <c r="J123" s="6" t="n">
        <v>0</v>
      </c>
      <c r="K123" s="6" t="n">
        <v>-2.08</v>
      </c>
      <c r="L123" s="6" t="n">
        <v>-0.33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44433.629814815</v>
      </c>
      <c r="B124" s="16" t="s">
        <v>33</v>
      </c>
      <c r="C124" s="16" t="s">
        <v>344</v>
      </c>
      <c r="D124" s="16" t="s">
        <v>279</v>
      </c>
      <c r="E124" s="16" t="s">
        <v>17</v>
      </c>
      <c r="F124" s="16" t="s">
        <v>19</v>
      </c>
      <c r="G124" s="7" t="n">
        <v>10</v>
      </c>
      <c r="H124" s="6" t="n">
        <v>1544.3</v>
      </c>
      <c r="I124" s="6" t="n">
        <v>-15443</v>
      </c>
      <c r="J124" s="6" t="n">
        <v>0</v>
      </c>
      <c r="K124" s="6" t="n">
        <v>-9.27</v>
      </c>
      <c r="L124" s="6" t="n">
        <v>-1.44</v>
      </c>
      <c r="M124" s="6" t="s">
        <f>=I124+J124+K124+L124</f>
      </c>
      <c r="N124" s="16"/>
    </row>
    <row collapsed="false" customFormat="false" customHeight="false" hidden="false" ht="12.1" outlineLevel="0" r="125">
      <c r="A125" s="20" t="n">
        <v>44433.881076389</v>
      </c>
      <c r="B125" s="16" t="s">
        <v>36</v>
      </c>
      <c r="C125" s="16" t="s">
        <v>333</v>
      </c>
      <c r="D125" s="16" t="s">
        <v>279</v>
      </c>
      <c r="E125" s="16" t="s">
        <v>17</v>
      </c>
      <c r="F125" s="16" t="s">
        <v>19</v>
      </c>
      <c r="G125" s="7" t="n">
        <v>100</v>
      </c>
      <c r="H125" s="6" t="n">
        <v>38.39</v>
      </c>
      <c r="I125" s="6" t="n">
        <v>-3839</v>
      </c>
      <c r="J125" s="6" t="n">
        <v>0</v>
      </c>
      <c r="K125" s="6" t="n">
        <v>-2.3</v>
      </c>
      <c r="L125" s="6" t="n">
        <v>-0.36</v>
      </c>
      <c r="M125" s="6" t="s">
        <f>=I125+J125+K125+L125</f>
      </c>
      <c r="N125" s="16"/>
    </row>
    <row collapsed="false" customFormat="false" customHeight="false" hidden="false" ht="12.1" outlineLevel="0" r="126">
      <c r="A126" s="21" t="n">
        <v>44438.041666667</v>
      </c>
      <c r="B126" s="22" t="s">
        <v>328</v>
      </c>
      <c r="C126" s="22" t="s">
        <v>112</v>
      </c>
      <c r="D126" s="22" t="s">
        <v>328</v>
      </c>
      <c r="E126" s="22" t="s">
        <v>328</v>
      </c>
      <c r="F126" s="22" t="s">
        <v>19</v>
      </c>
      <c r="G126" s="23" t="n">
        <v>1</v>
      </c>
      <c r="H126" s="24" t="n">
        <v>20000</v>
      </c>
      <c r="I126" s="24" t="n">
        <v>20000</v>
      </c>
      <c r="J126" s="24" t="n">
        <v>0</v>
      </c>
      <c r="K126" s="24" t="n">
        <v>0</v>
      </c>
      <c r="L126" s="24" t="n">
        <v>0</v>
      </c>
      <c r="M126" s="6" t="s">
        <f>=I126+J126+K126+L126</f>
      </c>
      <c r="N126" s="22"/>
    </row>
    <row collapsed="false" customFormat="false" customHeight="false" hidden="false" ht="12.1" outlineLevel="0" r="127">
      <c r="A127" s="20" t="n">
        <v>44438.960196759</v>
      </c>
      <c r="B127" s="16" t="s">
        <v>27</v>
      </c>
      <c r="C127" s="16" t="s">
        <v>331</v>
      </c>
      <c r="D127" s="16" t="s">
        <v>279</v>
      </c>
      <c r="E127" s="16" t="s">
        <v>17</v>
      </c>
      <c r="F127" s="16" t="s">
        <v>19</v>
      </c>
      <c r="G127" s="7" t="n">
        <v>2</v>
      </c>
      <c r="H127" s="6" t="n">
        <v>1740.4</v>
      </c>
      <c r="I127" s="6" t="n">
        <v>-3480.8</v>
      </c>
      <c r="J127" s="6" t="n">
        <v>0</v>
      </c>
      <c r="K127" s="6" t="n">
        <v>-2.09</v>
      </c>
      <c r="L127" s="6" t="n">
        <v>-0.33</v>
      </c>
      <c r="M127" s="6" t="s">
        <f>=I127+J127+K127+L127</f>
      </c>
      <c r="N127" s="16"/>
    </row>
    <row collapsed="false" customFormat="false" customHeight="false" hidden="false" ht="12.1" outlineLevel="0" r="128">
      <c r="A128" s="20" t="n">
        <v>44440.767013889</v>
      </c>
      <c r="B128" s="16" t="s">
        <v>27</v>
      </c>
      <c r="C128" s="16" t="s">
        <v>331</v>
      </c>
      <c r="D128" s="16" t="s">
        <v>279</v>
      </c>
      <c r="E128" s="16" t="s">
        <v>17</v>
      </c>
      <c r="F128" s="16" t="s">
        <v>19</v>
      </c>
      <c r="G128" s="7" t="n">
        <v>2</v>
      </c>
      <c r="H128" s="6" t="n">
        <v>1641.8</v>
      </c>
      <c r="I128" s="6" t="n">
        <v>-3283.6</v>
      </c>
      <c r="J128" s="6" t="n">
        <v>0</v>
      </c>
      <c r="K128" s="6" t="n">
        <v>-1.97</v>
      </c>
      <c r="L128" s="6" t="n">
        <v>-0.31</v>
      </c>
      <c r="M128" s="6" t="s">
        <f>=I128+J128+K128+L128</f>
      </c>
      <c r="N128" s="16"/>
    </row>
    <row collapsed="false" customFormat="false" customHeight="false" hidden="false" ht="12.1" outlineLevel="0" r="129">
      <c r="A129" s="20" t="n">
        <v>44441.694606481</v>
      </c>
      <c r="B129" s="16" t="s">
        <v>33</v>
      </c>
      <c r="C129" s="16" t="s">
        <v>344</v>
      </c>
      <c r="D129" s="16" t="s">
        <v>279</v>
      </c>
      <c r="E129" s="16" t="s">
        <v>17</v>
      </c>
      <c r="F129" s="16" t="s">
        <v>19</v>
      </c>
      <c r="G129" s="7" t="n">
        <v>3</v>
      </c>
      <c r="H129" s="6" t="n">
        <v>1451.5</v>
      </c>
      <c r="I129" s="6" t="n">
        <v>-4354.5</v>
      </c>
      <c r="J129" s="6" t="n">
        <v>0</v>
      </c>
      <c r="K129" s="6" t="n">
        <v>-2.61</v>
      </c>
      <c r="L129" s="6" t="n">
        <v>-0.4</v>
      </c>
      <c r="M129" s="6" t="s">
        <f>=I129+J129+K129+L129</f>
      </c>
      <c r="N129" s="16"/>
    </row>
    <row collapsed="false" customFormat="false" customHeight="false" hidden="false" ht="12.1" outlineLevel="0" r="130">
      <c r="A130" s="21" t="n">
        <v>44442.041666667</v>
      </c>
      <c r="B130" s="22" t="s">
        <v>328</v>
      </c>
      <c r="C130" s="22" t="s">
        <v>112</v>
      </c>
      <c r="D130" s="22" t="s">
        <v>328</v>
      </c>
      <c r="E130" s="22" t="s">
        <v>328</v>
      </c>
      <c r="F130" s="22" t="s">
        <v>19</v>
      </c>
      <c r="G130" s="23" t="n">
        <v>1</v>
      </c>
      <c r="H130" s="24" t="n">
        <v>24000</v>
      </c>
      <c r="I130" s="24" t="n">
        <v>24000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2"/>
    </row>
    <row collapsed="false" customFormat="false" customHeight="false" hidden="false" ht="12.1" outlineLevel="0" r="131">
      <c r="A131" s="20" t="n">
        <v>44442.781261574</v>
      </c>
      <c r="B131" s="16" t="s">
        <v>77</v>
      </c>
      <c r="C131" s="16" t="s">
        <v>349</v>
      </c>
      <c r="D131" s="16" t="s">
        <v>279</v>
      </c>
      <c r="E131" s="16" t="s">
        <v>17</v>
      </c>
      <c r="F131" s="16" t="s">
        <v>19</v>
      </c>
      <c r="G131" s="7" t="n">
        <v>20000</v>
      </c>
      <c r="H131" s="6" t="n">
        <v>0.05206</v>
      </c>
      <c r="I131" s="6" t="n">
        <v>-1041.2</v>
      </c>
      <c r="J131" s="6" t="n">
        <v>0</v>
      </c>
      <c r="K131" s="6" t="n">
        <v>-0.62</v>
      </c>
      <c r="L131" s="6" t="n">
        <v>-0.1</v>
      </c>
      <c r="M131" s="6" t="s">
        <f>=I131+J131+K131+L131</f>
      </c>
      <c r="N131" s="16"/>
    </row>
    <row collapsed="false" customFormat="false" customHeight="false" hidden="false" ht="12.1" outlineLevel="0" r="132">
      <c r="A132" s="20" t="n">
        <v>44442.805590278</v>
      </c>
      <c r="B132" s="16" t="s">
        <v>51</v>
      </c>
      <c r="C132" s="16" t="s">
        <v>376</v>
      </c>
      <c r="D132" s="16" t="s">
        <v>279</v>
      </c>
      <c r="E132" s="16" t="s">
        <v>17</v>
      </c>
      <c r="F132" s="16" t="s">
        <v>19</v>
      </c>
      <c r="G132" s="7" t="n">
        <v>2</v>
      </c>
      <c r="H132" s="6" t="n">
        <v>458</v>
      </c>
      <c r="I132" s="6" t="n">
        <v>-916</v>
      </c>
      <c r="J132" s="6" t="n">
        <v>0</v>
      </c>
      <c r="K132" s="6" t="n">
        <v>-0.55</v>
      </c>
      <c r="L132" s="6" t="n">
        <v>-0.09</v>
      </c>
      <c r="M132" s="6" t="s">
        <f>=I132+J132+K132+L132</f>
      </c>
      <c r="N132" s="16"/>
    </row>
    <row collapsed="false" customFormat="false" customHeight="false" hidden="false" ht="12.1" outlineLevel="0" r="133">
      <c r="A133" s="21" t="n">
        <v>44448.041666667</v>
      </c>
      <c r="B133" s="22" t="s">
        <v>328</v>
      </c>
      <c r="C133" s="22" t="s">
        <v>112</v>
      </c>
      <c r="D133" s="22" t="s">
        <v>328</v>
      </c>
      <c r="E133" s="22" t="s">
        <v>328</v>
      </c>
      <c r="F133" s="22" t="s">
        <v>19</v>
      </c>
      <c r="G133" s="23" t="n">
        <v>1</v>
      </c>
      <c r="H133" s="24" t="n">
        <v>5000</v>
      </c>
      <c r="I133" s="24" t="n">
        <v>5000</v>
      </c>
      <c r="J133" s="24" t="n">
        <v>0</v>
      </c>
      <c r="K133" s="24" t="n">
        <v>0</v>
      </c>
      <c r="L133" s="24" t="n">
        <v>0</v>
      </c>
      <c r="M133" s="6" t="s">
        <f>=I133+J133+K133+L133</f>
      </c>
      <c r="N133" s="22"/>
    </row>
    <row collapsed="false" customFormat="false" customHeight="false" hidden="false" ht="12.1" outlineLevel="0" r="134">
      <c r="A134" s="20" t="n">
        <v>44448.559664352</v>
      </c>
      <c r="B134" s="16" t="s">
        <v>33</v>
      </c>
      <c r="C134" s="16" t="s">
        <v>344</v>
      </c>
      <c r="D134" s="16" t="s">
        <v>279</v>
      </c>
      <c r="E134" s="16" t="s">
        <v>17</v>
      </c>
      <c r="F134" s="16" t="s">
        <v>19</v>
      </c>
      <c r="G134" s="7" t="n">
        <v>5</v>
      </c>
      <c r="H134" s="6" t="n">
        <v>1410.7</v>
      </c>
      <c r="I134" s="6" t="n">
        <v>-7053.5</v>
      </c>
      <c r="J134" s="6" t="n">
        <v>0</v>
      </c>
      <c r="K134" s="6" t="n">
        <v>-4.23</v>
      </c>
      <c r="L134" s="6" t="n">
        <v>-0.66</v>
      </c>
      <c r="M134" s="6" t="s">
        <f>=I134+J134+K134+L134</f>
      </c>
      <c r="N134" s="16"/>
    </row>
    <row collapsed="false" customFormat="false" customHeight="false" hidden="false" ht="12.1" outlineLevel="0" r="135">
      <c r="A135" s="20" t="n">
        <v>44448.5625</v>
      </c>
      <c r="B135" s="16" t="s">
        <v>285</v>
      </c>
      <c r="C135" s="16" t="s">
        <v>336</v>
      </c>
      <c r="D135" s="16" t="s">
        <v>279</v>
      </c>
      <c r="E135" s="16" t="s">
        <v>17</v>
      </c>
      <c r="F135" s="16" t="s">
        <v>19</v>
      </c>
      <c r="G135" s="7" t="n">
        <v>2</v>
      </c>
      <c r="H135" s="6" t="n">
        <v>1165</v>
      </c>
      <c r="I135" s="6" t="n">
        <v>-2330</v>
      </c>
      <c r="J135" s="6" t="n">
        <v>0</v>
      </c>
      <c r="K135" s="6" t="n">
        <v>-1.4</v>
      </c>
      <c r="L135" s="6" t="n">
        <v>-0.21</v>
      </c>
      <c r="M135" s="6" t="s">
        <f>=I135+J135+K135+L135</f>
      </c>
      <c r="N135" s="16"/>
    </row>
    <row collapsed="false" customFormat="false" customHeight="false" hidden="false" ht="12.1" outlineLevel="0" r="136">
      <c r="A136" s="20" t="n">
        <v>44448.569282407</v>
      </c>
      <c r="B136" s="16" t="s">
        <v>285</v>
      </c>
      <c r="C136" s="16" t="s">
        <v>336</v>
      </c>
      <c r="D136" s="16" t="s">
        <v>279</v>
      </c>
      <c r="E136" s="16" t="s">
        <v>17</v>
      </c>
      <c r="F136" s="16" t="s">
        <v>19</v>
      </c>
      <c r="G136" s="7" t="n">
        <v>2</v>
      </c>
      <c r="H136" s="6" t="n">
        <v>1158</v>
      </c>
      <c r="I136" s="6" t="n">
        <v>-2316</v>
      </c>
      <c r="J136" s="6" t="n">
        <v>0</v>
      </c>
      <c r="K136" s="6" t="n">
        <v>-1.39</v>
      </c>
      <c r="L136" s="6" t="n">
        <v>-0.21</v>
      </c>
      <c r="M136" s="6" t="s">
        <f>=I136+J136+K136+L136</f>
      </c>
      <c r="N136" s="16"/>
    </row>
    <row collapsed="false" customFormat="false" customHeight="false" hidden="false" ht="12.1" outlineLevel="0" r="137">
      <c r="A137" s="20" t="n">
        <v>44449.671759259</v>
      </c>
      <c r="B137" s="16" t="s">
        <v>59</v>
      </c>
      <c r="C137" s="16" t="s">
        <v>366</v>
      </c>
      <c r="D137" s="16" t="s">
        <v>279</v>
      </c>
      <c r="E137" s="16" t="s">
        <v>17</v>
      </c>
      <c r="F137" s="16" t="s">
        <v>19</v>
      </c>
      <c r="G137" s="7" t="n">
        <v>20</v>
      </c>
      <c r="H137" s="6" t="n">
        <v>132.5</v>
      </c>
      <c r="I137" s="6" t="n">
        <v>-2650</v>
      </c>
      <c r="J137" s="6" t="n">
        <v>0</v>
      </c>
      <c r="K137" s="6" t="n">
        <v>-1.59</v>
      </c>
      <c r="L137" s="6" t="n">
        <v>-0.24</v>
      </c>
      <c r="M137" s="6" t="s">
        <f>=I137+J137+K137+L137</f>
      </c>
      <c r="N137" s="16"/>
    </row>
    <row collapsed="false" customFormat="false" customHeight="false" hidden="false" ht="12.1" outlineLevel="0" r="138">
      <c r="A138" s="20" t="n">
        <v>44449.967060185</v>
      </c>
      <c r="B138" s="16" t="s">
        <v>59</v>
      </c>
      <c r="C138" s="16" t="s">
        <v>366</v>
      </c>
      <c r="D138" s="16" t="s">
        <v>279</v>
      </c>
      <c r="E138" s="16" t="s">
        <v>17</v>
      </c>
      <c r="F138" s="16" t="s">
        <v>19</v>
      </c>
      <c r="G138" s="7" t="n">
        <v>20</v>
      </c>
      <c r="H138" s="6" t="n">
        <v>131.46</v>
      </c>
      <c r="I138" s="6" t="n">
        <v>-2629.2</v>
      </c>
      <c r="J138" s="6" t="n">
        <v>0</v>
      </c>
      <c r="K138" s="6" t="n">
        <v>-1.58</v>
      </c>
      <c r="L138" s="6" t="n">
        <v>-0.24</v>
      </c>
      <c r="M138" s="6" t="s">
        <f>=I138+J138+K138+L138</f>
      </c>
      <c r="N138" s="16"/>
    </row>
    <row collapsed="false" customFormat="false" customHeight="false" hidden="false" ht="12.1" outlineLevel="0" r="139">
      <c r="A139" s="21" t="n">
        <v>44454.041666667</v>
      </c>
      <c r="B139" s="22" t="s">
        <v>339</v>
      </c>
      <c r="C139" s="22" t="s">
        <v>382</v>
      </c>
      <c r="D139" s="22" t="s">
        <v>339</v>
      </c>
      <c r="E139" s="22" t="s">
        <v>339</v>
      </c>
      <c r="F139" s="22" t="s">
        <v>19</v>
      </c>
      <c r="G139" s="23" t="n">
        <v>1</v>
      </c>
      <c r="H139" s="24" t="n">
        <v>1028.3</v>
      </c>
      <c r="I139" s="24" t="n">
        <v>1028.3</v>
      </c>
      <c r="J139" s="24" t="n">
        <v>0</v>
      </c>
      <c r="K139" s="24" t="n">
        <v>0</v>
      </c>
      <c r="L139" s="24" t="n">
        <v>0</v>
      </c>
      <c r="M139" s="6" t="s">
        <f>=I139+J139+K139+L139</f>
      </c>
      <c r="N139" s="22"/>
    </row>
    <row collapsed="false" customFormat="false" customHeight="false" hidden="false" ht="12.1" outlineLevel="0" r="140">
      <c r="A140" s="21" t="n">
        <v>44455.041666667</v>
      </c>
      <c r="B140" s="22" t="s">
        <v>339</v>
      </c>
      <c r="C140" s="22" t="s">
        <v>383</v>
      </c>
      <c r="D140" s="22" t="s">
        <v>339</v>
      </c>
      <c r="E140" s="22" t="s">
        <v>339</v>
      </c>
      <c r="F140" s="22" t="s">
        <v>19</v>
      </c>
      <c r="G140" s="23" t="n">
        <v>1</v>
      </c>
      <c r="H140" s="24" t="n">
        <v>711.2</v>
      </c>
      <c r="I140" s="24" t="n">
        <v>711.2</v>
      </c>
      <c r="J140" s="24" t="n">
        <v>0</v>
      </c>
      <c r="K140" s="24" t="n">
        <v>0</v>
      </c>
      <c r="L140" s="24" t="n">
        <v>0</v>
      </c>
      <c r="M140" s="6" t="s">
        <f>=I140+J140+K140+L140</f>
      </c>
      <c r="N140" s="22"/>
    </row>
    <row collapsed="false" customFormat="false" customHeight="false" hidden="false" ht="12.1" outlineLevel="0" r="141">
      <c r="A141" s="21" t="n">
        <v>44460.041666667</v>
      </c>
      <c r="B141" s="22" t="s">
        <v>339</v>
      </c>
      <c r="C141" s="22" t="s">
        <v>340</v>
      </c>
      <c r="D141" s="22" t="s">
        <v>339</v>
      </c>
      <c r="E141" s="22" t="s">
        <v>339</v>
      </c>
      <c r="F141" s="22" t="s">
        <v>19</v>
      </c>
      <c r="G141" s="23" t="n">
        <v>1</v>
      </c>
      <c r="H141" s="24" t="n">
        <v>65.27</v>
      </c>
      <c r="I141" s="24" t="n">
        <v>65.27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2"/>
    </row>
    <row collapsed="false" customFormat="false" customHeight="false" hidden="false" ht="12.1" outlineLevel="0" r="142">
      <c r="A142" s="20" t="n">
        <v>44460.623055556</v>
      </c>
      <c r="B142" s="16" t="s">
        <v>45</v>
      </c>
      <c r="C142" s="16" t="s">
        <v>341</v>
      </c>
      <c r="D142" s="16" t="s">
        <v>279</v>
      </c>
      <c r="E142" s="16" t="s">
        <v>17</v>
      </c>
      <c r="F142" s="16" t="s">
        <v>19</v>
      </c>
      <c r="G142" s="7" t="n">
        <v>10</v>
      </c>
      <c r="H142" s="6" t="n">
        <v>327.7</v>
      </c>
      <c r="I142" s="6" t="n">
        <v>-3277</v>
      </c>
      <c r="J142" s="6" t="n">
        <v>0</v>
      </c>
      <c r="K142" s="6" t="n">
        <v>-1.97</v>
      </c>
      <c r="L142" s="6" t="n">
        <v>-0.31</v>
      </c>
      <c r="M142" s="6" t="s">
        <f>=I142+J142+K142+L142</f>
      </c>
      <c r="N142" s="16"/>
    </row>
    <row collapsed="false" customFormat="false" customHeight="false" hidden="false" ht="12.1" outlineLevel="0" r="143">
      <c r="A143" s="21" t="n">
        <v>44461.041666667</v>
      </c>
      <c r="B143" s="22" t="s">
        <v>339</v>
      </c>
      <c r="C143" s="22" t="s">
        <v>384</v>
      </c>
      <c r="D143" s="22" t="s">
        <v>339</v>
      </c>
      <c r="E143" s="22" t="s">
        <v>339</v>
      </c>
      <c r="F143" s="22" t="s">
        <v>19</v>
      </c>
      <c r="G143" s="23" t="n">
        <v>1</v>
      </c>
      <c r="H143" s="24" t="n">
        <v>625.19</v>
      </c>
      <c r="I143" s="24" t="n">
        <v>625.19</v>
      </c>
      <c r="J143" s="24" t="n">
        <v>0</v>
      </c>
      <c r="K143" s="24" t="n">
        <v>0</v>
      </c>
      <c r="L143" s="24" t="n">
        <v>0</v>
      </c>
      <c r="M143" s="6" t="s">
        <f>=I143+J143+K143+L143</f>
      </c>
      <c r="N143" s="22"/>
    </row>
    <row collapsed="false" customFormat="false" customHeight="false" hidden="false" ht="12.1" outlineLevel="0" r="144">
      <c r="A144" s="20" t="n">
        <v>44463.501840278</v>
      </c>
      <c r="B144" s="16" t="s">
        <v>21</v>
      </c>
      <c r="C144" s="16" t="s">
        <v>360</v>
      </c>
      <c r="D144" s="16" t="s">
        <v>279</v>
      </c>
      <c r="E144" s="16" t="s">
        <v>17</v>
      </c>
      <c r="F144" s="16" t="s">
        <v>19</v>
      </c>
      <c r="G144" s="7" t="n">
        <v>50</v>
      </c>
      <c r="H144" s="6" t="n">
        <v>308.81</v>
      </c>
      <c r="I144" s="6" t="n">
        <v>-15440.5</v>
      </c>
      <c r="J144" s="6" t="n">
        <v>0</v>
      </c>
      <c r="K144" s="6" t="n">
        <v>-9.26</v>
      </c>
      <c r="L144" s="6" t="n">
        <v>-1.44</v>
      </c>
      <c r="M144" s="6" t="s">
        <f>=I144+J144+K144+L144</f>
      </c>
      <c r="N144" s="16"/>
    </row>
    <row collapsed="false" customFormat="false" customHeight="false" hidden="false" ht="12.1" outlineLevel="0" r="145">
      <c r="A145" s="20" t="n">
        <v>44469.987210648</v>
      </c>
      <c r="B145" s="16" t="s">
        <v>33</v>
      </c>
      <c r="C145" s="16" t="s">
        <v>344</v>
      </c>
      <c r="D145" s="16" t="s">
        <v>279</v>
      </c>
      <c r="E145" s="16" t="s">
        <v>17</v>
      </c>
      <c r="F145" s="16" t="s">
        <v>19</v>
      </c>
      <c r="G145" s="7" t="n">
        <v>2</v>
      </c>
      <c r="H145" s="6" t="n">
        <v>1245</v>
      </c>
      <c r="I145" s="6" t="n">
        <v>-2490</v>
      </c>
      <c r="J145" s="6" t="n">
        <v>0</v>
      </c>
      <c r="K145" s="6" t="n">
        <v>-1.49</v>
      </c>
      <c r="L145" s="6" t="n">
        <v>-0.23</v>
      </c>
      <c r="M145" s="6" t="s">
        <f>=I145+J145+K145+L145</f>
      </c>
      <c r="N145" s="16"/>
    </row>
    <row collapsed="false" customFormat="false" customHeight="false" hidden="false" ht="12.1" outlineLevel="0" r="146">
      <c r="A146" s="21" t="n">
        <v>44470.041666667</v>
      </c>
      <c r="B146" s="22" t="s">
        <v>339</v>
      </c>
      <c r="C146" s="22" t="s">
        <v>385</v>
      </c>
      <c r="D146" s="22" t="s">
        <v>339</v>
      </c>
      <c r="E146" s="22" t="s">
        <v>339</v>
      </c>
      <c r="F146" s="22" t="s">
        <v>19</v>
      </c>
      <c r="G146" s="23" t="n">
        <v>1</v>
      </c>
      <c r="H146" s="24" t="n">
        <v>61.6</v>
      </c>
      <c r="I146" s="24" t="n">
        <v>61.6</v>
      </c>
      <c r="J146" s="24" t="n">
        <v>0</v>
      </c>
      <c r="K146" s="24" t="n">
        <v>0</v>
      </c>
      <c r="L146" s="24" t="n">
        <v>0</v>
      </c>
      <c r="M146" s="6" t="s">
        <f>=I146+J146+K146+L146</f>
      </c>
      <c r="N146" s="22"/>
    </row>
    <row collapsed="false" customFormat="false" customHeight="false" hidden="false" ht="12.1" outlineLevel="0" r="147">
      <c r="A147" s="21" t="n">
        <v>44473.041666667</v>
      </c>
      <c r="B147" s="22" t="s">
        <v>339</v>
      </c>
      <c r="C147" s="22" t="s">
        <v>386</v>
      </c>
      <c r="D147" s="22" t="s">
        <v>339</v>
      </c>
      <c r="E147" s="22" t="s">
        <v>339</v>
      </c>
      <c r="F147" s="22" t="s">
        <v>19</v>
      </c>
      <c r="G147" s="23" t="n">
        <v>1</v>
      </c>
      <c r="H147" s="24" t="n">
        <v>1345.4</v>
      </c>
      <c r="I147" s="24" t="n">
        <v>1345.4</v>
      </c>
      <c r="J147" s="24" t="n">
        <v>0</v>
      </c>
      <c r="K147" s="24" t="n">
        <v>0</v>
      </c>
      <c r="L147" s="24" t="n">
        <v>0</v>
      </c>
      <c r="M147" s="6" t="s">
        <f>=I147+J147+K147+L147</f>
      </c>
      <c r="N147" s="22"/>
    </row>
    <row collapsed="false" customFormat="false" customHeight="false" hidden="false" ht="12.1" outlineLevel="0" r="148">
      <c r="A148" s="20" t="n">
        <v>44474.74875</v>
      </c>
      <c r="B148" s="16" t="s">
        <v>81</v>
      </c>
      <c r="C148" s="16" t="s">
        <v>387</v>
      </c>
      <c r="D148" s="16" t="s">
        <v>279</v>
      </c>
      <c r="E148" s="16" t="s">
        <v>17</v>
      </c>
      <c r="F148" s="16" t="s">
        <v>19</v>
      </c>
      <c r="G148" s="7" t="n">
        <v>2</v>
      </c>
      <c r="H148" s="6" t="n">
        <v>1138.5</v>
      </c>
      <c r="I148" s="6" t="n">
        <v>-2277</v>
      </c>
      <c r="J148" s="6" t="n">
        <v>0</v>
      </c>
      <c r="K148" s="6" t="n">
        <v>-1.37</v>
      </c>
      <c r="L148" s="6" t="n">
        <v>-0.21</v>
      </c>
      <c r="M148" s="6" t="s">
        <f>=I148+J148+K148+L148</f>
      </c>
      <c r="N148" s="16"/>
    </row>
    <row collapsed="false" customFormat="false" customHeight="false" hidden="false" ht="12.1" outlineLevel="0" r="149">
      <c r="A149" s="21" t="n">
        <v>44477.041666667</v>
      </c>
      <c r="B149" s="22" t="s">
        <v>339</v>
      </c>
      <c r="C149" s="22" t="s">
        <v>388</v>
      </c>
      <c r="D149" s="22" t="s">
        <v>339</v>
      </c>
      <c r="E149" s="22" t="s">
        <v>339</v>
      </c>
      <c r="F149" s="22" t="s">
        <v>19</v>
      </c>
      <c r="G149" s="23" t="n">
        <v>1</v>
      </c>
      <c r="H149" s="24" t="n">
        <v>1900</v>
      </c>
      <c r="I149" s="24" t="n">
        <v>1900</v>
      </c>
      <c r="J149" s="24" t="n">
        <v>0</v>
      </c>
      <c r="K149" s="24" t="n">
        <v>0</v>
      </c>
      <c r="L149" s="24" t="n">
        <v>0</v>
      </c>
      <c r="M149" s="6" t="s">
        <f>=I149+J149+K149+L149</f>
      </c>
      <c r="N149" s="22"/>
    </row>
    <row collapsed="false" customFormat="false" customHeight="false" hidden="false" ht="12.1" outlineLevel="0" r="150">
      <c r="A150" s="21" t="n">
        <v>44480.041666667</v>
      </c>
      <c r="B150" s="22" t="s">
        <v>328</v>
      </c>
      <c r="C150" s="22" t="s">
        <v>112</v>
      </c>
      <c r="D150" s="22" t="s">
        <v>328</v>
      </c>
      <c r="E150" s="22" t="s">
        <v>328</v>
      </c>
      <c r="F150" s="22" t="s">
        <v>19</v>
      </c>
      <c r="G150" s="23" t="n">
        <v>1</v>
      </c>
      <c r="H150" s="24" t="n">
        <v>14000</v>
      </c>
      <c r="I150" s="24" t="n">
        <v>14000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2"/>
    </row>
    <row collapsed="false" customFormat="false" customHeight="false" hidden="false" ht="12.1" outlineLevel="0" r="151">
      <c r="A151" s="25" t="n">
        <v>44482.739618056</v>
      </c>
      <c r="B151" s="26" t="s">
        <v>284</v>
      </c>
      <c r="C151" s="26" t="s">
        <v>334</v>
      </c>
      <c r="D151" s="26" t="s">
        <v>281</v>
      </c>
      <c r="E151" s="26" t="s">
        <v>17</v>
      </c>
      <c r="F151" s="26" t="s">
        <v>19</v>
      </c>
      <c r="G151" s="27" t="n">
        <v>-30</v>
      </c>
      <c r="H151" s="28" t="n">
        <v>378.5</v>
      </c>
      <c r="I151" s="28" t="n">
        <v>11355</v>
      </c>
      <c r="J151" s="28" t="n">
        <v>0</v>
      </c>
      <c r="K151" s="28" t="n">
        <v>-6.81</v>
      </c>
      <c r="L151" s="28" t="n">
        <v>-1.06</v>
      </c>
      <c r="M151" s="6" t="s">
        <f>=I151+J151+K151+L151</f>
      </c>
      <c r="N151" s="26"/>
    </row>
    <row collapsed="false" customFormat="false" customHeight="false" hidden="false" ht="12.1" outlineLevel="0" r="152">
      <c r="A152" s="20" t="n">
        <v>44483.798680556</v>
      </c>
      <c r="B152" s="16" t="s">
        <v>71</v>
      </c>
      <c r="C152" s="16" t="s">
        <v>356</v>
      </c>
      <c r="D152" s="16" t="s">
        <v>279</v>
      </c>
      <c r="E152" s="16" t="s">
        <v>17</v>
      </c>
      <c r="F152" s="16" t="s">
        <v>19</v>
      </c>
      <c r="G152" s="7" t="n">
        <v>30</v>
      </c>
      <c r="H152" s="6" t="n">
        <v>85.1</v>
      </c>
      <c r="I152" s="6" t="n">
        <v>-2553</v>
      </c>
      <c r="J152" s="6" t="n">
        <v>0</v>
      </c>
      <c r="K152" s="6" t="n">
        <v>-1.53</v>
      </c>
      <c r="L152" s="6" t="n">
        <v>-0.24</v>
      </c>
      <c r="M152" s="6" t="s">
        <f>=I152+J152+K152+L152</f>
      </c>
      <c r="N152" s="16"/>
    </row>
    <row collapsed="false" customFormat="false" customHeight="false" hidden="false" ht="12.1" outlineLevel="0" r="153">
      <c r="A153" s="20" t="n">
        <v>44487.605891204</v>
      </c>
      <c r="B153" s="16" t="s">
        <v>75</v>
      </c>
      <c r="C153" s="16" t="s">
        <v>350</v>
      </c>
      <c r="D153" s="16" t="s">
        <v>279</v>
      </c>
      <c r="E153" s="16" t="s">
        <v>17</v>
      </c>
      <c r="F153" s="16" t="s">
        <v>19</v>
      </c>
      <c r="G153" s="7" t="n">
        <v>10</v>
      </c>
      <c r="H153" s="6" t="n">
        <v>130</v>
      </c>
      <c r="I153" s="6" t="n">
        <v>-1300</v>
      </c>
      <c r="J153" s="6" t="n">
        <v>0</v>
      </c>
      <c r="K153" s="6" t="n">
        <v>-0.78</v>
      </c>
      <c r="L153" s="6" t="n">
        <v>-0.12</v>
      </c>
      <c r="M153" s="6" t="s">
        <f>=I153+J153+K153+L153</f>
      </c>
      <c r="N153" s="16"/>
    </row>
    <row collapsed="false" customFormat="false" customHeight="false" hidden="false" ht="12.1" outlineLevel="0" r="154">
      <c r="A154" s="20" t="n">
        <v>44487.86099537</v>
      </c>
      <c r="B154" s="16" t="s">
        <v>75</v>
      </c>
      <c r="C154" s="16" t="s">
        <v>350</v>
      </c>
      <c r="D154" s="16" t="s">
        <v>279</v>
      </c>
      <c r="E154" s="16" t="s">
        <v>17</v>
      </c>
      <c r="F154" s="16" t="s">
        <v>19</v>
      </c>
      <c r="G154" s="7" t="n">
        <v>10</v>
      </c>
      <c r="H154" s="6" t="n">
        <v>128.8</v>
      </c>
      <c r="I154" s="6" t="n">
        <v>-1288</v>
      </c>
      <c r="J154" s="6" t="n">
        <v>0</v>
      </c>
      <c r="K154" s="6" t="n">
        <v>-0.77</v>
      </c>
      <c r="L154" s="6" t="n">
        <v>-0.12</v>
      </c>
      <c r="M154" s="6" t="s">
        <f>=I154+J154+K154+L154</f>
      </c>
      <c r="N154" s="16"/>
    </row>
    <row collapsed="false" customFormat="false" customHeight="false" hidden="false" ht="12.1" outlineLevel="0" r="155">
      <c r="A155" s="20" t="n">
        <v>44488.006400463</v>
      </c>
      <c r="B155" s="16" t="s">
        <v>21</v>
      </c>
      <c r="C155" s="16" t="s">
        <v>360</v>
      </c>
      <c r="D155" s="16" t="s">
        <v>279</v>
      </c>
      <c r="E155" s="16" t="s">
        <v>17</v>
      </c>
      <c r="F155" s="16" t="s">
        <v>19</v>
      </c>
      <c r="G155" s="7" t="n">
        <v>10</v>
      </c>
      <c r="H155" s="6" t="n">
        <v>333.4</v>
      </c>
      <c r="I155" s="6" t="n">
        <v>-3334</v>
      </c>
      <c r="J155" s="6" t="n">
        <v>0</v>
      </c>
      <c r="K155" s="6" t="n">
        <v>-2</v>
      </c>
      <c r="L155" s="6" t="n">
        <v>-0.31</v>
      </c>
      <c r="M155" s="6" t="s">
        <f>=I155+J155+K155+L155</f>
      </c>
      <c r="N155" s="16"/>
    </row>
    <row collapsed="false" customFormat="false" customHeight="false" hidden="false" ht="12.1" outlineLevel="0" r="156">
      <c r="A156" s="20" t="n">
        <v>44488.031979167</v>
      </c>
      <c r="B156" s="16" t="s">
        <v>21</v>
      </c>
      <c r="C156" s="16" t="s">
        <v>360</v>
      </c>
      <c r="D156" s="16" t="s">
        <v>279</v>
      </c>
      <c r="E156" s="16" t="s">
        <v>17</v>
      </c>
      <c r="F156" s="16" t="s">
        <v>19</v>
      </c>
      <c r="G156" s="7" t="n">
        <v>10</v>
      </c>
      <c r="H156" s="6" t="n">
        <v>333</v>
      </c>
      <c r="I156" s="6" t="n">
        <v>-3330</v>
      </c>
      <c r="J156" s="6" t="n">
        <v>0</v>
      </c>
      <c r="K156" s="6" t="n">
        <v>-2</v>
      </c>
      <c r="L156" s="6" t="n">
        <v>-0.31</v>
      </c>
      <c r="M156" s="6" t="s">
        <f>=I156+J156+K156+L156</f>
      </c>
      <c r="N156" s="16"/>
    </row>
    <row collapsed="false" customFormat="false" customHeight="false" hidden="false" ht="12.1" outlineLevel="0" r="157">
      <c r="A157" s="21" t="n">
        <v>44488.041666667</v>
      </c>
      <c r="B157" s="22" t="s">
        <v>328</v>
      </c>
      <c r="C157" s="22" t="s">
        <v>112</v>
      </c>
      <c r="D157" s="22" t="s">
        <v>328</v>
      </c>
      <c r="E157" s="22" t="s">
        <v>328</v>
      </c>
      <c r="F157" s="22" t="s">
        <v>19</v>
      </c>
      <c r="G157" s="23" t="n">
        <v>1</v>
      </c>
      <c r="H157" s="24" t="n">
        <v>15000</v>
      </c>
      <c r="I157" s="24" t="n">
        <v>15000</v>
      </c>
      <c r="J157" s="24" t="n">
        <v>0</v>
      </c>
      <c r="K157" s="24" t="n">
        <v>0</v>
      </c>
      <c r="L157" s="24" t="n">
        <v>0</v>
      </c>
      <c r="M157" s="6" t="s">
        <f>=I157+J157+K157+L157</f>
      </c>
      <c r="N157" s="22"/>
    </row>
    <row collapsed="false" customFormat="false" customHeight="false" hidden="false" ht="12.1" outlineLevel="0" r="158">
      <c r="A158" s="21" t="n">
        <v>44488.041666667</v>
      </c>
      <c r="B158" s="22" t="s">
        <v>339</v>
      </c>
      <c r="C158" s="22" t="s">
        <v>362</v>
      </c>
      <c r="D158" s="22" t="s">
        <v>339</v>
      </c>
      <c r="E158" s="22" t="s">
        <v>339</v>
      </c>
      <c r="F158" s="22" t="s">
        <v>19</v>
      </c>
      <c r="G158" s="23" t="n">
        <v>1</v>
      </c>
      <c r="H158" s="24" t="n">
        <v>200</v>
      </c>
      <c r="I158" s="24" t="n">
        <v>200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2"/>
    </row>
    <row collapsed="false" customFormat="false" customHeight="false" hidden="false" ht="12.1" outlineLevel="0" r="159">
      <c r="A159" s="20" t="n">
        <v>44488.706168981</v>
      </c>
      <c r="B159" s="16" t="s">
        <v>30</v>
      </c>
      <c r="C159" s="16" t="s">
        <v>389</v>
      </c>
      <c r="D159" s="16" t="s">
        <v>279</v>
      </c>
      <c r="E159" s="16" t="s">
        <v>17</v>
      </c>
      <c r="F159" s="16" t="s">
        <v>19</v>
      </c>
      <c r="G159" s="7" t="n">
        <v>1</v>
      </c>
      <c r="H159" s="6" t="n">
        <v>23650</v>
      </c>
      <c r="I159" s="6" t="n">
        <v>-23650</v>
      </c>
      <c r="J159" s="6" t="n">
        <v>0</v>
      </c>
      <c r="K159" s="6" t="n">
        <v>-14.19</v>
      </c>
      <c r="L159" s="6" t="n">
        <v>-2.19</v>
      </c>
      <c r="M159" s="6" t="s">
        <f>=I159+J159+K159+L159</f>
      </c>
      <c r="N159" s="16"/>
    </row>
    <row collapsed="false" customFormat="false" customHeight="false" hidden="false" ht="12.1" outlineLevel="0" r="160">
      <c r="A160" s="21" t="n">
        <v>44489.041666667</v>
      </c>
      <c r="B160" s="22" t="s">
        <v>328</v>
      </c>
      <c r="C160" s="22" t="s">
        <v>112</v>
      </c>
      <c r="D160" s="22" t="s">
        <v>328</v>
      </c>
      <c r="E160" s="22" t="s">
        <v>328</v>
      </c>
      <c r="F160" s="22" t="s">
        <v>19</v>
      </c>
      <c r="G160" s="23" t="n">
        <v>1</v>
      </c>
      <c r="H160" s="24" t="n">
        <v>10000</v>
      </c>
      <c r="I160" s="24" t="n">
        <v>10000</v>
      </c>
      <c r="J160" s="24" t="n">
        <v>0</v>
      </c>
      <c r="K160" s="24" t="n">
        <v>0</v>
      </c>
      <c r="L160" s="24" t="n">
        <v>0</v>
      </c>
      <c r="M160" s="6" t="s">
        <f>=I160+J160+K160+L160</f>
      </c>
      <c r="N160" s="22"/>
    </row>
    <row collapsed="false" customFormat="false" customHeight="false" hidden="false" ht="12.1" outlineLevel="0" r="161">
      <c r="A161" s="20" t="n">
        <v>44490.590659722</v>
      </c>
      <c r="B161" s="16" t="s">
        <v>45</v>
      </c>
      <c r="C161" s="16" t="s">
        <v>341</v>
      </c>
      <c r="D161" s="16" t="s">
        <v>279</v>
      </c>
      <c r="E161" s="16" t="s">
        <v>17</v>
      </c>
      <c r="F161" s="16" t="s">
        <v>19</v>
      </c>
      <c r="G161" s="7" t="n">
        <v>10</v>
      </c>
      <c r="H161" s="6" t="n">
        <v>318</v>
      </c>
      <c r="I161" s="6" t="n">
        <v>-3180</v>
      </c>
      <c r="J161" s="6" t="n">
        <v>0</v>
      </c>
      <c r="K161" s="6" t="n">
        <v>-1.91</v>
      </c>
      <c r="L161" s="6" t="n">
        <v>-0.3</v>
      </c>
      <c r="M161" s="6" t="s">
        <f>=I161+J161+K161+L161</f>
      </c>
      <c r="N161" s="16"/>
    </row>
    <row collapsed="false" customFormat="false" customHeight="false" hidden="false" ht="12.1" outlineLevel="0" r="162">
      <c r="A162" s="21" t="n">
        <v>44494.041666667</v>
      </c>
      <c r="B162" s="22" t="s">
        <v>339</v>
      </c>
      <c r="C162" s="22" t="s">
        <v>390</v>
      </c>
      <c r="D162" s="22" t="s">
        <v>339</v>
      </c>
      <c r="E162" s="22" t="s">
        <v>339</v>
      </c>
      <c r="F162" s="22" t="s">
        <v>19</v>
      </c>
      <c r="G162" s="23" t="n">
        <v>1</v>
      </c>
      <c r="H162" s="24" t="n">
        <v>277.5</v>
      </c>
      <c r="I162" s="24" t="n">
        <v>277.5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2"/>
    </row>
    <row collapsed="false" customFormat="false" customHeight="false" hidden="false" ht="12.1" outlineLevel="0" r="163">
      <c r="A163" s="21" t="n">
        <v>44496.041666667</v>
      </c>
      <c r="B163" s="22" t="s">
        <v>339</v>
      </c>
      <c r="C163" s="22" t="s">
        <v>391</v>
      </c>
      <c r="D163" s="22" t="s">
        <v>339</v>
      </c>
      <c r="E163" s="22" t="s">
        <v>339</v>
      </c>
      <c r="F163" s="22" t="s">
        <v>19</v>
      </c>
      <c r="G163" s="23" t="n">
        <v>1</v>
      </c>
      <c r="H163" s="24" t="n">
        <v>172.24</v>
      </c>
      <c r="I163" s="24" t="n">
        <v>172.24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2"/>
    </row>
    <row collapsed="false" customFormat="false" customHeight="false" hidden="false" ht="12.1" outlineLevel="0" r="164">
      <c r="A164" s="21" t="n">
        <v>44496.041666667</v>
      </c>
      <c r="B164" s="22" t="s">
        <v>339</v>
      </c>
      <c r="C164" s="22" t="s">
        <v>392</v>
      </c>
      <c r="D164" s="22" t="s">
        <v>339</v>
      </c>
      <c r="E164" s="22" t="s">
        <v>339</v>
      </c>
      <c r="F164" s="22" t="s">
        <v>19</v>
      </c>
      <c r="G164" s="23" t="n">
        <v>1</v>
      </c>
      <c r="H164" s="24" t="n">
        <v>72.01</v>
      </c>
      <c r="I164" s="24" t="n">
        <v>72.01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2"/>
    </row>
    <row collapsed="false" customFormat="false" customHeight="false" hidden="false" ht="12.1" outlineLevel="0" r="165">
      <c r="A165" s="20" t="n">
        <v>44496.475694444</v>
      </c>
      <c r="B165" s="16" t="s">
        <v>48</v>
      </c>
      <c r="C165" s="16" t="s">
        <v>338</v>
      </c>
      <c r="D165" s="16" t="s">
        <v>279</v>
      </c>
      <c r="E165" s="16" t="s">
        <v>17</v>
      </c>
      <c r="F165" s="16" t="s">
        <v>19</v>
      </c>
      <c r="G165" s="7" t="n">
        <v>10</v>
      </c>
      <c r="H165" s="6" t="n">
        <v>230.5</v>
      </c>
      <c r="I165" s="6" t="n">
        <v>-2305</v>
      </c>
      <c r="J165" s="6" t="n">
        <v>0</v>
      </c>
      <c r="K165" s="6" t="n">
        <v>-1.38</v>
      </c>
      <c r="L165" s="6" t="n">
        <v>-0.21</v>
      </c>
      <c r="M165" s="6" t="s">
        <f>=I165+J165+K165+L165</f>
      </c>
      <c r="N165" s="16"/>
    </row>
    <row collapsed="false" customFormat="false" customHeight="false" hidden="false" ht="12.1" outlineLevel="0" r="166">
      <c r="A166" s="20" t="n">
        <v>44496.531030093</v>
      </c>
      <c r="B166" s="16" t="s">
        <v>48</v>
      </c>
      <c r="C166" s="16" t="s">
        <v>338</v>
      </c>
      <c r="D166" s="16" t="s">
        <v>279</v>
      </c>
      <c r="E166" s="16" t="s">
        <v>17</v>
      </c>
      <c r="F166" s="16" t="s">
        <v>19</v>
      </c>
      <c r="G166" s="7" t="n">
        <v>10</v>
      </c>
      <c r="H166" s="6" t="n">
        <v>227.5</v>
      </c>
      <c r="I166" s="6" t="n">
        <v>-2275</v>
      </c>
      <c r="J166" s="6" t="n">
        <v>0</v>
      </c>
      <c r="K166" s="6" t="n">
        <v>-1.37</v>
      </c>
      <c r="L166" s="6" t="n">
        <v>-0.21</v>
      </c>
      <c r="M166" s="6" t="s">
        <f>=I166+J166+K166+L166</f>
      </c>
      <c r="N166" s="16"/>
    </row>
    <row collapsed="false" customFormat="false" customHeight="false" hidden="false" ht="12.1" outlineLevel="0" r="167">
      <c r="A167" s="20" t="n">
        <v>44497.516736111</v>
      </c>
      <c r="B167" s="16" t="s">
        <v>73</v>
      </c>
      <c r="C167" s="16" t="s">
        <v>353</v>
      </c>
      <c r="D167" s="16" t="s">
        <v>279</v>
      </c>
      <c r="E167" s="16" t="s">
        <v>17</v>
      </c>
      <c r="F167" s="16" t="s">
        <v>19</v>
      </c>
      <c r="G167" s="7" t="n">
        <v>10</v>
      </c>
      <c r="H167" s="6" t="n">
        <v>414.7</v>
      </c>
      <c r="I167" s="6" t="n">
        <v>-4147</v>
      </c>
      <c r="J167" s="6" t="n">
        <v>0</v>
      </c>
      <c r="K167" s="6" t="n">
        <v>-2.49</v>
      </c>
      <c r="L167" s="6" t="n">
        <v>-0.38</v>
      </c>
      <c r="M167" s="6" t="s">
        <f>=I167+J167+K167+L167</f>
      </c>
      <c r="N167" s="16"/>
    </row>
    <row collapsed="false" customFormat="false" customHeight="false" hidden="false" ht="12.1" outlineLevel="0" r="168">
      <c r="A168" s="20" t="n">
        <v>44497.697546296</v>
      </c>
      <c r="B168" s="16" t="s">
        <v>53</v>
      </c>
      <c r="C168" s="16" t="s">
        <v>346</v>
      </c>
      <c r="D168" s="16" t="s">
        <v>279</v>
      </c>
      <c r="E168" s="16" t="s">
        <v>17</v>
      </c>
      <c r="F168" s="16" t="s">
        <v>19</v>
      </c>
      <c r="G168" s="7" t="n">
        <v>1</v>
      </c>
      <c r="H168" s="6" t="n">
        <v>1765</v>
      </c>
      <c r="I168" s="6" t="n">
        <v>-1765</v>
      </c>
      <c r="J168" s="6" t="n">
        <v>0</v>
      </c>
      <c r="K168" s="6" t="n">
        <v>-1.06</v>
      </c>
      <c r="L168" s="6" t="n">
        <v>-0.16</v>
      </c>
      <c r="M168" s="6" t="s">
        <f>=I168+J168+K168+L168</f>
      </c>
      <c r="N168" s="16"/>
    </row>
    <row collapsed="false" customFormat="false" customHeight="false" hidden="false" ht="12.1" outlineLevel="0" r="169">
      <c r="A169" s="20" t="n">
        <v>44498.929548611</v>
      </c>
      <c r="B169" s="16" t="s">
        <v>27</v>
      </c>
      <c r="C169" s="16" t="s">
        <v>331</v>
      </c>
      <c r="D169" s="16" t="s">
        <v>279</v>
      </c>
      <c r="E169" s="16" t="s">
        <v>17</v>
      </c>
      <c r="F169" s="16" t="s">
        <v>19</v>
      </c>
      <c r="G169" s="7" t="n">
        <v>2</v>
      </c>
      <c r="H169" s="6" t="n">
        <v>1612.6</v>
      </c>
      <c r="I169" s="6" t="n">
        <v>-3225.2</v>
      </c>
      <c r="J169" s="6" t="n">
        <v>0</v>
      </c>
      <c r="K169" s="6" t="n">
        <v>-1.94</v>
      </c>
      <c r="L169" s="6" t="n">
        <v>-0.3</v>
      </c>
      <c r="M169" s="6" t="s">
        <f>=I169+J169+K169+L169</f>
      </c>
      <c r="N169" s="16"/>
    </row>
    <row collapsed="false" customFormat="false" customHeight="false" hidden="false" ht="12.1" outlineLevel="0" r="170">
      <c r="A170" s="20" t="n">
        <v>44501.527314815</v>
      </c>
      <c r="B170" s="16" t="s">
        <v>48</v>
      </c>
      <c r="C170" s="16" t="s">
        <v>338</v>
      </c>
      <c r="D170" s="16" t="s">
        <v>279</v>
      </c>
      <c r="E170" s="16" t="s">
        <v>17</v>
      </c>
      <c r="F170" s="16" t="s">
        <v>19</v>
      </c>
      <c r="G170" s="7" t="n">
        <v>10</v>
      </c>
      <c r="H170" s="6" t="n">
        <v>223.8</v>
      </c>
      <c r="I170" s="6" t="n">
        <v>-2238</v>
      </c>
      <c r="J170" s="6" t="n">
        <v>0</v>
      </c>
      <c r="K170" s="6" t="n">
        <v>-1.34</v>
      </c>
      <c r="L170" s="6" t="n">
        <v>-0.21</v>
      </c>
      <c r="M170" s="6" t="s">
        <f>=I170+J170+K170+L170</f>
      </c>
      <c r="N170" s="16"/>
    </row>
    <row collapsed="false" customFormat="false" customHeight="false" hidden="false" ht="12.1" outlineLevel="0" r="171">
      <c r="A171" s="21" t="n">
        <v>44503.041666667</v>
      </c>
      <c r="B171" s="22" t="s">
        <v>339</v>
      </c>
      <c r="C171" s="22" t="s">
        <v>393</v>
      </c>
      <c r="D171" s="22" t="s">
        <v>339</v>
      </c>
      <c r="E171" s="22" t="s">
        <v>339</v>
      </c>
      <c r="F171" s="22" t="s">
        <v>19</v>
      </c>
      <c r="G171" s="23" t="n">
        <v>1</v>
      </c>
      <c r="H171" s="24" t="n">
        <v>231.7</v>
      </c>
      <c r="I171" s="24" t="n">
        <v>231.7</v>
      </c>
      <c r="J171" s="24" t="n">
        <v>0</v>
      </c>
      <c r="K171" s="24" t="n">
        <v>0</v>
      </c>
      <c r="L171" s="24" t="n">
        <v>0</v>
      </c>
      <c r="M171" s="6" t="s">
        <f>=I171+J171+K171+L171</f>
      </c>
      <c r="N171" s="22"/>
    </row>
    <row collapsed="false" customFormat="false" customHeight="false" hidden="false" ht="12.1" outlineLevel="0" r="172">
      <c r="A172" s="21" t="n">
        <v>44503.041666667</v>
      </c>
      <c r="B172" s="22" t="s">
        <v>339</v>
      </c>
      <c r="C172" s="22" t="s">
        <v>378</v>
      </c>
      <c r="D172" s="22" t="s">
        <v>339</v>
      </c>
      <c r="E172" s="22" t="s">
        <v>339</v>
      </c>
      <c r="F172" s="22" t="s">
        <v>19</v>
      </c>
      <c r="G172" s="23" t="n">
        <v>1</v>
      </c>
      <c r="H172" s="24" t="n">
        <v>100.07</v>
      </c>
      <c r="I172" s="24" t="n">
        <v>100.07</v>
      </c>
      <c r="J172" s="24" t="n">
        <v>0</v>
      </c>
      <c r="K172" s="24" t="n">
        <v>0</v>
      </c>
      <c r="L172" s="24" t="n">
        <v>0</v>
      </c>
      <c r="M172" s="6" t="s">
        <f>=I172+J172+K172+L172</f>
      </c>
      <c r="N172" s="22"/>
    </row>
    <row collapsed="false" customFormat="false" customHeight="false" hidden="false" ht="12.1" outlineLevel="0" r="173">
      <c r="A173" s="21" t="n">
        <v>44545.041666667</v>
      </c>
      <c r="B173" s="22" t="s">
        <v>339</v>
      </c>
      <c r="C173" s="22" t="s">
        <v>394</v>
      </c>
      <c r="D173" s="22" t="s">
        <v>339</v>
      </c>
      <c r="E173" s="22" t="s">
        <v>339</v>
      </c>
      <c r="F173" s="22" t="s">
        <v>19</v>
      </c>
      <c r="G173" s="23" t="n">
        <v>1</v>
      </c>
      <c r="H173" s="24" t="n">
        <v>1043.7</v>
      </c>
      <c r="I173" s="24" t="n">
        <v>1043.7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2"/>
    </row>
    <row collapsed="false" customFormat="false" customHeight="false" hidden="false" ht="12.1" outlineLevel="0" r="174">
      <c r="A174" s="21" t="n">
        <v>44550.041666667</v>
      </c>
      <c r="B174" s="22" t="s">
        <v>328</v>
      </c>
      <c r="C174" s="22" t="s">
        <v>112</v>
      </c>
      <c r="D174" s="22" t="s">
        <v>328</v>
      </c>
      <c r="E174" s="22" t="s">
        <v>328</v>
      </c>
      <c r="F174" s="22" t="s">
        <v>19</v>
      </c>
      <c r="G174" s="23" t="n">
        <v>1</v>
      </c>
      <c r="H174" s="24" t="n">
        <v>20000</v>
      </c>
      <c r="I174" s="24" t="n">
        <v>20000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2"/>
    </row>
    <row collapsed="false" customFormat="false" customHeight="false" hidden="false" ht="12.1" outlineLevel="0" r="175">
      <c r="A175" s="21" t="n">
        <v>44551.041666667</v>
      </c>
      <c r="B175" s="22" t="s">
        <v>339</v>
      </c>
      <c r="C175" s="22" t="s">
        <v>395</v>
      </c>
      <c r="D175" s="22" t="s">
        <v>339</v>
      </c>
      <c r="E175" s="22" t="s">
        <v>339</v>
      </c>
      <c r="F175" s="22" t="s">
        <v>19</v>
      </c>
      <c r="G175" s="23" t="n">
        <v>1</v>
      </c>
      <c r="H175" s="24" t="n">
        <v>1345.74</v>
      </c>
      <c r="I175" s="24" t="n">
        <v>1345.74</v>
      </c>
      <c r="J175" s="24" t="n">
        <v>0</v>
      </c>
      <c r="K175" s="24" t="n">
        <v>0</v>
      </c>
      <c r="L175" s="24" t="n">
        <v>0</v>
      </c>
      <c r="M175" s="6" t="s">
        <f>=I175+J175+K175+L175</f>
      </c>
      <c r="N175" s="22"/>
    </row>
    <row collapsed="false" customFormat="false" customHeight="false" hidden="false" ht="12.1" outlineLevel="0" r="176">
      <c r="A176" s="20" t="n">
        <v>44551.507106481</v>
      </c>
      <c r="B176" s="16" t="s">
        <v>21</v>
      </c>
      <c r="C176" s="16" t="s">
        <v>360</v>
      </c>
      <c r="D176" s="16" t="s">
        <v>279</v>
      </c>
      <c r="E176" s="16" t="s">
        <v>17</v>
      </c>
      <c r="F176" s="16" t="s">
        <v>19</v>
      </c>
      <c r="G176" s="7" t="n">
        <v>10</v>
      </c>
      <c r="H176" s="6" t="n">
        <v>273.9</v>
      </c>
      <c r="I176" s="6" t="n">
        <v>-2739</v>
      </c>
      <c r="J176" s="6" t="n">
        <v>0</v>
      </c>
      <c r="K176" s="6" t="n">
        <v>-1.64</v>
      </c>
      <c r="L176" s="6" t="n">
        <v>-0.26</v>
      </c>
      <c r="M176" s="6" t="s">
        <f>=I176+J176+K176+L176</f>
      </c>
      <c r="N176" s="16"/>
    </row>
    <row collapsed="false" customFormat="false" customHeight="false" hidden="false" ht="12.1" outlineLevel="0" r="177">
      <c r="A177" s="21" t="n">
        <v>44553.041666667</v>
      </c>
      <c r="B177" s="22" t="s">
        <v>339</v>
      </c>
      <c r="C177" s="22" t="s">
        <v>388</v>
      </c>
      <c r="D177" s="22" t="s">
        <v>339</v>
      </c>
      <c r="E177" s="22" t="s">
        <v>339</v>
      </c>
      <c r="F177" s="22" t="s">
        <v>19</v>
      </c>
      <c r="G177" s="23" t="n">
        <v>1</v>
      </c>
      <c r="H177" s="24" t="n">
        <v>2850</v>
      </c>
      <c r="I177" s="24" t="n">
        <v>2850</v>
      </c>
      <c r="J177" s="24" t="n">
        <v>0</v>
      </c>
      <c r="K177" s="24" t="n">
        <v>0</v>
      </c>
      <c r="L177" s="24" t="n">
        <v>0</v>
      </c>
      <c r="M177" s="6" t="s">
        <f>=I177+J177+K177+L177</f>
      </c>
      <c r="N177" s="22"/>
    </row>
    <row collapsed="false" customFormat="false" customHeight="false" hidden="false" ht="12.1" outlineLevel="0" r="178">
      <c r="A178" s="21" t="n">
        <v>44560.041666667</v>
      </c>
      <c r="B178" s="22" t="s">
        <v>339</v>
      </c>
      <c r="C178" s="22" t="s">
        <v>396</v>
      </c>
      <c r="D178" s="22" t="s">
        <v>339</v>
      </c>
      <c r="E178" s="22" t="s">
        <v>339</v>
      </c>
      <c r="F178" s="22" t="s">
        <v>19</v>
      </c>
      <c r="G178" s="23" t="n">
        <v>1</v>
      </c>
      <c r="H178" s="24" t="n">
        <v>407</v>
      </c>
      <c r="I178" s="24" t="n">
        <v>407</v>
      </c>
      <c r="J178" s="24" t="n">
        <v>0</v>
      </c>
      <c r="K178" s="24" t="n">
        <v>0</v>
      </c>
      <c r="L178" s="24" t="n">
        <v>0</v>
      </c>
      <c r="M178" s="6" t="s">
        <f>=I178+J178+K178+L178</f>
      </c>
      <c r="N178" s="22"/>
    </row>
    <row collapsed="false" customFormat="false" customHeight="false" hidden="false" ht="12.1" outlineLevel="0"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 t="s">
        <v>397</v>
      </c>
      <c r="M179" s="5" t="s">
        <f>=SUM(M2:M178)</f>
      </c>
      <c r="N179" s="4"/>
    </row>
  </sheetData>
  <autoFilter ref="A1:N17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105</v>
      </c>
      <c r="B1" s="30" t="s">
        <v>398</v>
      </c>
      <c r="C1" s="30" t="s">
        <v>0</v>
      </c>
      <c r="D1" s="30" t="s">
        <v>2</v>
      </c>
      <c r="E1" s="30" t="s">
        <v>399</v>
      </c>
      <c r="F1" s="30" t="s">
        <v>3</v>
      </c>
      <c r="G1" s="30" t="s">
        <v>400</v>
      </c>
      <c r="H1" s="30" t="s">
        <v>401</v>
      </c>
      <c r="I1" s="30" t="s">
        <v>402</v>
      </c>
      <c r="J1" s="30" t="s">
        <v>403</v>
      </c>
      <c r="K1" s="30" t="s">
        <v>404</v>
      </c>
      <c r="L1" s="30" t="s">
        <v>405</v>
      </c>
      <c r="M1" s="30" t="s">
        <v>406</v>
      </c>
      <c r="N1" s="30" t="s">
        <v>407</v>
      </c>
    </row>
    <row collapsed="false" customFormat="false" customHeight="false" hidden="false" ht="12.1" outlineLevel="0" r="2">
      <c r="A2" s="29" t="n">
        <v>44302</v>
      </c>
      <c r="B2" s="16" t="s">
        <v>408</v>
      </c>
      <c r="C2" s="16" t="s">
        <v>285</v>
      </c>
      <c r="D2" s="16" t="s">
        <v>409</v>
      </c>
      <c r="E2" s="7" t="n">
        <v>1</v>
      </c>
      <c r="F2" s="16" t="s">
        <v>19</v>
      </c>
      <c r="G2" s="6" t="n">
        <v>76.44</v>
      </c>
      <c r="H2" s="6" t="n">
        <v>901</v>
      </c>
      <c r="I2" s="6" t="n">
        <v>942.66</v>
      </c>
      <c r="J2" s="6" t="n">
        <v>10</v>
      </c>
      <c r="K2" s="6" t="n">
        <v>76.44</v>
      </c>
      <c r="L2" s="6" t="n">
        <v>66.44</v>
      </c>
      <c r="M2" s="6" t="n">
        <v>7.05</v>
      </c>
      <c r="N2" s="6" t="n">
        <v>7.37</v>
      </c>
    </row>
    <row collapsed="false" customFormat="false" customHeight="false" hidden="false" ht="12.1" outlineLevel="0" r="3">
      <c r="A3" s="29" t="n">
        <v>44315</v>
      </c>
      <c r="B3" s="16" t="s">
        <v>408</v>
      </c>
      <c r="C3" s="16" t="s">
        <v>24</v>
      </c>
      <c r="D3" s="16" t="s">
        <v>25</v>
      </c>
      <c r="E3" s="7" t="n">
        <v>20</v>
      </c>
      <c r="F3" s="16" t="s">
        <v>19</v>
      </c>
      <c r="G3" s="6" t="n">
        <v>28</v>
      </c>
      <c r="H3" s="6" t="n">
        <v>464</v>
      </c>
      <c r="I3" s="6" t="n">
        <v>487.56</v>
      </c>
      <c r="J3" s="6" t="n">
        <v>73</v>
      </c>
      <c r="K3" s="6" t="n">
        <v>560</v>
      </c>
      <c r="L3" s="6" t="n">
        <v>487</v>
      </c>
      <c r="M3" s="6" t="n">
        <v>4.99</v>
      </c>
      <c r="N3" s="6" t="n">
        <v>5.25</v>
      </c>
    </row>
    <row collapsed="false" customFormat="false" customHeight="false" hidden="false" ht="12.1" outlineLevel="0" r="4">
      <c r="A4" s="29" t="n">
        <v>44327</v>
      </c>
      <c r="B4" s="16" t="s">
        <v>408</v>
      </c>
      <c r="C4" s="16" t="s">
        <v>48</v>
      </c>
      <c r="D4" s="16" t="s">
        <v>49</v>
      </c>
      <c r="E4" s="7" t="n">
        <v>20</v>
      </c>
      <c r="F4" s="16" t="s">
        <v>19</v>
      </c>
      <c r="G4" s="6" t="n">
        <v>7.25</v>
      </c>
      <c r="H4" s="6" t="n">
        <v>272.86</v>
      </c>
      <c r="I4" s="6" t="n">
        <v>268.89</v>
      </c>
      <c r="J4" s="6" t="n">
        <v>19</v>
      </c>
      <c r="K4" s="6" t="n">
        <v>145</v>
      </c>
      <c r="L4" s="6" t="n">
        <v>126</v>
      </c>
      <c r="M4" s="6" t="n">
        <v>2.34</v>
      </c>
      <c r="N4" s="6" t="n">
        <v>2.31</v>
      </c>
    </row>
    <row collapsed="false" customFormat="false" customHeight="false" hidden="false" ht="12.1" outlineLevel="0" r="5">
      <c r="A5" s="29" t="n">
        <v>44328</v>
      </c>
      <c r="B5" s="16" t="s">
        <v>408</v>
      </c>
      <c r="C5" s="16" t="s">
        <v>284</v>
      </c>
      <c r="D5" s="16" t="s">
        <v>410</v>
      </c>
      <c r="E5" s="7" t="n">
        <v>30</v>
      </c>
      <c r="F5" s="16" t="s">
        <v>19</v>
      </c>
      <c r="G5" s="6" t="n">
        <v>18.7</v>
      </c>
      <c r="H5" s="6" t="n">
        <v>302.02</v>
      </c>
      <c r="I5" s="6" t="n">
        <v>279.92</v>
      </c>
      <c r="J5" s="6" t="n">
        <v>73</v>
      </c>
      <c r="K5" s="6" t="n">
        <v>561</v>
      </c>
      <c r="L5" s="6" t="n">
        <v>488</v>
      </c>
      <c r="M5" s="6" t="n">
        <v>5.81</v>
      </c>
      <c r="N5" s="6" t="n">
        <v>5.39</v>
      </c>
    </row>
    <row collapsed="false" customFormat="false" customHeight="false" hidden="false" ht="12.1" outlineLevel="0" r="6">
      <c r="A6" s="29" t="n">
        <v>44348</v>
      </c>
      <c r="B6" s="16" t="s">
        <v>408</v>
      </c>
      <c r="C6" s="16" t="s">
        <v>27</v>
      </c>
      <c r="D6" s="16" t="s">
        <v>28</v>
      </c>
      <c r="E6" s="7" t="n">
        <v>8</v>
      </c>
      <c r="F6" s="16" t="s">
        <v>19</v>
      </c>
      <c r="G6" s="6" t="n">
        <v>36.27</v>
      </c>
      <c r="H6" s="6" t="n">
        <v>1695.2</v>
      </c>
      <c r="I6" s="6" t="n">
        <v>1354.74</v>
      </c>
      <c r="J6" s="6" t="n">
        <v>38</v>
      </c>
      <c r="K6" s="6" t="n">
        <v>290.16</v>
      </c>
      <c r="L6" s="6" t="n">
        <v>252.16</v>
      </c>
      <c r="M6" s="6" t="n">
        <v>2.33</v>
      </c>
      <c r="N6" s="6" t="n">
        <v>1.86</v>
      </c>
    </row>
    <row collapsed="false" customFormat="false" customHeight="false" hidden="false" ht="12.1" outlineLevel="0" r="7">
      <c r="A7" s="29" t="n">
        <v>44348</v>
      </c>
      <c r="B7" s="16" t="s">
        <v>408</v>
      </c>
      <c r="C7" s="16" t="s">
        <v>27</v>
      </c>
      <c r="D7" s="16" t="s">
        <v>28</v>
      </c>
      <c r="E7" s="7" t="n">
        <v>8</v>
      </c>
      <c r="F7" s="16" t="s">
        <v>19</v>
      </c>
      <c r="G7" s="6" t="n">
        <v>46.77</v>
      </c>
      <c r="H7" s="6" t="n">
        <v>1695.2</v>
      </c>
      <c r="I7" s="6" t="n">
        <v>1354.74</v>
      </c>
      <c r="J7" s="6" t="n">
        <v>49</v>
      </c>
      <c r="K7" s="6" t="n">
        <v>374.16</v>
      </c>
      <c r="L7" s="6" t="n">
        <v>325.16</v>
      </c>
      <c r="M7" s="6" t="n">
        <v>3</v>
      </c>
      <c r="N7" s="6" t="n">
        <v>2.4</v>
      </c>
    </row>
    <row collapsed="false" customFormat="false" customHeight="false" hidden="false" ht="12.1" outlineLevel="0" r="8">
      <c r="A8" s="29" t="n">
        <v>44354</v>
      </c>
      <c r="B8" s="16" t="s">
        <v>408</v>
      </c>
      <c r="C8" s="16" t="s">
        <v>73</v>
      </c>
      <c r="D8" s="16" t="s">
        <v>74</v>
      </c>
      <c r="E8" s="7" t="n">
        <v>10</v>
      </c>
      <c r="F8" s="16" t="s">
        <v>19</v>
      </c>
      <c r="G8" s="6" t="n">
        <v>5.7</v>
      </c>
      <c r="H8" s="6" t="n">
        <v>245.3</v>
      </c>
      <c r="I8" s="6" t="n">
        <v>253.78</v>
      </c>
      <c r="J8" s="6" t="n">
        <v>7</v>
      </c>
      <c r="K8" s="6" t="n">
        <v>57</v>
      </c>
      <c r="L8" s="6" t="n">
        <v>50</v>
      </c>
      <c r="M8" s="6" t="n">
        <v>1.97</v>
      </c>
      <c r="N8" s="6" t="n">
        <v>2.04</v>
      </c>
    </row>
    <row collapsed="false" customFormat="false" customHeight="false" hidden="false" ht="12.1" outlineLevel="0" r="9">
      <c r="A9" s="29" t="n">
        <v>44362</v>
      </c>
      <c r="B9" s="16" t="s">
        <v>408</v>
      </c>
      <c r="C9" s="16" t="s">
        <v>39</v>
      </c>
      <c r="D9" s="16" t="s">
        <v>40</v>
      </c>
      <c r="E9" s="7" t="n">
        <v>20000</v>
      </c>
      <c r="F9" s="16" t="s">
        <v>19</v>
      </c>
      <c r="G9" s="6" t="n">
        <v>0.0259</v>
      </c>
      <c r="H9" s="6" t="n">
        <v>0.2628</v>
      </c>
      <c r="I9" s="6" t="n">
        <v>0.29</v>
      </c>
      <c r="J9" s="6" t="n">
        <v>67</v>
      </c>
      <c r="K9" s="6" t="n">
        <v>518</v>
      </c>
      <c r="L9" s="6" t="n">
        <v>451</v>
      </c>
      <c r="M9" s="6" t="n">
        <v>7.67</v>
      </c>
      <c r="N9" s="6" t="n">
        <v>8.58</v>
      </c>
    </row>
    <row collapsed="false" customFormat="false" customHeight="false" hidden="false" ht="12.1" outlineLevel="0" r="10">
      <c r="A10" s="29" t="n">
        <v>44364</v>
      </c>
      <c r="B10" s="16" t="s">
        <v>408</v>
      </c>
      <c r="C10" s="16" t="s">
        <v>83</v>
      </c>
      <c r="D10" s="16" t="s">
        <v>84</v>
      </c>
      <c r="E10" s="7" t="n">
        <v>10</v>
      </c>
      <c r="F10" s="16" t="s">
        <v>19</v>
      </c>
      <c r="G10" s="6" t="n">
        <v>0.945</v>
      </c>
      <c r="H10" s="6" t="n">
        <v>63.535</v>
      </c>
      <c r="I10" s="6" t="n">
        <v>54.24</v>
      </c>
      <c r="J10" s="6" t="n">
        <v>1</v>
      </c>
      <c r="K10" s="6" t="n">
        <v>9.45</v>
      </c>
      <c r="L10" s="6" t="n">
        <v>8.45</v>
      </c>
      <c r="M10" s="6" t="n">
        <v>1.56</v>
      </c>
      <c r="N10" s="6" t="n">
        <v>1.33</v>
      </c>
    </row>
    <row collapsed="false" customFormat="false" customHeight="false" hidden="false" ht="12.1" outlineLevel="0" r="11">
      <c r="A11" s="29" t="n">
        <v>44364</v>
      </c>
      <c r="B11" s="16" t="s">
        <v>408</v>
      </c>
      <c r="C11" s="16" t="s">
        <v>83</v>
      </c>
      <c r="D11" s="16" t="s">
        <v>84</v>
      </c>
      <c r="E11" s="7" t="n">
        <v>10</v>
      </c>
      <c r="F11" s="16" t="s">
        <v>19</v>
      </c>
      <c r="G11" s="6" t="n">
        <v>1.795</v>
      </c>
      <c r="H11" s="6" t="n">
        <v>63.535</v>
      </c>
      <c r="I11" s="6" t="n">
        <v>54.24</v>
      </c>
      <c r="J11" s="6" t="n">
        <v>2</v>
      </c>
      <c r="K11" s="6" t="n">
        <v>17.95</v>
      </c>
      <c r="L11" s="6" t="n">
        <v>15.95</v>
      </c>
      <c r="M11" s="6" t="n">
        <v>2.94</v>
      </c>
      <c r="N11" s="6" t="n">
        <v>2.51</v>
      </c>
    </row>
    <row collapsed="false" customFormat="false" customHeight="false" hidden="false" ht="12.1" outlineLevel="0" r="12">
      <c r="A12" s="29" t="n">
        <v>44370</v>
      </c>
      <c r="B12" s="16" t="s">
        <v>408</v>
      </c>
      <c r="C12" s="16" t="s">
        <v>48</v>
      </c>
      <c r="D12" s="16" t="s">
        <v>49</v>
      </c>
      <c r="E12" s="7" t="n">
        <v>20</v>
      </c>
      <c r="F12" s="16" t="s">
        <v>19</v>
      </c>
      <c r="G12" s="6" t="n">
        <v>7.71</v>
      </c>
      <c r="H12" s="6" t="n">
        <v>246.7</v>
      </c>
      <c r="I12" s="6" t="n">
        <v>268.89</v>
      </c>
      <c r="J12" s="6" t="n">
        <v>20</v>
      </c>
      <c r="K12" s="6" t="n">
        <v>154.2</v>
      </c>
      <c r="L12" s="6" t="n">
        <v>134.2</v>
      </c>
      <c r="M12" s="6" t="n">
        <v>2.5</v>
      </c>
      <c r="N12" s="6" t="n">
        <v>2.72</v>
      </c>
    </row>
    <row collapsed="false" customFormat="false" customHeight="false" hidden="false" ht="12.1" outlineLevel="0" r="13">
      <c r="A13" s="29" t="n">
        <v>44381</v>
      </c>
      <c r="B13" s="16" t="s">
        <v>408</v>
      </c>
      <c r="C13" s="16" t="s">
        <v>75</v>
      </c>
      <c r="D13" s="16" t="s">
        <v>76</v>
      </c>
      <c r="E13" s="7" t="n">
        <v>10</v>
      </c>
      <c r="F13" s="16" t="s">
        <v>19</v>
      </c>
      <c r="G13" s="6" t="n">
        <v>9.54</v>
      </c>
      <c r="H13" s="6" t="n">
        <v>126.14</v>
      </c>
      <c r="I13" s="6" t="n">
        <v>114.38</v>
      </c>
      <c r="J13" s="6" t="n">
        <v>12</v>
      </c>
      <c r="K13" s="6" t="n">
        <v>95.4</v>
      </c>
      <c r="L13" s="6" t="n">
        <v>83.4</v>
      </c>
      <c r="M13" s="6" t="n">
        <v>7.29</v>
      </c>
      <c r="N13" s="6" t="n">
        <v>6.61</v>
      </c>
    </row>
    <row collapsed="false" customFormat="false" customHeight="false" hidden="false" ht="12.1" outlineLevel="0" r="14">
      <c r="A14" s="29" t="n">
        <v>44382</v>
      </c>
      <c r="B14" s="16" t="s">
        <v>408</v>
      </c>
      <c r="C14" s="16" t="s">
        <v>16</v>
      </c>
      <c r="D14" s="16" t="s">
        <v>18</v>
      </c>
      <c r="E14" s="7" t="n">
        <v>10</v>
      </c>
      <c r="F14" s="16" t="s">
        <v>19</v>
      </c>
      <c r="G14" s="6" t="n">
        <v>105</v>
      </c>
      <c r="H14" s="6" t="n">
        <v>4819</v>
      </c>
      <c r="I14" s="6" t="n">
        <v>4711.76</v>
      </c>
      <c r="J14" s="6" t="n">
        <v>137</v>
      </c>
      <c r="K14" s="6" t="n">
        <v>1050</v>
      </c>
      <c r="L14" s="6" t="n">
        <v>913</v>
      </c>
      <c r="M14" s="6" t="n">
        <v>1.94</v>
      </c>
      <c r="N14" s="6" t="n">
        <v>1.89</v>
      </c>
    </row>
    <row collapsed="false" customFormat="false" customHeight="false" hidden="false" ht="12.1" outlineLevel="0" r="15">
      <c r="A15" s="29" t="n">
        <v>44385</v>
      </c>
      <c r="B15" s="16" t="s">
        <v>408</v>
      </c>
      <c r="C15" s="16" t="s">
        <v>45</v>
      </c>
      <c r="D15" s="16" t="s">
        <v>46</v>
      </c>
      <c r="E15" s="7" t="n">
        <v>20</v>
      </c>
      <c r="F15" s="16" t="s">
        <v>19</v>
      </c>
      <c r="G15" s="6" t="n">
        <v>26.51</v>
      </c>
      <c r="H15" s="6" t="n">
        <v>318.2</v>
      </c>
      <c r="I15" s="6" t="n">
        <v>320.72</v>
      </c>
      <c r="J15" s="6" t="n">
        <v>69</v>
      </c>
      <c r="K15" s="6" t="n">
        <v>530.2</v>
      </c>
      <c r="L15" s="6" t="n">
        <v>461.2</v>
      </c>
      <c r="M15" s="6" t="n">
        <v>7.19</v>
      </c>
      <c r="N15" s="6" t="n">
        <v>7.25</v>
      </c>
    </row>
    <row collapsed="false" customFormat="false" customHeight="false" hidden="false" ht="12.1" outlineLevel="0" r="16">
      <c r="A16" s="29" t="n">
        <v>44387</v>
      </c>
      <c r="B16" s="16" t="s">
        <v>408</v>
      </c>
      <c r="C16" s="16" t="s">
        <v>62</v>
      </c>
      <c r="D16" s="16" t="s">
        <v>63</v>
      </c>
      <c r="E16" s="7" t="n">
        <v>10000</v>
      </c>
      <c r="F16" s="16" t="s">
        <v>19</v>
      </c>
      <c r="G16" s="6" t="n">
        <v>0.053</v>
      </c>
      <c r="H16" s="6" t="n">
        <v>0.8339</v>
      </c>
      <c r="I16" s="6" t="n">
        <v>0.82</v>
      </c>
      <c r="J16" s="6" t="n">
        <v>69</v>
      </c>
      <c r="K16" s="6" t="n">
        <v>530</v>
      </c>
      <c r="L16" s="6" t="n">
        <v>461</v>
      </c>
      <c r="M16" s="6" t="n">
        <v>5.6</v>
      </c>
      <c r="N16" s="6" t="n">
        <v>5.53</v>
      </c>
    </row>
    <row collapsed="false" customFormat="false" customHeight="false" hidden="false" ht="12.1" outlineLevel="0" r="17">
      <c r="A17" s="29" t="n">
        <v>44388</v>
      </c>
      <c r="B17" s="16" t="s">
        <v>408</v>
      </c>
      <c r="C17" s="16" t="s">
        <v>59</v>
      </c>
      <c r="D17" s="16" t="s">
        <v>60</v>
      </c>
      <c r="E17" s="7" t="n">
        <v>30</v>
      </c>
      <c r="F17" s="16" t="s">
        <v>19</v>
      </c>
      <c r="G17" s="6" t="n">
        <v>6.07</v>
      </c>
      <c r="H17" s="6" t="n">
        <v>143.7</v>
      </c>
      <c r="I17" s="6" t="n">
        <v>151</v>
      </c>
      <c r="J17" s="6" t="n">
        <v>24</v>
      </c>
      <c r="K17" s="6" t="n">
        <v>182.1</v>
      </c>
      <c r="L17" s="6" t="n">
        <v>158.1</v>
      </c>
      <c r="M17" s="6" t="n">
        <v>3.49</v>
      </c>
      <c r="N17" s="6" t="n">
        <v>3.67</v>
      </c>
    </row>
    <row collapsed="false" customFormat="false" customHeight="false" hidden="false" ht="12.1" outlineLevel="0" r="18">
      <c r="A18" s="29" t="n">
        <v>44389</v>
      </c>
      <c r="B18" s="16" t="s">
        <v>408</v>
      </c>
      <c r="C18" s="16" t="s">
        <v>71</v>
      </c>
      <c r="D18" s="16" t="s">
        <v>72</v>
      </c>
      <c r="E18" s="7" t="n">
        <v>20</v>
      </c>
      <c r="F18" s="16" t="s">
        <v>19</v>
      </c>
      <c r="G18" s="6" t="n">
        <v>5</v>
      </c>
      <c r="H18" s="6" t="n">
        <v>88.35</v>
      </c>
      <c r="I18" s="6" t="n">
        <v>91.96</v>
      </c>
      <c r="J18" s="6" t="n">
        <v>13</v>
      </c>
      <c r="K18" s="6" t="n">
        <v>100</v>
      </c>
      <c r="L18" s="6" t="n">
        <v>87</v>
      </c>
      <c r="M18" s="6" t="n">
        <v>4.73</v>
      </c>
      <c r="N18" s="6" t="n">
        <v>4.92</v>
      </c>
    </row>
    <row collapsed="false" customFormat="false" customHeight="false" hidden="false" ht="12.1" outlineLevel="0" r="19">
      <c r="A19" s="29" t="n">
        <v>44385</v>
      </c>
      <c r="B19" s="16" t="s">
        <v>408</v>
      </c>
      <c r="C19" s="16" t="s">
        <v>53</v>
      </c>
      <c r="D19" s="16" t="s">
        <v>54</v>
      </c>
      <c r="E19" s="7" t="n">
        <v>3</v>
      </c>
      <c r="F19" s="16" t="s">
        <v>64</v>
      </c>
      <c r="G19" s="6" t="n">
        <v>38.5102</v>
      </c>
      <c r="H19" s="6" t="n">
        <v>2110</v>
      </c>
      <c r="I19" s="6" t="n">
        <v>2181.51</v>
      </c>
      <c r="J19" s="6" t="n">
        <v>0.16</v>
      </c>
      <c r="K19" s="6" t="n">
        <v>115.5305</v>
      </c>
      <c r="L19" s="6" t="n">
        <v>103.68</v>
      </c>
      <c r="M19" s="6" t="n">
        <v>1.58</v>
      </c>
      <c r="N19" s="6" t="n">
        <v>1.64</v>
      </c>
    </row>
    <row collapsed="false" customFormat="false" customHeight="false" hidden="false" ht="12.1" outlineLevel="0" r="20">
      <c r="A20" s="29" t="n">
        <v>44392</v>
      </c>
      <c r="B20" s="16" t="s">
        <v>408</v>
      </c>
      <c r="C20" s="16" t="s">
        <v>67</v>
      </c>
      <c r="D20" s="16" t="s">
        <v>68</v>
      </c>
      <c r="E20" s="7" t="n">
        <v>10</v>
      </c>
      <c r="F20" s="16" t="s">
        <v>19</v>
      </c>
      <c r="G20" s="6" t="n">
        <v>12.55</v>
      </c>
      <c r="H20" s="6" t="n">
        <v>280.01</v>
      </c>
      <c r="I20" s="6" t="n">
        <v>259.68</v>
      </c>
      <c r="J20" s="6" t="n">
        <v>16</v>
      </c>
      <c r="K20" s="6" t="n">
        <v>125.5</v>
      </c>
      <c r="L20" s="6" t="n">
        <v>109.5</v>
      </c>
      <c r="M20" s="6" t="n">
        <v>4.22</v>
      </c>
      <c r="N20" s="6" t="n">
        <v>3.91</v>
      </c>
    </row>
    <row collapsed="false" customFormat="false" customHeight="false" hidden="false" ht="12.1" outlineLevel="0" r="21">
      <c r="A21" s="29" t="n">
        <v>44392</v>
      </c>
      <c r="B21" s="16" t="s">
        <v>408</v>
      </c>
      <c r="C21" s="16" t="s">
        <v>77</v>
      </c>
      <c r="D21" s="16" t="s">
        <v>78</v>
      </c>
      <c r="E21" s="7" t="n">
        <v>20000</v>
      </c>
      <c r="F21" s="16" t="s">
        <v>19</v>
      </c>
      <c r="G21" s="6" t="n">
        <v>0.0014</v>
      </c>
      <c r="H21" s="6" t="n">
        <v>0.04719</v>
      </c>
      <c r="I21" s="6" t="n">
        <v>0.04</v>
      </c>
      <c r="J21" s="6" t="n">
        <v>4</v>
      </c>
      <c r="K21" s="6" t="n">
        <v>28</v>
      </c>
      <c r="L21" s="6" t="n">
        <v>24</v>
      </c>
      <c r="M21" s="6" t="n">
        <v>2.68</v>
      </c>
      <c r="N21" s="6" t="n">
        <v>2.54</v>
      </c>
    </row>
    <row collapsed="false" customFormat="false" customHeight="false" hidden="false" ht="12.1" outlineLevel="0" r="22">
      <c r="A22" s="29" t="n">
        <v>44397</v>
      </c>
      <c r="B22" s="16" t="s">
        <v>408</v>
      </c>
      <c r="C22" s="16" t="s">
        <v>36</v>
      </c>
      <c r="D22" s="16" t="s">
        <v>37</v>
      </c>
      <c r="E22" s="7" t="n">
        <v>200</v>
      </c>
      <c r="F22" s="16" t="s">
        <v>19</v>
      </c>
      <c r="G22" s="6" t="n">
        <v>6.72</v>
      </c>
      <c r="H22" s="6" t="n">
        <v>38.46</v>
      </c>
      <c r="I22" s="6" t="n">
        <v>44.9</v>
      </c>
      <c r="J22" s="6" t="n">
        <v>175</v>
      </c>
      <c r="K22" s="6" t="n">
        <v>1344</v>
      </c>
      <c r="L22" s="6" t="n">
        <v>1169</v>
      </c>
      <c r="M22" s="6" t="n">
        <v>13.02</v>
      </c>
      <c r="N22" s="6" t="n">
        <v>15.2</v>
      </c>
    </row>
    <row collapsed="false" customFormat="false" customHeight="false" hidden="false" ht="12.1" outlineLevel="0" r="23">
      <c r="A23" s="29" t="n">
        <v>44441</v>
      </c>
      <c r="B23" s="16" t="s">
        <v>408</v>
      </c>
      <c r="C23" s="16" t="s">
        <v>27</v>
      </c>
      <c r="D23" s="16" t="s">
        <v>28</v>
      </c>
      <c r="E23" s="7" t="n">
        <v>14</v>
      </c>
      <c r="F23" s="16" t="s">
        <v>19</v>
      </c>
      <c r="G23" s="6" t="n">
        <v>84.45</v>
      </c>
      <c r="H23" s="6" t="n">
        <v>1671.8</v>
      </c>
      <c r="I23" s="6" t="n">
        <v>1507.99</v>
      </c>
      <c r="J23" s="6" t="n">
        <v>154</v>
      </c>
      <c r="K23" s="6" t="n">
        <v>1182.3</v>
      </c>
      <c r="L23" s="6" t="n">
        <v>1028.3</v>
      </c>
      <c r="M23" s="6" t="n">
        <v>4.87</v>
      </c>
      <c r="N23" s="6" t="n">
        <v>4.39</v>
      </c>
    </row>
    <row collapsed="false" customFormat="false" customHeight="false" hidden="false" ht="12.1" outlineLevel="0" r="24">
      <c r="A24" s="29" t="n">
        <v>44442</v>
      </c>
      <c r="B24" s="16" t="s">
        <v>408</v>
      </c>
      <c r="C24" s="16" t="s">
        <v>24</v>
      </c>
      <c r="D24" s="16" t="s">
        <v>25</v>
      </c>
      <c r="E24" s="7" t="n">
        <v>30</v>
      </c>
      <c r="F24" s="16" t="s">
        <v>19</v>
      </c>
      <c r="G24" s="6" t="n">
        <v>22.5</v>
      </c>
      <c r="H24" s="6" t="n">
        <v>599.95</v>
      </c>
      <c r="I24" s="6" t="n">
        <v>477.55</v>
      </c>
      <c r="J24" s="6" t="n">
        <v>88</v>
      </c>
      <c r="K24" s="6" t="n">
        <v>675</v>
      </c>
      <c r="L24" s="6" t="n">
        <v>587</v>
      </c>
      <c r="M24" s="6" t="n">
        <v>4.1</v>
      </c>
      <c r="N24" s="6" t="n">
        <v>3.26</v>
      </c>
    </row>
    <row collapsed="false" customFormat="false" customHeight="false" hidden="false" ht="12.1" outlineLevel="0" r="25">
      <c r="A25" s="29" t="n">
        <v>44446</v>
      </c>
      <c r="B25" s="16" t="s">
        <v>408</v>
      </c>
      <c r="C25" s="16" t="s">
        <v>48</v>
      </c>
      <c r="D25" s="16" t="s">
        <v>49</v>
      </c>
      <c r="E25" s="7" t="n">
        <v>60</v>
      </c>
      <c r="F25" s="16" t="s">
        <v>19</v>
      </c>
      <c r="G25" s="6" t="n">
        <v>13.62</v>
      </c>
      <c r="H25" s="6" t="n">
        <v>236.2</v>
      </c>
      <c r="I25" s="6" t="n">
        <v>248.35</v>
      </c>
      <c r="J25" s="6" t="n">
        <v>106</v>
      </c>
      <c r="K25" s="6" t="n">
        <v>817.2</v>
      </c>
      <c r="L25" s="6" t="n">
        <v>711.2</v>
      </c>
      <c r="M25" s="6" t="n">
        <v>4.77</v>
      </c>
      <c r="N25" s="6" t="n">
        <v>5.02</v>
      </c>
    </row>
    <row collapsed="false" customFormat="false" customHeight="false" hidden="false" ht="12.1" outlineLevel="0" r="26">
      <c r="A26" s="29" t="n">
        <v>44449</v>
      </c>
      <c r="B26" s="16" t="s">
        <v>408</v>
      </c>
      <c r="C26" s="16" t="s">
        <v>33</v>
      </c>
      <c r="D26" s="16" t="s">
        <v>34</v>
      </c>
      <c r="E26" s="7" t="n">
        <v>41</v>
      </c>
      <c r="F26" s="16" t="s">
        <v>19</v>
      </c>
      <c r="G26" s="6" t="n">
        <v>33.2</v>
      </c>
      <c r="H26" s="6" t="n">
        <v>1394</v>
      </c>
      <c r="I26" s="6" t="n">
        <v>1586.84</v>
      </c>
      <c r="J26" s="6" t="n">
        <v>177</v>
      </c>
      <c r="K26" s="6" t="n">
        <v>1361.2</v>
      </c>
      <c r="L26" s="6" t="n">
        <v>1184.2</v>
      </c>
      <c r="M26" s="6" t="n">
        <v>1.82</v>
      </c>
      <c r="N26" s="6" t="n">
        <v>2.07</v>
      </c>
    </row>
    <row collapsed="false" customFormat="false" customHeight="false" hidden="false" ht="12.1" outlineLevel="0" r="27">
      <c r="A27" s="29" t="n">
        <v>44449</v>
      </c>
      <c r="B27" s="16" t="s">
        <v>408</v>
      </c>
      <c r="C27" s="16" t="s">
        <v>285</v>
      </c>
      <c r="D27" s="16" t="s">
        <v>409</v>
      </c>
      <c r="E27" s="7" t="n">
        <v>1</v>
      </c>
      <c r="F27" s="16" t="s">
        <v>19</v>
      </c>
      <c r="G27" s="6" t="n">
        <v>65.5</v>
      </c>
      <c r="H27" s="6" t="n">
        <v>1167.6</v>
      </c>
      <c r="I27" s="6" t="n">
        <v>942.66</v>
      </c>
      <c r="J27" s="6" t="n">
        <v>9</v>
      </c>
      <c r="K27" s="6" t="n">
        <v>65.5</v>
      </c>
      <c r="L27" s="6" t="n">
        <v>56.5</v>
      </c>
      <c r="M27" s="6" t="n">
        <v>5.99</v>
      </c>
      <c r="N27" s="6" t="n">
        <v>4.84</v>
      </c>
    </row>
    <row collapsed="false" customFormat="false" customHeight="false" hidden="false" ht="12.1" outlineLevel="0" r="28">
      <c r="A28" s="29" t="n">
        <v>44463</v>
      </c>
      <c r="B28" s="16" t="s">
        <v>408</v>
      </c>
      <c r="C28" s="16" t="s">
        <v>16</v>
      </c>
      <c r="D28" s="16" t="s">
        <v>18</v>
      </c>
      <c r="E28" s="7" t="n">
        <v>14</v>
      </c>
      <c r="F28" s="16" t="s">
        <v>19</v>
      </c>
      <c r="G28" s="6" t="n">
        <v>156</v>
      </c>
      <c r="H28" s="6" t="n">
        <v>5048</v>
      </c>
      <c r="I28" s="6" t="n">
        <v>4673.59</v>
      </c>
      <c r="J28" s="6" t="n">
        <v>284</v>
      </c>
      <c r="K28" s="6" t="n">
        <v>2184</v>
      </c>
      <c r="L28" s="6" t="n">
        <v>1900</v>
      </c>
      <c r="M28" s="6" t="n">
        <v>2.9</v>
      </c>
      <c r="N28" s="6" t="n">
        <v>2.69</v>
      </c>
    </row>
    <row collapsed="false" customFormat="false" customHeight="false" hidden="false" ht="12.1" outlineLevel="0" r="29">
      <c r="A29" s="29" t="n">
        <v>44466</v>
      </c>
      <c r="B29" s="16" t="s">
        <v>408</v>
      </c>
      <c r="C29" s="16" t="s">
        <v>83</v>
      </c>
      <c r="D29" s="16" t="s">
        <v>84</v>
      </c>
      <c r="E29" s="7" t="n">
        <v>20</v>
      </c>
      <c r="F29" s="16" t="s">
        <v>19</v>
      </c>
      <c r="G29" s="6" t="n">
        <v>3.53</v>
      </c>
      <c r="H29" s="6" t="n">
        <v>72.59</v>
      </c>
      <c r="I29" s="6" t="n">
        <v>61.53</v>
      </c>
      <c r="J29" s="6" t="n">
        <v>9</v>
      </c>
      <c r="K29" s="6" t="n">
        <v>70.6</v>
      </c>
      <c r="L29" s="6" t="n">
        <v>61.6</v>
      </c>
      <c r="M29" s="6" t="n">
        <v>5.01</v>
      </c>
      <c r="N29" s="6" t="n">
        <v>4.24</v>
      </c>
    </row>
    <row collapsed="false" customFormat="false" customHeight="false" hidden="false" ht="12.1" outlineLevel="0" r="30">
      <c r="A30" s="29" t="n">
        <v>44473</v>
      </c>
      <c r="B30" s="16" t="s">
        <v>408</v>
      </c>
      <c r="C30" s="16" t="s">
        <v>73</v>
      </c>
      <c r="D30" s="16" t="s">
        <v>74</v>
      </c>
      <c r="E30" s="7" t="n">
        <v>10</v>
      </c>
      <c r="F30" s="16" t="s">
        <v>19</v>
      </c>
      <c r="G30" s="6" t="n">
        <v>23</v>
      </c>
      <c r="H30" s="6" t="n">
        <v>382.04</v>
      </c>
      <c r="I30" s="6" t="n">
        <v>253.78</v>
      </c>
      <c r="J30" s="6" t="n">
        <v>30</v>
      </c>
      <c r="K30" s="6" t="n">
        <v>230</v>
      </c>
      <c r="L30" s="6" t="n">
        <v>200</v>
      </c>
      <c r="M30" s="6" t="n">
        <v>7.88</v>
      </c>
      <c r="N30" s="6" t="n">
        <v>5.24</v>
      </c>
    </row>
    <row collapsed="false" customFormat="false" customHeight="false" hidden="false" ht="12.1" outlineLevel="0" r="31">
      <c r="A31" s="29" t="n">
        <v>44480</v>
      </c>
      <c r="B31" s="16" t="s">
        <v>408</v>
      </c>
      <c r="C31" s="16" t="s">
        <v>69</v>
      </c>
      <c r="D31" s="16" t="s">
        <v>70</v>
      </c>
      <c r="E31" s="7" t="n">
        <v>3</v>
      </c>
      <c r="F31" s="16" t="s">
        <v>19</v>
      </c>
      <c r="G31" s="6" t="n">
        <v>27.67</v>
      </c>
      <c r="H31" s="6" t="n">
        <v>1905</v>
      </c>
      <c r="I31" s="6" t="n">
        <v>1622.8</v>
      </c>
      <c r="J31" s="6" t="n">
        <v>11</v>
      </c>
      <c r="K31" s="6" t="n">
        <v>83.01</v>
      </c>
      <c r="L31" s="6" t="n">
        <v>72.01</v>
      </c>
      <c r="M31" s="6" t="n">
        <v>1.48</v>
      </c>
      <c r="N31" s="6" t="n">
        <v>1.26</v>
      </c>
    </row>
    <row collapsed="false" customFormat="false" customHeight="false" hidden="false" ht="12.1" outlineLevel="0" r="32">
      <c r="A32" s="29" t="n">
        <v>44477</v>
      </c>
      <c r="B32" s="16" t="s">
        <v>408</v>
      </c>
      <c r="C32" s="16" t="s">
        <v>53</v>
      </c>
      <c r="D32" s="16" t="s">
        <v>54</v>
      </c>
      <c r="E32" s="7" t="n">
        <v>3</v>
      </c>
      <c r="F32" s="16" t="s">
        <v>64</v>
      </c>
      <c r="G32" s="6" t="n">
        <v>37.5884</v>
      </c>
      <c r="H32" s="6" t="n">
        <v>1936</v>
      </c>
      <c r="I32" s="6" t="n">
        <v>2181.51</v>
      </c>
      <c r="J32" s="6" t="n">
        <v>0.16</v>
      </c>
      <c r="K32" s="6" t="n">
        <v>112.7652</v>
      </c>
      <c r="L32" s="6" t="n">
        <v>101.2</v>
      </c>
      <c r="M32" s="6" t="n">
        <v>1.55</v>
      </c>
      <c r="N32" s="6" t="n">
        <v>1.74</v>
      </c>
    </row>
    <row collapsed="false" customFormat="false" customHeight="false" hidden="false" ht="12.1" outlineLevel="0" r="33">
      <c r="A33" s="29" t="n">
        <v>44481</v>
      </c>
      <c r="B33" s="16" t="s">
        <v>408</v>
      </c>
      <c r="C33" s="16" t="s">
        <v>51</v>
      </c>
      <c r="D33" s="16" t="s">
        <v>52</v>
      </c>
      <c r="E33" s="7" t="n">
        <v>12</v>
      </c>
      <c r="F33" s="16" t="s">
        <v>19</v>
      </c>
      <c r="G33" s="6" t="n">
        <v>16.52</v>
      </c>
      <c r="H33" s="6" t="n">
        <v>526.1</v>
      </c>
      <c r="I33" s="6" t="n">
        <v>457.48</v>
      </c>
      <c r="J33" s="6" t="n">
        <v>26</v>
      </c>
      <c r="K33" s="6" t="n">
        <v>198.24</v>
      </c>
      <c r="L33" s="6" t="n">
        <v>172.24</v>
      </c>
      <c r="M33" s="6" t="n">
        <v>3.14</v>
      </c>
      <c r="N33" s="6" t="n">
        <v>2.73</v>
      </c>
    </row>
    <row collapsed="false" customFormat="false" customHeight="false" hidden="false" ht="12.1" outlineLevel="0" r="34">
      <c r="A34" s="29" t="n">
        <v>44481</v>
      </c>
      <c r="B34" s="16" t="s">
        <v>408</v>
      </c>
      <c r="C34" s="16" t="s">
        <v>45</v>
      </c>
      <c r="D34" s="16" t="s">
        <v>46</v>
      </c>
      <c r="E34" s="7" t="n">
        <v>30</v>
      </c>
      <c r="F34" s="16" t="s">
        <v>19</v>
      </c>
      <c r="G34" s="6" t="n">
        <v>10.55</v>
      </c>
      <c r="H34" s="6" t="n">
        <v>318.05</v>
      </c>
      <c r="I34" s="6" t="n">
        <v>323.12</v>
      </c>
      <c r="J34" s="6" t="n">
        <v>41</v>
      </c>
      <c r="K34" s="6" t="n">
        <v>316.5</v>
      </c>
      <c r="L34" s="6" t="n">
        <v>275.5</v>
      </c>
      <c r="M34" s="6" t="n">
        <v>2.84</v>
      </c>
      <c r="N34" s="6" t="n">
        <v>2.89</v>
      </c>
    </row>
    <row collapsed="false" customFormat="false" customHeight="false" hidden="false" ht="12.1" outlineLevel="0" r="35">
      <c r="A35" s="29" t="n">
        <v>44488</v>
      </c>
      <c r="B35" s="16" t="s">
        <v>408</v>
      </c>
      <c r="C35" s="16" t="s">
        <v>75</v>
      </c>
      <c r="D35" s="16" t="s">
        <v>76</v>
      </c>
      <c r="E35" s="7" t="n">
        <v>30</v>
      </c>
      <c r="F35" s="16" t="s">
        <v>19</v>
      </c>
      <c r="G35" s="6" t="n">
        <v>8.79</v>
      </c>
      <c r="H35" s="6" t="n">
        <v>132.76</v>
      </c>
      <c r="I35" s="6" t="n">
        <v>127.96</v>
      </c>
      <c r="J35" s="6" t="n">
        <v>34</v>
      </c>
      <c r="K35" s="6" t="n">
        <v>263.7</v>
      </c>
      <c r="L35" s="6" t="n">
        <v>229.7</v>
      </c>
      <c r="M35" s="6" t="n">
        <v>5.98</v>
      </c>
      <c r="N35" s="6" t="n">
        <v>5.77</v>
      </c>
    </row>
    <row collapsed="false" customFormat="false" customHeight="false" hidden="false" ht="12.1" outlineLevel="0" r="36">
      <c r="A36" s="29" t="n">
        <v>44537</v>
      </c>
      <c r="B36" s="16" t="s">
        <v>408</v>
      </c>
      <c r="C36" s="16" t="s">
        <v>48</v>
      </c>
      <c r="D36" s="16" t="s">
        <v>49</v>
      </c>
      <c r="E36" s="7" t="n">
        <v>90</v>
      </c>
      <c r="F36" s="16" t="s">
        <v>19</v>
      </c>
      <c r="G36" s="6" t="n">
        <v>13.33</v>
      </c>
      <c r="H36" s="6" t="n">
        <v>208.36</v>
      </c>
      <c r="I36" s="6" t="n">
        <v>241.37</v>
      </c>
      <c r="J36" s="6" t="n">
        <v>156</v>
      </c>
      <c r="K36" s="6" t="n">
        <v>1199.7</v>
      </c>
      <c r="L36" s="6" t="n">
        <v>1043.7</v>
      </c>
      <c r="M36" s="6" t="n">
        <v>4.8</v>
      </c>
      <c r="N36" s="6" t="n">
        <v>5.57</v>
      </c>
    </row>
    <row collapsed="false" customFormat="false" customHeight="false" hidden="false" ht="12.1" outlineLevel="0" r="37">
      <c r="A37" s="29" t="n">
        <v>44544</v>
      </c>
      <c r="B37" s="16" t="s">
        <v>408</v>
      </c>
      <c r="C37" s="16" t="s">
        <v>27</v>
      </c>
      <c r="D37" s="16" t="s">
        <v>28</v>
      </c>
      <c r="E37" s="7" t="n">
        <v>18</v>
      </c>
      <c r="F37" s="16" t="s">
        <v>19</v>
      </c>
      <c r="G37" s="6" t="n">
        <v>85.93</v>
      </c>
      <c r="H37" s="6" t="n">
        <v>1466.2</v>
      </c>
      <c r="I37" s="6" t="n">
        <v>1534.73</v>
      </c>
      <c r="J37" s="6" t="n">
        <v>201</v>
      </c>
      <c r="K37" s="6" t="n">
        <v>1546.74</v>
      </c>
      <c r="L37" s="6" t="n">
        <v>1345.74</v>
      </c>
      <c r="M37" s="6" t="n">
        <v>4.87</v>
      </c>
      <c r="N37" s="6" t="n">
        <v>5.1</v>
      </c>
    </row>
    <row collapsed="false" customFormat="false" customHeight="false" hidden="false" ht="12.1" outlineLevel="0" r="38">
      <c r="A38" s="29" t="n">
        <v>44550</v>
      </c>
      <c r="B38" s="16" t="s">
        <v>408</v>
      </c>
      <c r="C38" s="16" t="s">
        <v>16</v>
      </c>
      <c r="D38" s="16" t="s">
        <v>18</v>
      </c>
      <c r="E38" s="7" t="n">
        <v>14</v>
      </c>
      <c r="F38" s="16" t="s">
        <v>19</v>
      </c>
      <c r="G38" s="6" t="n">
        <v>234</v>
      </c>
      <c r="H38" s="6" t="n">
        <v>5580</v>
      </c>
      <c r="I38" s="6" t="n">
        <v>4673.59</v>
      </c>
      <c r="J38" s="6" t="n">
        <v>426</v>
      </c>
      <c r="K38" s="6" t="n">
        <v>3276</v>
      </c>
      <c r="L38" s="6" t="n">
        <v>2850</v>
      </c>
      <c r="M38" s="6" t="n">
        <v>4.36</v>
      </c>
      <c r="N38" s="6" t="n">
        <v>3.65</v>
      </c>
    </row>
    <row collapsed="false" customFormat="false" customHeight="false" hidden="false" ht="12.1" outlineLevel="0" r="39">
      <c r="A39" s="29" t="n">
        <v>44556</v>
      </c>
      <c r="B39" s="16" t="s">
        <v>408</v>
      </c>
      <c r="C39" s="16" t="s">
        <v>59</v>
      </c>
      <c r="D39" s="16" t="s">
        <v>60</v>
      </c>
      <c r="E39" s="7" t="n">
        <v>90</v>
      </c>
      <c r="F39" s="16" t="s">
        <v>19</v>
      </c>
      <c r="G39" s="6" t="n">
        <v>5.2</v>
      </c>
      <c r="H39" s="6" t="n">
        <v>124.54</v>
      </c>
      <c r="I39" s="6" t="n">
        <v>139.72</v>
      </c>
      <c r="J39" s="6" t="n">
        <v>61</v>
      </c>
      <c r="K39" s="6" t="n">
        <v>468</v>
      </c>
      <c r="L39" s="6" t="n">
        <v>407</v>
      </c>
      <c r="M39" s="6" t="n">
        <v>3.24</v>
      </c>
      <c r="N39" s="6" t="n">
        <v>3.63</v>
      </c>
    </row>
    <row collapsed="false" customFormat="false" customHeight="false" hidden="false" ht="12.1" outlineLevel="0" r="40">
      <c r="A40" s="29" t="n">
        <v>44571</v>
      </c>
      <c r="B40" s="16" t="s">
        <v>408</v>
      </c>
      <c r="C40" s="16" t="s">
        <v>51</v>
      </c>
      <c r="D40" s="16" t="s">
        <v>52</v>
      </c>
      <c r="E40" s="7" t="n">
        <v>12</v>
      </c>
      <c r="F40" s="16" t="s">
        <v>19</v>
      </c>
      <c r="G40" s="6" t="n">
        <v>9.98</v>
      </c>
      <c r="H40" s="6" t="n">
        <v>460</v>
      </c>
      <c r="I40" s="6" t="n">
        <v>457.48</v>
      </c>
      <c r="J40" s="6" t="n">
        <v>16</v>
      </c>
      <c r="K40" s="6" t="n">
        <v>119.76</v>
      </c>
      <c r="L40" s="6" t="n">
        <v>103.76</v>
      </c>
      <c r="M40" s="6" t="n">
        <v>1.89</v>
      </c>
      <c r="N40" s="6" t="n">
        <v>1.88</v>
      </c>
    </row>
    <row collapsed="false" customFormat="false" customHeight="false" hidden="false" ht="12.1" outlineLevel="0" r="41">
      <c r="A41" s="29" t="n">
        <v>44568</v>
      </c>
      <c r="B41" s="16" t="s">
        <v>408</v>
      </c>
      <c r="C41" s="16" t="s">
        <v>53</v>
      </c>
      <c r="D41" s="16" t="s">
        <v>54</v>
      </c>
      <c r="E41" s="7" t="n">
        <v>4</v>
      </c>
      <c r="F41" s="16" t="s">
        <v>64</v>
      </c>
      <c r="G41" s="6" t="n">
        <v>38.6322</v>
      </c>
      <c r="H41" s="6" t="n">
        <v>1992</v>
      </c>
      <c r="I41" s="6" t="n">
        <v>2077.69</v>
      </c>
      <c r="J41" s="6" t="n">
        <v>0.21</v>
      </c>
      <c r="K41" s="6" t="n">
        <v>154.5286</v>
      </c>
      <c r="L41" s="6" t="n">
        <v>138.93</v>
      </c>
      <c r="M41" s="6" t="n">
        <v>1.67</v>
      </c>
      <c r="N41" s="6" t="n">
        <v>1.74</v>
      </c>
    </row>
    <row collapsed="false" customFormat="false" customHeight="false" hidden="false" ht="12.1" outlineLevel="0" r="42">
      <c r="A42" s="29" t="n">
        <v>44574</v>
      </c>
      <c r="B42" s="16" t="s">
        <v>408</v>
      </c>
      <c r="C42" s="16" t="s">
        <v>83</v>
      </c>
      <c r="D42" s="16" t="s">
        <v>84</v>
      </c>
      <c r="E42" s="7" t="n">
        <v>20</v>
      </c>
      <c r="F42" s="16" t="s">
        <v>19</v>
      </c>
      <c r="G42" s="6" t="n">
        <v>2.663</v>
      </c>
      <c r="H42" s="6" t="n">
        <v>67.38</v>
      </c>
      <c r="I42" s="6" t="n">
        <v>61.53</v>
      </c>
      <c r="J42" s="6" t="n">
        <v>7</v>
      </c>
      <c r="K42" s="6" t="n">
        <v>53.26</v>
      </c>
      <c r="L42" s="6" t="n">
        <v>46.26</v>
      </c>
      <c r="M42" s="6" t="n">
        <v>3.76</v>
      </c>
      <c r="N42" s="6" t="n">
        <v>3.43</v>
      </c>
    </row>
    <row collapsed="false" customFormat="false" customHeight="false" hidden="false" ht="12.1" outlineLevel="0" r="43">
      <c r="A43" s="29" t="n">
        <v>44575</v>
      </c>
      <c r="B43" s="16" t="s">
        <v>408</v>
      </c>
      <c r="C43" s="16" t="s">
        <v>30</v>
      </c>
      <c r="D43" s="16" t="s">
        <v>31</v>
      </c>
      <c r="E43" s="7" t="n">
        <v>1</v>
      </c>
      <c r="F43" s="16" t="s">
        <v>19</v>
      </c>
      <c r="G43" s="6" t="n">
        <v>1523.17</v>
      </c>
      <c r="H43" s="6" t="n">
        <v>22648</v>
      </c>
      <c r="I43" s="6" t="n">
        <v>23666.38</v>
      </c>
      <c r="J43" s="6" t="n">
        <v>198</v>
      </c>
      <c r="K43" s="6" t="n">
        <v>1523.17</v>
      </c>
      <c r="L43" s="6" t="n">
        <v>1325.17</v>
      </c>
      <c r="M43" s="6" t="n">
        <v>5.6</v>
      </c>
      <c r="N43" s="6" t="n">
        <v>5.85</v>
      </c>
    </row>
    <row collapsed="false" customFormat="false" customHeight="false" hidden="false" ht="12.1" outlineLevel="0" r="44">
      <c r="A44" s="29" t="n">
        <v>44579</v>
      </c>
      <c r="B44" s="16" t="s">
        <v>408</v>
      </c>
      <c r="C44" s="16" t="s">
        <v>73</v>
      </c>
      <c r="D44" s="16" t="s">
        <v>74</v>
      </c>
      <c r="E44" s="7" t="n">
        <v>20</v>
      </c>
      <c r="F44" s="16" t="s">
        <v>19</v>
      </c>
      <c r="G44" s="6" t="n">
        <v>28</v>
      </c>
      <c r="H44" s="6" t="n">
        <v>386.2</v>
      </c>
      <c r="I44" s="6" t="n">
        <v>334.38</v>
      </c>
      <c r="J44" s="6" t="n">
        <v>73</v>
      </c>
      <c r="K44" s="6" t="n">
        <v>560</v>
      </c>
      <c r="L44" s="6" t="n">
        <v>487</v>
      </c>
      <c r="M44" s="6" t="n">
        <v>7.28</v>
      </c>
      <c r="N44" s="6" t="n">
        <v>6.31</v>
      </c>
    </row>
    <row collapsed="false" customFormat="false" customHeight="false" hidden="false" ht="12.1" outlineLevel="0" r="45">
      <c r="A45" s="29" t="n">
        <v>44664</v>
      </c>
      <c r="B45" s="16" t="s">
        <v>408</v>
      </c>
      <c r="C45" s="16" t="s">
        <v>53</v>
      </c>
      <c r="D45" s="16" t="s">
        <v>54</v>
      </c>
      <c r="E45" s="7" t="n">
        <v>4</v>
      </c>
      <c r="F45" s="16" t="s">
        <v>64</v>
      </c>
      <c r="G45" s="6" t="n">
        <v>22.0966</v>
      </c>
      <c r="H45" s="6" t="n">
        <v>1400</v>
      </c>
      <c r="I45" s="6" t="n">
        <v>2077.69</v>
      </c>
      <c r="J45" s="6" t="n">
        <v>0.11</v>
      </c>
      <c r="K45" s="6" t="n">
        <v>88.3864</v>
      </c>
      <c r="L45" s="6" t="n">
        <v>79.63</v>
      </c>
      <c r="M45" s="6" t="n">
        <v>0.96</v>
      </c>
      <c r="N45" s="6" t="n">
        <v>1.42</v>
      </c>
    </row>
    <row collapsed="false" customFormat="false" customHeight="false" hidden="false" ht="12.1" outlineLevel="0" r="46">
      <c r="A46" s="29" t="n">
        <v>44686</v>
      </c>
      <c r="B46" s="16" t="s">
        <v>408</v>
      </c>
      <c r="C46" s="16" t="s">
        <v>69</v>
      </c>
      <c r="D46" s="16" t="s">
        <v>70</v>
      </c>
      <c r="E46" s="7" t="n">
        <v>3</v>
      </c>
      <c r="F46" s="16" t="s">
        <v>19</v>
      </c>
      <c r="G46" s="6" t="n">
        <v>43.77</v>
      </c>
      <c r="H46" s="6" t="n">
        <v>1009.2</v>
      </c>
      <c r="I46" s="6" t="n">
        <v>1622.8</v>
      </c>
      <c r="J46" s="6" t="n">
        <v>17</v>
      </c>
      <c r="K46" s="6" t="n">
        <v>131.31</v>
      </c>
      <c r="L46" s="6" t="n">
        <v>114.31</v>
      </c>
      <c r="M46" s="6" t="n">
        <v>2.35</v>
      </c>
      <c r="N46" s="6" t="n">
        <v>3.78</v>
      </c>
    </row>
    <row collapsed="false" customFormat="false" customHeight="false" hidden="false" ht="12.1" outlineLevel="0" r="47">
      <c r="A47" s="29" t="n">
        <v>44726</v>
      </c>
      <c r="B47" s="16" t="s">
        <v>408</v>
      </c>
      <c r="C47" s="16" t="s">
        <v>30</v>
      </c>
      <c r="D47" s="16" t="s">
        <v>31</v>
      </c>
      <c r="E47" s="7" t="n">
        <v>1</v>
      </c>
      <c r="F47" s="16" t="s">
        <v>19</v>
      </c>
      <c r="G47" s="6" t="n">
        <v>1166.22</v>
      </c>
      <c r="H47" s="6" t="n">
        <v>19102</v>
      </c>
      <c r="I47" s="6" t="n">
        <v>23666.38</v>
      </c>
      <c r="J47" s="6" t="n">
        <v>152</v>
      </c>
      <c r="K47" s="6" t="n">
        <v>1166.22</v>
      </c>
      <c r="L47" s="6" t="n">
        <v>1014.22</v>
      </c>
      <c r="M47" s="6" t="n">
        <v>4.29</v>
      </c>
      <c r="N47" s="6" t="n">
        <v>5.31</v>
      </c>
    </row>
    <row collapsed="false" customFormat="false" customHeight="false" hidden="false" ht="12.1" outlineLevel="0" r="48">
      <c r="A48" s="29" t="n">
        <v>44739</v>
      </c>
      <c r="B48" s="16" t="s">
        <v>408</v>
      </c>
      <c r="C48" s="16" t="s">
        <v>39</v>
      </c>
      <c r="D48" s="16" t="s">
        <v>40</v>
      </c>
      <c r="E48" s="7" t="n">
        <v>20000</v>
      </c>
      <c r="F48" s="16" t="s">
        <v>19</v>
      </c>
      <c r="G48" s="6" t="n">
        <v>0.0278</v>
      </c>
      <c r="H48" s="6" t="n">
        <v>0.1852</v>
      </c>
      <c r="I48" s="6" t="n">
        <v>0.29</v>
      </c>
      <c r="J48" s="6" t="n">
        <v>72</v>
      </c>
      <c r="K48" s="6" t="n">
        <v>556.4</v>
      </c>
      <c r="L48" s="6" t="n">
        <v>484.4</v>
      </c>
      <c r="M48" s="6" t="n">
        <v>8.24</v>
      </c>
      <c r="N48" s="6" t="n">
        <v>13.08</v>
      </c>
    </row>
    <row collapsed="false" customFormat="false" customHeight="false" hidden="false" ht="12.1" outlineLevel="0" r="49">
      <c r="A49" s="29" t="n">
        <v>44752</v>
      </c>
      <c r="B49" s="16" t="s">
        <v>408</v>
      </c>
      <c r="C49" s="16" t="s">
        <v>62</v>
      </c>
      <c r="D49" s="16" t="s">
        <v>63</v>
      </c>
      <c r="E49" s="7" t="n">
        <v>10000</v>
      </c>
      <c r="F49" s="16" t="s">
        <v>19</v>
      </c>
      <c r="G49" s="6" t="n">
        <v>0.053</v>
      </c>
      <c r="H49" s="6" t="n">
        <v>0.803</v>
      </c>
      <c r="I49" s="6" t="n">
        <v>0.82</v>
      </c>
      <c r="J49" s="6" t="n">
        <v>69</v>
      </c>
      <c r="K49" s="6" t="n">
        <v>530.4937</v>
      </c>
      <c r="L49" s="6" t="n">
        <v>461.49</v>
      </c>
      <c r="M49" s="6" t="n">
        <v>5.6</v>
      </c>
      <c r="N49" s="6" t="n">
        <v>5.75</v>
      </c>
    </row>
    <row collapsed="false" customFormat="false" customHeight="false" hidden="false" ht="12.1" outlineLevel="0" r="50">
      <c r="A50" s="29" t="n">
        <v>44750</v>
      </c>
      <c r="B50" s="16" t="s">
        <v>408</v>
      </c>
      <c r="C50" s="16" t="s">
        <v>51</v>
      </c>
      <c r="D50" s="16" t="s">
        <v>52</v>
      </c>
      <c r="E50" s="7" t="n">
        <v>12</v>
      </c>
      <c r="F50" s="16" t="s">
        <v>19</v>
      </c>
      <c r="G50" s="6" t="n">
        <v>16.14</v>
      </c>
      <c r="H50" s="6" t="n">
        <v>361.9</v>
      </c>
      <c r="I50" s="6" t="n">
        <v>457.48</v>
      </c>
      <c r="J50" s="6" t="n">
        <v>25</v>
      </c>
      <c r="K50" s="6" t="n">
        <v>193.68</v>
      </c>
      <c r="L50" s="6" t="n">
        <v>168.68</v>
      </c>
      <c r="M50" s="6" t="n">
        <v>3.07</v>
      </c>
      <c r="N50" s="6" t="n">
        <v>3.88</v>
      </c>
    </row>
    <row collapsed="false" customFormat="false" customHeight="false" hidden="false" ht="12.1" outlineLevel="0" r="51">
      <c r="A51" s="29" t="n">
        <v>44750</v>
      </c>
      <c r="B51" s="16" t="s">
        <v>408</v>
      </c>
      <c r="C51" s="16" t="s">
        <v>53</v>
      </c>
      <c r="D51" s="16" t="s">
        <v>54</v>
      </c>
      <c r="E51" s="7" t="n">
        <v>4</v>
      </c>
      <c r="F51" s="16" t="s">
        <v>64</v>
      </c>
      <c r="G51" s="6" t="n">
        <v>17.5537</v>
      </c>
      <c r="H51" s="6" t="n">
        <v>1400</v>
      </c>
      <c r="I51" s="6" t="n">
        <v>2077.69</v>
      </c>
      <c r="J51" s="6" t="n">
        <v>0.11</v>
      </c>
      <c r="K51" s="6" t="n">
        <v>70.2147</v>
      </c>
      <c r="L51" s="6" t="n">
        <v>63.27</v>
      </c>
      <c r="M51" s="6" t="n">
        <v>0.76</v>
      </c>
      <c r="N51" s="6" t="n">
        <v>1.13</v>
      </c>
    </row>
    <row collapsed="false" customFormat="false" customHeight="false" hidden="false" ht="12.1" outlineLevel="0" r="52">
      <c r="A52" s="29" t="n">
        <v>44754</v>
      </c>
      <c r="B52" s="16" t="s">
        <v>408</v>
      </c>
      <c r="C52" s="16" t="s">
        <v>45</v>
      </c>
      <c r="D52" s="16" t="s">
        <v>46</v>
      </c>
      <c r="E52" s="7" t="n">
        <v>40</v>
      </c>
      <c r="F52" s="16" t="s">
        <v>19</v>
      </c>
      <c r="G52" s="6" t="n">
        <v>33.85</v>
      </c>
      <c r="H52" s="6" t="n">
        <v>236.85</v>
      </c>
      <c r="I52" s="6" t="n">
        <v>321.9</v>
      </c>
      <c r="J52" s="6" t="n">
        <v>176</v>
      </c>
      <c r="K52" s="6" t="n">
        <v>1354</v>
      </c>
      <c r="L52" s="6" t="n">
        <v>1178</v>
      </c>
      <c r="M52" s="6" t="n">
        <v>9.15</v>
      </c>
      <c r="N52" s="6" t="n">
        <v>12.43</v>
      </c>
    </row>
    <row collapsed="false" customFormat="false" customHeight="false" hidden="false" ht="12.1" outlineLevel="0" r="53">
      <c r="A53" s="29" t="n">
        <v>44762</v>
      </c>
      <c r="B53" s="16" t="s">
        <v>408</v>
      </c>
      <c r="C53" s="16" t="s">
        <v>36</v>
      </c>
      <c r="D53" s="16" t="s">
        <v>37</v>
      </c>
      <c r="E53" s="7" t="n">
        <v>300</v>
      </c>
      <c r="F53" s="16" t="s">
        <v>19</v>
      </c>
      <c r="G53" s="6" t="n">
        <v>4.73</v>
      </c>
      <c r="H53" s="6" t="n">
        <v>28.91</v>
      </c>
      <c r="I53" s="6" t="n">
        <v>42.74</v>
      </c>
      <c r="J53" s="6" t="n">
        <v>184</v>
      </c>
      <c r="K53" s="6" t="n">
        <v>1419</v>
      </c>
      <c r="L53" s="6" t="n">
        <v>1235</v>
      </c>
      <c r="M53" s="6" t="n">
        <v>9.63</v>
      </c>
      <c r="N53" s="6" t="n">
        <v>14.24</v>
      </c>
    </row>
    <row collapsed="false" customFormat="false" customHeight="false" hidden="false" ht="12.1" outlineLevel="0" r="54">
      <c r="A54" s="29" t="n">
        <v>44762</v>
      </c>
      <c r="B54" s="16" t="s">
        <v>408</v>
      </c>
      <c r="C54" s="16" t="s">
        <v>71</v>
      </c>
      <c r="D54" s="16" t="s">
        <v>72</v>
      </c>
      <c r="E54" s="7" t="n">
        <v>60</v>
      </c>
      <c r="F54" s="16" t="s">
        <v>19</v>
      </c>
      <c r="G54" s="6" t="n">
        <v>4.56</v>
      </c>
      <c r="H54" s="6" t="n">
        <v>60.35</v>
      </c>
      <c r="I54" s="6" t="n">
        <v>87.73</v>
      </c>
      <c r="J54" s="6" t="n">
        <v>36</v>
      </c>
      <c r="K54" s="6" t="n">
        <v>273.6</v>
      </c>
      <c r="L54" s="6" t="n">
        <v>237.6</v>
      </c>
      <c r="M54" s="6" t="n">
        <v>4.51</v>
      </c>
      <c r="N54" s="6" t="n">
        <v>6.56</v>
      </c>
    </row>
    <row collapsed="false" customFormat="false" customHeight="false" hidden="false" ht="12.1" outlineLevel="0" r="55">
      <c r="A55" s="29" t="n">
        <v>44837</v>
      </c>
      <c r="B55" s="16" t="s">
        <v>408</v>
      </c>
      <c r="C55" s="16" t="s">
        <v>16</v>
      </c>
      <c r="D55" s="16" t="s">
        <v>18</v>
      </c>
      <c r="E55" s="7" t="n">
        <v>14</v>
      </c>
      <c r="F55" s="16" t="s">
        <v>19</v>
      </c>
      <c r="G55" s="6" t="n">
        <v>390</v>
      </c>
      <c r="H55" s="6" t="n">
        <v>6288</v>
      </c>
      <c r="I55" s="6" t="n">
        <v>4673.59</v>
      </c>
      <c r="J55" s="6" t="n">
        <v>710</v>
      </c>
      <c r="K55" s="6" t="n">
        <v>5460</v>
      </c>
      <c r="L55" s="6" t="n">
        <v>4750</v>
      </c>
      <c r="M55" s="6" t="n">
        <v>7.26</v>
      </c>
      <c r="N55" s="6" t="n">
        <v>5.4</v>
      </c>
    </row>
    <row collapsed="false" customFormat="false" customHeight="false" hidden="false" ht="12.1" outlineLevel="0" r="56">
      <c r="A56" s="29" t="n">
        <v>44837</v>
      </c>
      <c r="B56" s="16" t="s">
        <v>408</v>
      </c>
      <c r="C56" s="16" t="s">
        <v>16</v>
      </c>
      <c r="D56" s="16" t="s">
        <v>18</v>
      </c>
      <c r="E56" s="7" t="n">
        <v>14</v>
      </c>
      <c r="F56" s="16" t="s">
        <v>19</v>
      </c>
      <c r="G56" s="6" t="n">
        <v>390</v>
      </c>
      <c r="H56" s="6" t="n">
        <v>6288</v>
      </c>
      <c r="I56" s="6" t="n">
        <v>4673.59</v>
      </c>
      <c r="J56" s="6" t="n">
        <v>710</v>
      </c>
      <c r="K56" s="6" t="n">
        <v>5460</v>
      </c>
      <c r="L56" s="6" t="n">
        <v>4750</v>
      </c>
      <c r="M56" s="6" t="n">
        <v>7.26</v>
      </c>
      <c r="N56" s="6" t="n">
        <v>5.4</v>
      </c>
    </row>
    <row collapsed="false" customFormat="false" customHeight="false" hidden="false" ht="12.1" outlineLevel="0" r="57">
      <c r="A57" s="29" t="n">
        <v>44843</v>
      </c>
      <c r="B57" s="16" t="s">
        <v>408</v>
      </c>
      <c r="C57" s="16" t="s">
        <v>69</v>
      </c>
      <c r="D57" s="16" t="s">
        <v>70</v>
      </c>
      <c r="E57" s="7" t="n">
        <v>3</v>
      </c>
      <c r="F57" s="16" t="s">
        <v>19</v>
      </c>
      <c r="G57" s="6" t="n">
        <v>45</v>
      </c>
      <c r="H57" s="6" t="n">
        <v>906.4</v>
      </c>
      <c r="I57" s="6" t="n">
        <v>1622.8</v>
      </c>
      <c r="J57" s="6" t="n">
        <v>18</v>
      </c>
      <c r="K57" s="6" t="n">
        <v>135</v>
      </c>
      <c r="L57" s="6" t="n">
        <v>117</v>
      </c>
      <c r="M57" s="6" t="n">
        <v>2.4</v>
      </c>
      <c r="N57" s="6" t="n">
        <v>4.3</v>
      </c>
    </row>
    <row collapsed="false" customFormat="false" customHeight="false" hidden="false" ht="12.1" outlineLevel="0" r="58">
      <c r="A58" s="29" t="n">
        <v>44840</v>
      </c>
      <c r="B58" s="16" t="s">
        <v>408</v>
      </c>
      <c r="C58" s="16" t="s">
        <v>53</v>
      </c>
      <c r="D58" s="16" t="s">
        <v>54</v>
      </c>
      <c r="E58" s="7" t="n">
        <v>4</v>
      </c>
      <c r="F58" s="16" t="s">
        <v>64</v>
      </c>
      <c r="G58" s="6" t="n">
        <v>16.5144</v>
      </c>
      <c r="H58" s="6" t="n">
        <v>1400</v>
      </c>
      <c r="I58" s="6" t="n">
        <v>2077.69</v>
      </c>
      <c r="J58" s="6" t="n">
        <v>0.11</v>
      </c>
      <c r="K58" s="6" t="n">
        <v>66.0576</v>
      </c>
      <c r="L58" s="6" t="n">
        <v>59.52</v>
      </c>
      <c r="M58" s="6" t="n">
        <v>0.72</v>
      </c>
      <c r="N58" s="6" t="n">
        <v>1.06</v>
      </c>
    </row>
    <row collapsed="false" customFormat="false" customHeight="false" hidden="false" ht="12.1" outlineLevel="0" r="59">
      <c r="A59" s="29" t="n">
        <v>44845</v>
      </c>
      <c r="B59" s="16" t="s">
        <v>408</v>
      </c>
      <c r="C59" s="16" t="s">
        <v>51</v>
      </c>
      <c r="D59" s="16" t="s">
        <v>52</v>
      </c>
      <c r="E59" s="7" t="n">
        <v>12</v>
      </c>
      <c r="F59" s="16" t="s">
        <v>19</v>
      </c>
      <c r="G59" s="6" t="n">
        <v>32.71</v>
      </c>
      <c r="H59" s="6" t="n">
        <v>339.4</v>
      </c>
      <c r="I59" s="6" t="n">
        <v>457.48</v>
      </c>
      <c r="J59" s="6" t="n">
        <v>51</v>
      </c>
      <c r="K59" s="6" t="n">
        <v>392.52</v>
      </c>
      <c r="L59" s="6" t="n">
        <v>341.52</v>
      </c>
      <c r="M59" s="6" t="n">
        <v>6.22</v>
      </c>
      <c r="N59" s="6" t="n">
        <v>8.39</v>
      </c>
    </row>
    <row collapsed="false" customFormat="false" customHeight="false" hidden="false" ht="12.1" outlineLevel="0" r="60">
      <c r="A60" s="29" t="n">
        <v>44845</v>
      </c>
      <c r="B60" s="16" t="s">
        <v>408</v>
      </c>
      <c r="C60" s="16" t="s">
        <v>67</v>
      </c>
      <c r="D60" s="16" t="s">
        <v>68</v>
      </c>
      <c r="E60" s="7" t="n">
        <v>30</v>
      </c>
      <c r="F60" s="16" t="s">
        <v>19</v>
      </c>
      <c r="G60" s="6" t="n">
        <v>51.03</v>
      </c>
      <c r="H60" s="6" t="n">
        <v>162.89</v>
      </c>
      <c r="I60" s="6" t="n">
        <v>274.89</v>
      </c>
      <c r="J60" s="6" t="n">
        <v>199</v>
      </c>
      <c r="K60" s="6" t="n">
        <v>1530.9</v>
      </c>
      <c r="L60" s="6" t="n">
        <v>1331.9</v>
      </c>
      <c r="M60" s="6" t="n">
        <v>16.15</v>
      </c>
      <c r="N60" s="6" t="n">
        <v>27.26</v>
      </c>
    </row>
    <row collapsed="false" customFormat="false" customHeight="false" hidden="false" ht="12.1" outlineLevel="0" r="61">
      <c r="A61" s="29" t="n">
        <v>44914</v>
      </c>
      <c r="B61" s="16" t="s">
        <v>408</v>
      </c>
      <c r="C61" s="16" t="s">
        <v>16</v>
      </c>
      <c r="D61" s="16" t="s">
        <v>18</v>
      </c>
      <c r="E61" s="7" t="n">
        <v>14</v>
      </c>
      <c r="F61" s="16" t="s">
        <v>19</v>
      </c>
      <c r="G61" s="6" t="n">
        <v>318</v>
      </c>
      <c r="H61" s="6" t="n">
        <v>5959</v>
      </c>
      <c r="I61" s="6" t="n">
        <v>4673.59</v>
      </c>
      <c r="J61" s="6" t="n">
        <v>579</v>
      </c>
      <c r="K61" s="6" t="n">
        <v>4452</v>
      </c>
      <c r="L61" s="6" t="n">
        <v>3873</v>
      </c>
      <c r="M61" s="6" t="n">
        <v>5.92</v>
      </c>
      <c r="N61" s="6" t="n">
        <v>4.64</v>
      </c>
    </row>
    <row collapsed="false" customFormat="false" customHeight="false" hidden="false" ht="12.1" outlineLevel="0" r="62">
      <c r="A62" s="29" t="n">
        <v>44934</v>
      </c>
      <c r="B62" s="16" t="s">
        <v>408</v>
      </c>
      <c r="C62" s="16" t="s">
        <v>39</v>
      </c>
      <c r="D62" s="16" t="s">
        <v>40</v>
      </c>
      <c r="E62" s="7" t="n">
        <v>20000</v>
      </c>
      <c r="F62" s="16" t="s">
        <v>19</v>
      </c>
      <c r="G62" s="6" t="n">
        <v>0.0302</v>
      </c>
      <c r="H62" s="6" t="n">
        <v>0.2035</v>
      </c>
      <c r="I62" s="6" t="n">
        <v>0.29</v>
      </c>
      <c r="J62" s="6" t="n">
        <v>78</v>
      </c>
      <c r="K62" s="6" t="n">
        <v>603</v>
      </c>
      <c r="L62" s="6" t="n">
        <v>525</v>
      </c>
      <c r="M62" s="6" t="n">
        <v>8.93</v>
      </c>
      <c r="N62" s="6" t="n">
        <v>12.9</v>
      </c>
    </row>
    <row collapsed="false" customFormat="false" customHeight="false" hidden="false" ht="12.1" outlineLevel="0" r="63">
      <c r="A63" s="29" t="n">
        <v>44936</v>
      </c>
      <c r="B63" s="16" t="s">
        <v>408</v>
      </c>
      <c r="C63" s="16" t="s">
        <v>51</v>
      </c>
      <c r="D63" s="16" t="s">
        <v>52</v>
      </c>
      <c r="E63" s="7" t="n">
        <v>12</v>
      </c>
      <c r="F63" s="16" t="s">
        <v>19</v>
      </c>
      <c r="G63" s="6" t="n">
        <v>6.86</v>
      </c>
      <c r="H63" s="6" t="n">
        <v>336.7</v>
      </c>
      <c r="I63" s="6" t="n">
        <v>457.48</v>
      </c>
      <c r="J63" s="6" t="n">
        <v>11</v>
      </c>
      <c r="K63" s="6" t="n">
        <v>82.32</v>
      </c>
      <c r="L63" s="6" t="n">
        <v>71.32</v>
      </c>
      <c r="M63" s="6" t="n">
        <v>1.3</v>
      </c>
      <c r="N63" s="6" t="n">
        <v>1.77</v>
      </c>
    </row>
    <row collapsed="false" customFormat="false" customHeight="false" hidden="false" ht="12.1" outlineLevel="0" r="64">
      <c r="A64" s="29" t="n">
        <v>44935</v>
      </c>
      <c r="B64" s="16" t="s">
        <v>408</v>
      </c>
      <c r="C64" s="16" t="s">
        <v>53</v>
      </c>
      <c r="D64" s="16" t="s">
        <v>54</v>
      </c>
      <c r="E64" s="7" t="n">
        <v>4</v>
      </c>
      <c r="F64" s="16" t="s">
        <v>64</v>
      </c>
      <c r="G64" s="6" t="n">
        <v>19.5538</v>
      </c>
      <c r="H64" s="6" t="n">
        <v>1400</v>
      </c>
      <c r="I64" s="6" t="n">
        <v>2077.69</v>
      </c>
      <c r="J64" s="6" t="n">
        <v>0.11</v>
      </c>
      <c r="K64" s="6" t="n">
        <v>78.2153</v>
      </c>
      <c r="L64" s="6" t="n">
        <v>70.48</v>
      </c>
      <c r="M64" s="6" t="n">
        <v>0.85</v>
      </c>
      <c r="N64" s="6" t="n">
        <v>1.26</v>
      </c>
    </row>
    <row collapsed="false" customFormat="false" customHeight="false" hidden="false" ht="12.1" outlineLevel="0" r="65">
      <c r="A65" s="29" t="n">
        <v>45020</v>
      </c>
      <c r="B65" s="16" t="s">
        <v>408</v>
      </c>
      <c r="C65" s="16" t="s">
        <v>16</v>
      </c>
      <c r="D65" s="16" t="s">
        <v>18</v>
      </c>
      <c r="E65" s="7" t="n">
        <v>14</v>
      </c>
      <c r="F65" s="16" t="s">
        <v>19</v>
      </c>
      <c r="G65" s="6" t="n">
        <v>465</v>
      </c>
      <c r="H65" s="6" t="n">
        <v>7301</v>
      </c>
      <c r="I65" s="6" t="n">
        <v>4673.59</v>
      </c>
      <c r="J65" s="6" t="n">
        <v>846</v>
      </c>
      <c r="K65" s="6" t="n">
        <v>6510</v>
      </c>
      <c r="L65" s="6" t="n">
        <v>5664</v>
      </c>
      <c r="M65" s="6" t="n">
        <v>8.66</v>
      </c>
      <c r="N65" s="6" t="n">
        <v>5.54</v>
      </c>
    </row>
    <row collapsed="false" customFormat="false" customHeight="false" hidden="false" ht="12.1" outlineLevel="0" r="66">
      <c r="A66" s="29" t="n">
        <v>45022</v>
      </c>
      <c r="B66" s="16" t="s">
        <v>408</v>
      </c>
      <c r="C66" s="16" t="s">
        <v>53</v>
      </c>
      <c r="D66" s="16" t="s">
        <v>54</v>
      </c>
      <c r="E66" s="7" t="n">
        <v>4</v>
      </c>
      <c r="F66" s="16" t="s">
        <v>64</v>
      </c>
      <c r="G66" s="6" t="n">
        <v>22.0999</v>
      </c>
      <c r="H66" s="6" t="n">
        <v>1400</v>
      </c>
      <c r="I66" s="6" t="n">
        <v>2077.69</v>
      </c>
      <c r="J66" s="6" t="n">
        <v>0.11</v>
      </c>
      <c r="K66" s="6" t="n">
        <v>88.3997</v>
      </c>
      <c r="L66" s="6" t="n">
        <v>79.66</v>
      </c>
      <c r="M66" s="6" t="n">
        <v>0.96</v>
      </c>
      <c r="N66" s="6" t="n">
        <v>1.42</v>
      </c>
    </row>
    <row collapsed="false" customFormat="false" customHeight="false" hidden="false" ht="12.1" outlineLevel="0" r="67">
      <c r="A67" s="29" t="n">
        <v>45049</v>
      </c>
      <c r="B67" s="16" t="s">
        <v>408</v>
      </c>
      <c r="C67" s="16" t="s">
        <v>69</v>
      </c>
      <c r="D67" s="16" t="s">
        <v>70</v>
      </c>
      <c r="E67" s="7" t="n">
        <v>3</v>
      </c>
      <c r="F67" s="16" t="s">
        <v>19</v>
      </c>
      <c r="G67" s="6" t="n">
        <v>60.58</v>
      </c>
      <c r="H67" s="6" t="n">
        <v>1223.8</v>
      </c>
      <c r="I67" s="6" t="n">
        <v>1622.8</v>
      </c>
      <c r="J67" s="6" t="n">
        <v>24</v>
      </c>
      <c r="K67" s="6" t="n">
        <v>181.74</v>
      </c>
      <c r="L67" s="6" t="n">
        <v>157.74</v>
      </c>
      <c r="M67" s="6" t="n">
        <v>3.24</v>
      </c>
      <c r="N67" s="6" t="n">
        <v>4.3</v>
      </c>
    </row>
    <row collapsed="false" customFormat="false" customHeight="false" hidden="false" ht="12.1" outlineLevel="0" r="68">
      <c r="A68" s="29" t="n">
        <v>45057</v>
      </c>
      <c r="B68" s="16" t="s">
        <v>408</v>
      </c>
      <c r="C68" s="16" t="s">
        <v>21</v>
      </c>
      <c r="D68" s="16" t="s">
        <v>22</v>
      </c>
      <c r="E68" s="7" t="n">
        <v>110</v>
      </c>
      <c r="F68" s="16" t="s">
        <v>19</v>
      </c>
      <c r="G68" s="6" t="n">
        <v>25</v>
      </c>
      <c r="H68" s="6" t="n">
        <v>226.55</v>
      </c>
      <c r="I68" s="6" t="n">
        <v>307.1</v>
      </c>
      <c r="J68" s="6" t="n">
        <v>358</v>
      </c>
      <c r="K68" s="6" t="n">
        <v>2750</v>
      </c>
      <c r="L68" s="6" t="n">
        <v>2392</v>
      </c>
      <c r="M68" s="6" t="n">
        <v>7.08</v>
      </c>
      <c r="N68" s="6" t="n">
        <v>9.6</v>
      </c>
    </row>
    <row collapsed="false" customFormat="false" customHeight="false" hidden="false" ht="12.1" outlineLevel="0" r="69">
      <c r="A69" s="29" t="n">
        <v>45093</v>
      </c>
      <c r="B69" s="16" t="s">
        <v>408</v>
      </c>
      <c r="C69" s="16" t="s">
        <v>56</v>
      </c>
      <c r="D69" s="16" t="s">
        <v>57</v>
      </c>
      <c r="E69" s="7" t="n">
        <v>30</v>
      </c>
      <c r="F69" s="16" t="s">
        <v>19</v>
      </c>
      <c r="G69" s="6" t="n">
        <v>4.84</v>
      </c>
      <c r="H69" s="6" t="n">
        <v>124.06</v>
      </c>
      <c r="I69" s="6" t="n">
        <v>174.33</v>
      </c>
      <c r="J69" s="6" t="n">
        <v>19</v>
      </c>
      <c r="K69" s="6" t="n">
        <v>145.2</v>
      </c>
      <c r="L69" s="6" t="n">
        <v>126.2</v>
      </c>
      <c r="M69" s="6" t="n">
        <v>2.41</v>
      </c>
      <c r="N69" s="6" t="n">
        <v>3.39</v>
      </c>
    </row>
    <row collapsed="false" customFormat="false" customHeight="false" hidden="false" ht="12.1" outlineLevel="0" r="70">
      <c r="A70" s="29" t="n">
        <v>45100</v>
      </c>
      <c r="B70" s="16" t="s">
        <v>408</v>
      </c>
      <c r="C70" s="16" t="s">
        <v>39</v>
      </c>
      <c r="D70" s="16" t="s">
        <v>40</v>
      </c>
      <c r="E70" s="7" t="n">
        <v>20000</v>
      </c>
      <c r="F70" s="16" t="s">
        <v>19</v>
      </c>
      <c r="G70" s="6" t="n">
        <v>0.002</v>
      </c>
      <c r="H70" s="6" t="n">
        <v>0.2411</v>
      </c>
      <c r="I70" s="6" t="n">
        <v>0.29</v>
      </c>
      <c r="J70" s="6" t="n">
        <v>5</v>
      </c>
      <c r="K70" s="6" t="n">
        <v>40.8</v>
      </c>
      <c r="L70" s="6" t="n">
        <v>35.8</v>
      </c>
      <c r="M70" s="6" t="n">
        <v>0.61</v>
      </c>
      <c r="N70" s="6" t="n">
        <v>0.74</v>
      </c>
    </row>
    <row collapsed="false" customFormat="false" customHeight="false" hidden="false" ht="12.1" outlineLevel="0" r="71">
      <c r="A71" s="29" t="n">
        <v>45106</v>
      </c>
      <c r="B71" s="16" t="s">
        <v>408</v>
      </c>
      <c r="C71" s="16" t="s">
        <v>45</v>
      </c>
      <c r="D71" s="16" t="s">
        <v>46</v>
      </c>
      <c r="E71" s="7" t="n">
        <v>40</v>
      </c>
      <c r="F71" s="16" t="s">
        <v>19</v>
      </c>
      <c r="G71" s="6" t="n">
        <v>34.29</v>
      </c>
      <c r="H71" s="6" t="n">
        <v>303.5</v>
      </c>
      <c r="I71" s="6" t="n">
        <v>321.9</v>
      </c>
      <c r="J71" s="6" t="n">
        <v>178</v>
      </c>
      <c r="K71" s="6" t="n">
        <v>1371.6</v>
      </c>
      <c r="L71" s="6" t="n">
        <v>1193.6</v>
      </c>
      <c r="M71" s="6" t="n">
        <v>9.27</v>
      </c>
      <c r="N71" s="6" t="n">
        <v>9.83</v>
      </c>
    </row>
    <row collapsed="false" customFormat="false" customHeight="false" hidden="false" ht="12.1" outlineLevel="0" r="72">
      <c r="A72" s="29" t="n">
        <v>45114</v>
      </c>
      <c r="B72" s="16" t="s">
        <v>408</v>
      </c>
      <c r="C72" s="16" t="s">
        <v>42</v>
      </c>
      <c r="D72" s="16" t="s">
        <v>43</v>
      </c>
      <c r="E72" s="7" t="n">
        <v>15</v>
      </c>
      <c r="F72" s="16" t="s">
        <v>19</v>
      </c>
      <c r="G72" s="6" t="n">
        <v>78</v>
      </c>
      <c r="H72" s="6" t="n">
        <v>710.6</v>
      </c>
      <c r="I72" s="6" t="n">
        <v>789.95</v>
      </c>
      <c r="J72" s="6" t="n">
        <v>152</v>
      </c>
      <c r="K72" s="6" t="n">
        <v>1170</v>
      </c>
      <c r="L72" s="6" t="n">
        <v>1018</v>
      </c>
      <c r="M72" s="6" t="n">
        <v>8.59</v>
      </c>
      <c r="N72" s="6" t="n">
        <v>9.55</v>
      </c>
    </row>
    <row collapsed="false" customFormat="false" customHeight="false" hidden="false" ht="12.1" outlineLevel="0" r="73">
      <c r="A73" s="29" t="n">
        <v>45114</v>
      </c>
      <c r="B73" s="16" t="s">
        <v>408</v>
      </c>
      <c r="C73" s="16" t="s">
        <v>53</v>
      </c>
      <c r="D73" s="16" t="s">
        <v>54</v>
      </c>
      <c r="E73" s="7" t="n">
        <v>4</v>
      </c>
      <c r="F73" s="16" t="s">
        <v>64</v>
      </c>
      <c r="G73" s="6" t="n">
        <v>25.7343</v>
      </c>
      <c r="H73" s="6" t="n">
        <v>1400</v>
      </c>
      <c r="I73" s="6" t="n">
        <v>2077.69</v>
      </c>
      <c r="J73" s="6" t="n">
        <v>0.11</v>
      </c>
      <c r="K73" s="6" t="n">
        <v>102.9373</v>
      </c>
      <c r="L73" s="6" t="n">
        <v>92.75</v>
      </c>
      <c r="M73" s="6" t="n">
        <v>1.12</v>
      </c>
      <c r="N73" s="6" t="n">
        <v>1.66</v>
      </c>
    </row>
    <row collapsed="false" customFormat="false" customHeight="false" hidden="false" ht="12.1" outlineLevel="0" r="74">
      <c r="A74" s="29" t="n">
        <v>45118</v>
      </c>
      <c r="B74" s="16" t="s">
        <v>408</v>
      </c>
      <c r="C74" s="16" t="s">
        <v>51</v>
      </c>
      <c r="D74" s="16" t="s">
        <v>52</v>
      </c>
      <c r="E74" s="7" t="n">
        <v>12</v>
      </c>
      <c r="F74" s="16" t="s">
        <v>19</v>
      </c>
      <c r="G74" s="6" t="n">
        <v>27.71</v>
      </c>
      <c r="H74" s="6" t="n">
        <v>487.6</v>
      </c>
      <c r="I74" s="6" t="n">
        <v>457.48</v>
      </c>
      <c r="J74" s="6" t="n">
        <v>43</v>
      </c>
      <c r="K74" s="6" t="n">
        <v>332.52</v>
      </c>
      <c r="L74" s="6" t="n">
        <v>289.52</v>
      </c>
      <c r="M74" s="6" t="n">
        <v>5.27</v>
      </c>
      <c r="N74" s="6" t="n">
        <v>4.95</v>
      </c>
    </row>
    <row collapsed="false" customFormat="false" customHeight="false" hidden="false" ht="12.1" outlineLevel="0" r="75">
      <c r="A75" s="29" t="n">
        <v>45118</v>
      </c>
      <c r="B75" s="16" t="s">
        <v>408</v>
      </c>
      <c r="C75" s="16" t="s">
        <v>16</v>
      </c>
      <c r="D75" s="16" t="s">
        <v>18</v>
      </c>
      <c r="E75" s="7" t="n">
        <v>14</v>
      </c>
      <c r="F75" s="16" t="s">
        <v>19</v>
      </c>
      <c r="G75" s="6" t="n">
        <v>264</v>
      </c>
      <c r="H75" s="6" t="n">
        <v>7278</v>
      </c>
      <c r="I75" s="6" t="n">
        <v>4673.59</v>
      </c>
      <c r="J75" s="6" t="n">
        <v>480</v>
      </c>
      <c r="K75" s="6" t="n">
        <v>3696</v>
      </c>
      <c r="L75" s="6" t="n">
        <v>3216</v>
      </c>
      <c r="M75" s="6" t="n">
        <v>4.92</v>
      </c>
      <c r="N75" s="6" t="n">
        <v>3.16</v>
      </c>
    </row>
    <row collapsed="false" customFormat="false" customHeight="false" hidden="false" ht="12.1" outlineLevel="0" r="76">
      <c r="A76" s="29" t="n">
        <v>45118</v>
      </c>
      <c r="B76" s="16" t="s">
        <v>408</v>
      </c>
      <c r="C76" s="16" t="s">
        <v>62</v>
      </c>
      <c r="D76" s="16" t="s">
        <v>63</v>
      </c>
      <c r="E76" s="7" t="n">
        <v>10000</v>
      </c>
      <c r="F76" s="16" t="s">
        <v>19</v>
      </c>
      <c r="G76" s="6" t="n">
        <v>0.0503</v>
      </c>
      <c r="H76" s="6" t="n">
        <v>0.8293</v>
      </c>
      <c r="I76" s="6" t="n">
        <v>0.82</v>
      </c>
      <c r="J76" s="6" t="n">
        <v>65</v>
      </c>
      <c r="K76" s="6" t="n">
        <v>502.548</v>
      </c>
      <c r="L76" s="6" t="n">
        <v>437.55</v>
      </c>
      <c r="M76" s="6" t="n">
        <v>5.31</v>
      </c>
      <c r="N76" s="6" t="n">
        <v>5.28</v>
      </c>
    </row>
    <row collapsed="false" customFormat="false" customHeight="false" hidden="false" ht="12.1" outlineLevel="0" r="77">
      <c r="A77" s="29" t="n">
        <v>45126</v>
      </c>
      <c r="B77" s="16" t="s">
        <v>408</v>
      </c>
      <c r="C77" s="16" t="s">
        <v>79</v>
      </c>
      <c r="D77" s="16" t="s">
        <v>80</v>
      </c>
      <c r="E77" s="7" t="n">
        <v>100</v>
      </c>
      <c r="F77" s="16" t="s">
        <v>19</v>
      </c>
      <c r="G77" s="6" t="n">
        <v>0.41</v>
      </c>
      <c r="H77" s="6" t="n">
        <v>17.648</v>
      </c>
      <c r="I77" s="6" t="n">
        <v>29.92</v>
      </c>
      <c r="J77" s="6" t="n">
        <v>5</v>
      </c>
      <c r="K77" s="6" t="n">
        <v>41</v>
      </c>
      <c r="L77" s="6" t="n">
        <v>36</v>
      </c>
      <c r="M77" s="6" t="n">
        <v>1.2</v>
      </c>
      <c r="N77" s="6" t="n">
        <v>2.04</v>
      </c>
    </row>
    <row collapsed="false" customFormat="false" customHeight="false" hidden="false" ht="12.1" outlineLevel="0" r="78">
      <c r="A78" s="29" t="n">
        <v>45127</v>
      </c>
      <c r="B78" s="16" t="s">
        <v>408</v>
      </c>
      <c r="C78" s="16" t="s">
        <v>36</v>
      </c>
      <c r="D78" s="16" t="s">
        <v>37</v>
      </c>
      <c r="E78" s="7" t="n">
        <v>300</v>
      </c>
      <c r="F78" s="16" t="s">
        <v>19</v>
      </c>
      <c r="G78" s="6" t="n">
        <v>0.8</v>
      </c>
      <c r="H78" s="6" t="n">
        <v>42.025</v>
      </c>
      <c r="I78" s="6" t="n">
        <v>42.74</v>
      </c>
      <c r="J78" s="6" t="n">
        <v>31</v>
      </c>
      <c r="K78" s="6" t="n">
        <v>240</v>
      </c>
      <c r="L78" s="6" t="n">
        <v>209</v>
      </c>
      <c r="M78" s="6" t="n">
        <v>1.63</v>
      </c>
      <c r="N78" s="6" t="n">
        <v>1.66</v>
      </c>
    </row>
    <row collapsed="false" customFormat="false" customHeight="false" hidden="false" ht="12.1" outlineLevel="0" r="79">
      <c r="A79" s="29" t="n">
        <v>45205</v>
      </c>
      <c r="B79" s="16" t="s">
        <v>408</v>
      </c>
      <c r="C79" s="16" t="s">
        <v>53</v>
      </c>
      <c r="D79" s="16" t="s">
        <v>54</v>
      </c>
      <c r="E79" s="7" t="n">
        <v>4</v>
      </c>
      <c r="F79" s="16" t="s">
        <v>64</v>
      </c>
      <c r="G79" s="6" t="n">
        <v>27.71</v>
      </c>
      <c r="H79" s="6" t="n">
        <v>1400</v>
      </c>
      <c r="I79" s="6" t="n">
        <v>2077.69</v>
      </c>
      <c r="J79" s="6" t="n">
        <v>0.11</v>
      </c>
      <c r="K79" s="6" t="n">
        <v>110.8399</v>
      </c>
      <c r="L79" s="6" t="n">
        <v>99.88</v>
      </c>
      <c r="M79" s="6" t="n">
        <v>1.2</v>
      </c>
      <c r="N79" s="6" t="n">
        <v>1.78</v>
      </c>
    </row>
    <row collapsed="false" customFormat="false" customHeight="false" hidden="false" ht="12.1" outlineLevel="0" r="80">
      <c r="A80" s="29" t="n">
        <v>45209</v>
      </c>
      <c r="B80" s="16" t="s">
        <v>408</v>
      </c>
      <c r="C80" s="16" t="s">
        <v>69</v>
      </c>
      <c r="D80" s="16" t="s">
        <v>70</v>
      </c>
      <c r="E80" s="7" t="n">
        <v>3</v>
      </c>
      <c r="F80" s="16" t="s">
        <v>19</v>
      </c>
      <c r="G80" s="6" t="n">
        <v>34.5</v>
      </c>
      <c r="H80" s="6" t="n">
        <v>1717.4</v>
      </c>
      <c r="I80" s="6" t="n">
        <v>1622.8</v>
      </c>
      <c r="J80" s="6" t="n">
        <v>13</v>
      </c>
      <c r="K80" s="6" t="n">
        <v>103.5</v>
      </c>
      <c r="L80" s="6" t="n">
        <v>90.5</v>
      </c>
      <c r="M80" s="6" t="n">
        <v>1.86</v>
      </c>
      <c r="N80" s="6" t="n">
        <v>1.76</v>
      </c>
    </row>
    <row collapsed="false" customFormat="false" customHeight="false" hidden="false" ht="12.1" outlineLevel="0" r="81">
      <c r="A81" s="29" t="n">
        <v>45210</v>
      </c>
      <c r="B81" s="16" t="s">
        <v>408</v>
      </c>
      <c r="C81" s="16" t="s">
        <v>51</v>
      </c>
      <c r="D81" s="16" t="s">
        <v>52</v>
      </c>
      <c r="E81" s="7" t="n">
        <v>12</v>
      </c>
      <c r="F81" s="16" t="s">
        <v>19</v>
      </c>
      <c r="G81" s="6" t="n">
        <v>27.54</v>
      </c>
      <c r="H81" s="6" t="n">
        <v>618.7</v>
      </c>
      <c r="I81" s="6" t="n">
        <v>457.48</v>
      </c>
      <c r="J81" s="6" t="n">
        <v>43</v>
      </c>
      <c r="K81" s="6" t="n">
        <v>330.48</v>
      </c>
      <c r="L81" s="6" t="n">
        <v>287.48</v>
      </c>
      <c r="M81" s="6" t="n">
        <v>5.24</v>
      </c>
      <c r="N81" s="6" t="n">
        <v>3.87</v>
      </c>
    </row>
    <row collapsed="false" customFormat="false" customHeight="false" hidden="false" ht="12.1" outlineLevel="0" r="82">
      <c r="A82" s="29" t="n">
        <v>45217</v>
      </c>
      <c r="B82" s="16" t="s">
        <v>408</v>
      </c>
      <c r="C82" s="16" t="s">
        <v>75</v>
      </c>
      <c r="D82" s="16" t="s">
        <v>76</v>
      </c>
      <c r="E82" s="7" t="n">
        <v>50</v>
      </c>
      <c r="F82" s="16" t="s">
        <v>19</v>
      </c>
      <c r="G82" s="6" t="n">
        <v>3.77</v>
      </c>
      <c r="H82" s="6" t="n">
        <v>72.82</v>
      </c>
      <c r="I82" s="6" t="n">
        <v>128.57</v>
      </c>
      <c r="J82" s="6" t="n">
        <v>25</v>
      </c>
      <c r="K82" s="6" t="n">
        <v>188.5</v>
      </c>
      <c r="L82" s="6" t="n">
        <v>163.5</v>
      </c>
      <c r="M82" s="6" t="n">
        <v>2.54</v>
      </c>
      <c r="N82" s="6" t="n">
        <v>4.49</v>
      </c>
    </row>
    <row collapsed="false" customFormat="false" customHeight="false" hidden="false" ht="12.1" outlineLevel="0" r="83">
      <c r="A83" s="29" t="n">
        <v>45261</v>
      </c>
      <c r="B83" s="16" t="s">
        <v>408</v>
      </c>
      <c r="C83" s="16" t="s">
        <v>71</v>
      </c>
      <c r="D83" s="16" t="s">
        <v>72</v>
      </c>
      <c r="E83" s="7" t="n">
        <v>60</v>
      </c>
      <c r="F83" s="16" t="s">
        <v>19</v>
      </c>
      <c r="G83" s="6" t="n">
        <v>5.4465</v>
      </c>
      <c r="H83" s="6" t="n">
        <v>67.85</v>
      </c>
      <c r="I83" s="6" t="n">
        <v>87.73</v>
      </c>
      <c r="J83" s="6" t="n">
        <v>42</v>
      </c>
      <c r="K83" s="6" t="n">
        <v>326.79</v>
      </c>
      <c r="L83" s="6" t="n">
        <v>284.79</v>
      </c>
      <c r="M83" s="6" t="n">
        <v>5.41</v>
      </c>
      <c r="N83" s="6" t="n">
        <v>7</v>
      </c>
    </row>
    <row collapsed="false" customFormat="false" customHeight="false" hidden="false" ht="12.1" outlineLevel="0" r="84">
      <c r="A84" s="29" t="n">
        <v>45285</v>
      </c>
      <c r="B84" s="16" t="s">
        <v>408</v>
      </c>
      <c r="C84" s="16" t="s">
        <v>16</v>
      </c>
      <c r="D84" s="16" t="s">
        <v>18</v>
      </c>
      <c r="E84" s="7" t="n">
        <v>14</v>
      </c>
      <c r="F84" s="16" t="s">
        <v>19</v>
      </c>
      <c r="G84" s="6" t="n">
        <v>291</v>
      </c>
      <c r="H84" s="6" t="n">
        <v>6668</v>
      </c>
      <c r="I84" s="6" t="n">
        <v>4673.59</v>
      </c>
      <c r="J84" s="6" t="n">
        <v>530</v>
      </c>
      <c r="K84" s="6" t="n">
        <v>4074</v>
      </c>
      <c r="L84" s="6" t="n">
        <v>3544</v>
      </c>
      <c r="M84" s="6" t="n">
        <v>5.42</v>
      </c>
      <c r="N84" s="6" t="n">
        <v>3.8</v>
      </c>
    </row>
    <row collapsed="false" customFormat="false" customHeight="false" hidden="false" ht="12.1" outlineLevel="0" r="85">
      <c r="A85" s="29" t="n">
        <v>45286</v>
      </c>
      <c r="B85" s="16" t="s">
        <v>408</v>
      </c>
      <c r="C85" s="16" t="s">
        <v>30</v>
      </c>
      <c r="D85" s="16" t="s">
        <v>31</v>
      </c>
      <c r="E85" s="7" t="n">
        <v>1</v>
      </c>
      <c r="F85" s="16" t="s">
        <v>19</v>
      </c>
      <c r="G85" s="6" t="n">
        <v>915.33</v>
      </c>
      <c r="H85" s="6" t="n">
        <v>16360</v>
      </c>
      <c r="I85" s="6" t="n">
        <v>23666.38</v>
      </c>
      <c r="J85" s="6" t="n">
        <v>119</v>
      </c>
      <c r="K85" s="6" t="n">
        <v>915.33</v>
      </c>
      <c r="L85" s="6" t="n">
        <v>796.33</v>
      </c>
      <c r="M85" s="6" t="n">
        <v>3.36</v>
      </c>
      <c r="N85" s="6" t="n">
        <v>4.87</v>
      </c>
    </row>
    <row collapsed="false" customFormat="false" customHeight="false" hidden="false" ht="12.1" outlineLevel="0" r="86">
      <c r="A86" s="29" t="n">
        <v>45300</v>
      </c>
      <c r="B86" s="16" t="s">
        <v>408</v>
      </c>
      <c r="C86" s="16" t="s">
        <v>51</v>
      </c>
      <c r="D86" s="16" t="s">
        <v>52</v>
      </c>
      <c r="E86" s="7" t="n">
        <v>12</v>
      </c>
      <c r="F86" s="16" t="s">
        <v>19</v>
      </c>
      <c r="G86" s="6" t="n">
        <v>35.17</v>
      </c>
      <c r="H86" s="6" t="n">
        <v>686.5</v>
      </c>
      <c r="I86" s="6" t="n">
        <v>457.48</v>
      </c>
      <c r="J86" s="6" t="n">
        <v>55</v>
      </c>
      <c r="K86" s="6" t="n">
        <v>422.04</v>
      </c>
      <c r="L86" s="6" t="n">
        <v>367.04</v>
      </c>
      <c r="M86" s="6" t="n">
        <v>6.69</v>
      </c>
      <c r="N86" s="6" t="n">
        <v>4.46</v>
      </c>
    </row>
    <row collapsed="false" customFormat="false" customHeight="false" hidden="false" ht="12.1" outlineLevel="0" r="87">
      <c r="A87" s="29" t="n">
        <v>45300</v>
      </c>
      <c r="B87" s="16" t="s">
        <v>408</v>
      </c>
      <c r="C87" s="16" t="s">
        <v>53</v>
      </c>
      <c r="D87" s="16" t="s">
        <v>54</v>
      </c>
      <c r="E87" s="7" t="n">
        <v>4</v>
      </c>
      <c r="F87" s="16" t="s">
        <v>64</v>
      </c>
      <c r="G87" s="6" t="n">
        <v>24.9333</v>
      </c>
      <c r="H87" s="6" t="n">
        <v>1400</v>
      </c>
      <c r="I87" s="6" t="n">
        <v>2077.69</v>
      </c>
      <c r="J87" s="6" t="n">
        <v>0.11</v>
      </c>
      <c r="K87" s="6" t="n">
        <v>99.7334</v>
      </c>
      <c r="L87" s="6" t="n">
        <v>89.87</v>
      </c>
      <c r="M87" s="6" t="n">
        <v>1.08</v>
      </c>
      <c r="N87" s="6" t="n">
        <v>1.6</v>
      </c>
    </row>
    <row collapsed="false" customFormat="false" customHeight="false" hidden="false" ht="12.1" outlineLevel="0" r="88">
      <c r="A88" s="29" t="n">
        <v>45377</v>
      </c>
      <c r="B88" s="16" t="s">
        <v>408</v>
      </c>
      <c r="C88" s="16" t="s">
        <v>69</v>
      </c>
      <c r="D88" s="16" t="s">
        <v>70</v>
      </c>
      <c r="E88" s="7" t="n">
        <v>3</v>
      </c>
      <c r="F88" s="16" t="s">
        <v>19</v>
      </c>
      <c r="G88" s="6" t="n">
        <v>44.09</v>
      </c>
      <c r="H88" s="6" t="n">
        <v>1316.8</v>
      </c>
      <c r="I88" s="6" t="n">
        <v>1622.8</v>
      </c>
      <c r="J88" s="6" t="n">
        <v>17</v>
      </c>
      <c r="K88" s="6" t="n">
        <v>132.27</v>
      </c>
      <c r="L88" s="6" t="n">
        <v>115.27</v>
      </c>
      <c r="M88" s="6" t="n">
        <v>2.37</v>
      </c>
      <c r="N88" s="6" t="n">
        <v>2.92</v>
      </c>
    </row>
    <row collapsed="false" customFormat="false" customHeight="false" hidden="false" ht="12.1" outlineLevel="0" r="89">
      <c r="A89" s="29" t="n">
        <v>45391</v>
      </c>
      <c r="B89" s="16" t="s">
        <v>408</v>
      </c>
      <c r="C89" s="16" t="s">
        <v>53</v>
      </c>
      <c r="D89" s="16" t="s">
        <v>54</v>
      </c>
      <c r="E89" s="7" t="n">
        <v>4</v>
      </c>
      <c r="F89" s="16" t="s">
        <v>64</v>
      </c>
      <c r="G89" s="6" t="n">
        <v>25.7375</v>
      </c>
      <c r="H89" s="6" t="n">
        <v>1400</v>
      </c>
      <c r="I89" s="6" t="n">
        <v>2077.69</v>
      </c>
      <c r="J89" s="6" t="n">
        <v>0.11</v>
      </c>
      <c r="K89" s="6" t="n">
        <v>102.9501</v>
      </c>
      <c r="L89" s="6" t="n">
        <v>92.77</v>
      </c>
      <c r="M89" s="6" t="n">
        <v>1.12</v>
      </c>
      <c r="N89" s="6" t="n">
        <v>1.66</v>
      </c>
    </row>
    <row collapsed="false" customFormat="false" customHeight="false" hidden="false" ht="12.1" outlineLevel="0" r="90">
      <c r="A90" s="29" t="n">
        <v>45414</v>
      </c>
      <c r="B90" s="16" t="s">
        <v>408</v>
      </c>
      <c r="C90" s="16" t="s">
        <v>42</v>
      </c>
      <c r="D90" s="16" t="s">
        <v>43</v>
      </c>
      <c r="E90" s="7" t="n">
        <v>15</v>
      </c>
      <c r="F90" s="16" t="s">
        <v>19</v>
      </c>
      <c r="G90" s="6" t="n">
        <v>100</v>
      </c>
      <c r="H90" s="6" t="n">
        <v>969</v>
      </c>
      <c r="I90" s="6" t="n">
        <v>789.95</v>
      </c>
      <c r="J90" s="6" t="n">
        <v>195</v>
      </c>
      <c r="K90" s="6" t="n">
        <v>1500</v>
      </c>
      <c r="L90" s="6" t="n">
        <v>1305</v>
      </c>
      <c r="M90" s="6" t="n">
        <v>11.01</v>
      </c>
      <c r="N90" s="6" t="n">
        <v>8.98</v>
      </c>
    </row>
    <row collapsed="false" customFormat="false" customHeight="false" hidden="false" ht="12.1" outlineLevel="0" r="91">
      <c r="A91" s="29" t="n">
        <v>45439</v>
      </c>
      <c r="B91" s="16" t="s">
        <v>408</v>
      </c>
      <c r="C91" s="16" t="s">
        <v>48</v>
      </c>
      <c r="D91" s="16" t="s">
        <v>49</v>
      </c>
      <c r="E91" s="7" t="n">
        <v>90</v>
      </c>
      <c r="F91" s="16" t="s">
        <v>19</v>
      </c>
      <c r="G91" s="6" t="n">
        <v>25.43</v>
      </c>
      <c r="H91" s="6" t="n">
        <v>219.22</v>
      </c>
      <c r="I91" s="6" t="n">
        <v>241.37</v>
      </c>
      <c r="J91" s="6" t="n">
        <v>298</v>
      </c>
      <c r="K91" s="6" t="n">
        <v>2288.7</v>
      </c>
      <c r="L91" s="6" t="n">
        <v>1990.7</v>
      </c>
      <c r="M91" s="6" t="n">
        <v>9.16</v>
      </c>
      <c r="N91" s="6" t="n">
        <v>10.09</v>
      </c>
    </row>
    <row collapsed="false" customFormat="false" customHeight="false" hidden="false" ht="12.1" outlineLevel="0" r="92">
      <c r="A92" s="29" t="n">
        <v>45443</v>
      </c>
      <c r="B92" s="16" t="s">
        <v>408</v>
      </c>
      <c r="C92" s="16" t="s">
        <v>75</v>
      </c>
      <c r="D92" s="16" t="s">
        <v>76</v>
      </c>
      <c r="E92" s="7" t="n">
        <v>50</v>
      </c>
      <c r="F92" s="16" t="s">
        <v>19</v>
      </c>
      <c r="G92" s="6" t="n">
        <v>2.02</v>
      </c>
      <c r="H92" s="6" t="n">
        <v>74.98</v>
      </c>
      <c r="I92" s="6" t="n">
        <v>128.57</v>
      </c>
      <c r="J92" s="6" t="n">
        <v>13</v>
      </c>
      <c r="K92" s="6" t="n">
        <v>101</v>
      </c>
      <c r="L92" s="6" t="n">
        <v>88</v>
      </c>
      <c r="M92" s="6" t="n">
        <v>1.37</v>
      </c>
      <c r="N92" s="6" t="n">
        <v>2.35</v>
      </c>
    </row>
    <row collapsed="false" customFormat="false" customHeight="false" hidden="false" ht="12.1" outlineLevel="0" r="93">
      <c r="A93" s="29" t="n">
        <v>45453</v>
      </c>
      <c r="B93" s="16" t="s">
        <v>408</v>
      </c>
      <c r="C93" s="16" t="s">
        <v>83</v>
      </c>
      <c r="D93" s="16" t="s">
        <v>84</v>
      </c>
      <c r="E93" s="7" t="n">
        <v>20</v>
      </c>
      <c r="F93" s="16" t="s">
        <v>19</v>
      </c>
      <c r="G93" s="6" t="n">
        <v>2.752</v>
      </c>
      <c r="H93" s="6" t="n">
        <v>55.06</v>
      </c>
      <c r="I93" s="6" t="n">
        <v>61.53</v>
      </c>
      <c r="J93" s="6" t="n">
        <v>7</v>
      </c>
      <c r="K93" s="6" t="n">
        <v>55.04</v>
      </c>
      <c r="L93" s="6" t="n">
        <v>48.04</v>
      </c>
      <c r="M93" s="6" t="n">
        <v>3.9</v>
      </c>
      <c r="N93" s="6" t="n">
        <v>4.36</v>
      </c>
    </row>
    <row collapsed="false" customFormat="false" customHeight="false" hidden="false" ht="12.1" outlineLevel="0" r="94">
      <c r="A94" s="29" t="n">
        <v>45457</v>
      </c>
      <c r="B94" s="16" t="s">
        <v>408</v>
      </c>
      <c r="C94" s="16" t="s">
        <v>56</v>
      </c>
      <c r="D94" s="16" t="s">
        <v>57</v>
      </c>
      <c r="E94" s="7" t="n">
        <v>30</v>
      </c>
      <c r="F94" s="16" t="s">
        <v>19</v>
      </c>
      <c r="G94" s="6" t="n">
        <v>17.35</v>
      </c>
      <c r="H94" s="6" t="n">
        <v>240.1</v>
      </c>
      <c r="I94" s="6" t="n">
        <v>174.33</v>
      </c>
      <c r="J94" s="6" t="n">
        <v>68</v>
      </c>
      <c r="K94" s="6" t="n">
        <v>520.5</v>
      </c>
      <c r="L94" s="6" t="n">
        <v>452.5</v>
      </c>
      <c r="M94" s="6" t="n">
        <v>8.65</v>
      </c>
      <c r="N94" s="6" t="n">
        <v>6.28</v>
      </c>
    </row>
    <row collapsed="false" customFormat="false" customHeight="false" hidden="false" ht="12.1" outlineLevel="0" r="95">
      <c r="A95" s="29" t="n">
        <v>45461</v>
      </c>
      <c r="B95" s="16" t="s">
        <v>408</v>
      </c>
      <c r="C95" s="16" t="s">
        <v>27</v>
      </c>
      <c r="D95" s="16" t="s">
        <v>28</v>
      </c>
      <c r="E95" s="7" t="n">
        <v>18</v>
      </c>
      <c r="F95" s="16" t="s">
        <v>19</v>
      </c>
      <c r="G95" s="6" t="n">
        <v>191.51</v>
      </c>
      <c r="H95" s="6" t="n">
        <v>1555.6</v>
      </c>
      <c r="I95" s="6" t="n">
        <v>1534.73</v>
      </c>
      <c r="J95" s="6" t="n">
        <v>448</v>
      </c>
      <c r="K95" s="6" t="n">
        <v>3447.18</v>
      </c>
      <c r="L95" s="6" t="n">
        <v>2999.18</v>
      </c>
      <c r="M95" s="6" t="n">
        <v>10.86</v>
      </c>
      <c r="N95" s="6" t="n">
        <v>10.71</v>
      </c>
    </row>
    <row collapsed="false" customFormat="false" customHeight="false" hidden="false" ht="12.1" outlineLevel="0" r="96">
      <c r="A96" s="29" t="n">
        <v>45461</v>
      </c>
      <c r="B96" s="16" t="s">
        <v>408</v>
      </c>
      <c r="C96" s="16" t="s">
        <v>27</v>
      </c>
      <c r="D96" s="16" t="s">
        <v>28</v>
      </c>
      <c r="E96" s="7" t="n">
        <v>18</v>
      </c>
      <c r="F96" s="16" t="s">
        <v>19</v>
      </c>
      <c r="G96" s="6" t="n">
        <v>38.3</v>
      </c>
      <c r="H96" s="6" t="n">
        <v>1555.6</v>
      </c>
      <c r="I96" s="6" t="n">
        <v>1534.73</v>
      </c>
      <c r="J96" s="6" t="n">
        <v>90</v>
      </c>
      <c r="K96" s="6" t="n">
        <v>689.4</v>
      </c>
      <c r="L96" s="6" t="n">
        <v>599.4</v>
      </c>
      <c r="M96" s="6" t="n">
        <v>2.17</v>
      </c>
      <c r="N96" s="6" t="n">
        <v>2.14</v>
      </c>
    </row>
    <row collapsed="false" customFormat="false" customHeight="false" hidden="false" ht="12.1" outlineLevel="0" r="97">
      <c r="A97" s="29" t="n">
        <v>45471</v>
      </c>
      <c r="B97" s="16" t="s">
        <v>408</v>
      </c>
      <c r="C97" s="16" t="s">
        <v>39</v>
      </c>
      <c r="D97" s="16" t="s">
        <v>40</v>
      </c>
      <c r="E97" s="7" t="n">
        <v>20000</v>
      </c>
      <c r="F97" s="16" t="s">
        <v>19</v>
      </c>
      <c r="G97" s="6" t="n">
        <v>0.0388</v>
      </c>
      <c r="H97" s="6" t="n">
        <v>0.2929</v>
      </c>
      <c r="I97" s="6" t="n">
        <v>0.29</v>
      </c>
      <c r="J97" s="6" t="n">
        <v>101</v>
      </c>
      <c r="K97" s="6" t="n">
        <v>776.6</v>
      </c>
      <c r="L97" s="6" t="n">
        <v>675.6</v>
      </c>
      <c r="M97" s="6" t="n">
        <v>11.49</v>
      </c>
      <c r="N97" s="6" t="n">
        <v>11.53</v>
      </c>
    </row>
    <row collapsed="false" customFormat="false" customHeight="false" hidden="false" ht="12.1" outlineLevel="0" r="98">
      <c r="A98" s="29" t="n">
        <v>45482</v>
      </c>
      <c r="B98" s="16" t="s">
        <v>408</v>
      </c>
      <c r="C98" s="16" t="s">
        <v>51</v>
      </c>
      <c r="D98" s="16" t="s">
        <v>52</v>
      </c>
      <c r="E98" s="7" t="n">
        <v>12</v>
      </c>
      <c r="F98" s="16" t="s">
        <v>19</v>
      </c>
      <c r="G98" s="6" t="n">
        <v>25.17</v>
      </c>
      <c r="H98" s="6" t="n">
        <v>639.1</v>
      </c>
      <c r="I98" s="6" t="n">
        <v>457.48</v>
      </c>
      <c r="J98" s="6" t="n">
        <v>39</v>
      </c>
      <c r="K98" s="6" t="n">
        <v>302.04</v>
      </c>
      <c r="L98" s="6" t="n">
        <v>263.04</v>
      </c>
      <c r="M98" s="6" t="n">
        <v>4.79</v>
      </c>
      <c r="N98" s="6" t="n">
        <v>3.43</v>
      </c>
    </row>
    <row collapsed="false" customFormat="false" customHeight="false" hidden="false" ht="12.1" outlineLevel="0" r="99">
      <c r="A99" s="29" t="n">
        <v>45484</v>
      </c>
      <c r="B99" s="16" t="s">
        <v>408</v>
      </c>
      <c r="C99" s="16" t="s">
        <v>16</v>
      </c>
      <c r="D99" s="16" t="s">
        <v>18</v>
      </c>
      <c r="E99" s="7" t="n">
        <v>14</v>
      </c>
      <c r="F99" s="16" t="s">
        <v>19</v>
      </c>
      <c r="G99" s="6" t="n">
        <v>294</v>
      </c>
      <c r="H99" s="6" t="n">
        <v>5657</v>
      </c>
      <c r="I99" s="6" t="n">
        <v>4673.59</v>
      </c>
      <c r="J99" s="6" t="n">
        <v>535</v>
      </c>
      <c r="K99" s="6" t="n">
        <v>4116</v>
      </c>
      <c r="L99" s="6" t="n">
        <v>3581</v>
      </c>
      <c r="M99" s="6" t="n">
        <v>5.47</v>
      </c>
      <c r="N99" s="6" t="n">
        <v>4.52</v>
      </c>
    </row>
    <row collapsed="false" customFormat="false" customHeight="false" hidden="false" ht="12.1" outlineLevel="0" r="100">
      <c r="A100" s="29" t="n">
        <v>45484</v>
      </c>
      <c r="B100" s="16" t="s">
        <v>408</v>
      </c>
      <c r="C100" s="16" t="s">
        <v>16</v>
      </c>
      <c r="D100" s="16" t="s">
        <v>18</v>
      </c>
      <c r="E100" s="7" t="n">
        <v>14</v>
      </c>
      <c r="F100" s="16" t="s">
        <v>19</v>
      </c>
      <c r="G100" s="6" t="n">
        <v>15</v>
      </c>
      <c r="H100" s="6" t="n">
        <v>5657</v>
      </c>
      <c r="I100" s="6" t="n">
        <v>4673.59</v>
      </c>
      <c r="J100" s="6" t="n">
        <v>27</v>
      </c>
      <c r="K100" s="6" t="n">
        <v>210</v>
      </c>
      <c r="L100" s="6" t="n">
        <v>183</v>
      </c>
      <c r="M100" s="6" t="n">
        <v>0.28</v>
      </c>
      <c r="N100" s="6" t="n">
        <v>0.23</v>
      </c>
    </row>
    <row collapsed="false" customFormat="false" customHeight="false" hidden="false" ht="12.1" outlineLevel="0" r="101">
      <c r="A101" s="29" t="n">
        <v>45483</v>
      </c>
      <c r="B101" s="16" t="s">
        <v>408</v>
      </c>
      <c r="C101" s="16" t="s">
        <v>53</v>
      </c>
      <c r="D101" s="16" t="s">
        <v>54</v>
      </c>
      <c r="E101" s="7" t="n">
        <v>4</v>
      </c>
      <c r="F101" s="16" t="s">
        <v>64</v>
      </c>
      <c r="G101" s="6" t="n">
        <v>24.4649</v>
      </c>
      <c r="H101" s="6" t="n">
        <v>1400</v>
      </c>
      <c r="I101" s="6" t="n">
        <v>2077.69</v>
      </c>
      <c r="J101" s="6" t="n">
        <v>0.11</v>
      </c>
      <c r="K101" s="6" t="n">
        <v>97.8594</v>
      </c>
      <c r="L101" s="6" t="n">
        <v>88.18</v>
      </c>
      <c r="M101" s="6" t="n">
        <v>1.06</v>
      </c>
      <c r="N101" s="6" t="n">
        <v>1.57</v>
      </c>
    </row>
    <row collapsed="false" customFormat="false" customHeight="false" hidden="false" ht="12.1" outlineLevel="0" r="102">
      <c r="A102" s="29" t="n">
        <v>45484</v>
      </c>
      <c r="B102" s="16" t="s">
        <v>408</v>
      </c>
      <c r="C102" s="16" t="s">
        <v>21</v>
      </c>
      <c r="D102" s="16" t="s">
        <v>22</v>
      </c>
      <c r="E102" s="7" t="n">
        <v>110</v>
      </c>
      <c r="F102" s="16" t="s">
        <v>19</v>
      </c>
      <c r="G102" s="6" t="n">
        <v>33.3</v>
      </c>
      <c r="H102" s="6" t="n">
        <v>296</v>
      </c>
      <c r="I102" s="6" t="n">
        <v>307.1</v>
      </c>
      <c r="J102" s="6" t="n">
        <v>476</v>
      </c>
      <c r="K102" s="6" t="n">
        <v>3663</v>
      </c>
      <c r="L102" s="6" t="n">
        <v>3187</v>
      </c>
      <c r="M102" s="6" t="n">
        <v>9.43</v>
      </c>
      <c r="N102" s="6" t="n">
        <v>9.79</v>
      </c>
    </row>
    <row collapsed="false" customFormat="false" customHeight="false" hidden="false" ht="12.1" outlineLevel="0" r="103">
      <c r="A103" s="29" t="n">
        <v>45489</v>
      </c>
      <c r="B103" s="16" t="s">
        <v>408</v>
      </c>
      <c r="C103" s="16" t="s">
        <v>45</v>
      </c>
      <c r="D103" s="16" t="s">
        <v>46</v>
      </c>
      <c r="E103" s="7" t="n">
        <v>40</v>
      </c>
      <c r="F103" s="16" t="s">
        <v>19</v>
      </c>
      <c r="G103" s="6" t="n">
        <v>35</v>
      </c>
      <c r="H103" s="6" t="n">
        <v>220.85</v>
      </c>
      <c r="I103" s="6" t="n">
        <v>321.9</v>
      </c>
      <c r="J103" s="6" t="n">
        <v>182</v>
      </c>
      <c r="K103" s="6" t="n">
        <v>1400</v>
      </c>
      <c r="L103" s="6" t="n">
        <v>1218</v>
      </c>
      <c r="M103" s="6" t="n">
        <v>9.46</v>
      </c>
      <c r="N103" s="6" t="n">
        <v>13.79</v>
      </c>
    </row>
    <row collapsed="false" customFormat="false" customHeight="false" hidden="false" ht="12.1" outlineLevel="0" r="104">
      <c r="A104" s="29" t="n">
        <v>45490</v>
      </c>
      <c r="B104" s="16" t="s">
        <v>408</v>
      </c>
      <c r="C104" s="16" t="s">
        <v>79</v>
      </c>
      <c r="D104" s="16" t="s">
        <v>80</v>
      </c>
      <c r="E104" s="7" t="n">
        <v>100</v>
      </c>
      <c r="F104" s="16" t="s">
        <v>19</v>
      </c>
      <c r="G104" s="6" t="n">
        <v>0.52</v>
      </c>
      <c r="H104" s="6" t="n">
        <v>21.288</v>
      </c>
      <c r="I104" s="6" t="n">
        <v>29.92</v>
      </c>
      <c r="J104" s="6" t="n">
        <v>7</v>
      </c>
      <c r="K104" s="6" t="n">
        <v>52</v>
      </c>
      <c r="L104" s="6" t="n">
        <v>45</v>
      </c>
      <c r="M104" s="6" t="n">
        <v>1.5</v>
      </c>
      <c r="N104" s="6" t="n">
        <v>2.11</v>
      </c>
    </row>
    <row collapsed="false" customFormat="false" customHeight="false" hidden="false" ht="12.1" outlineLevel="0" r="105">
      <c r="A105" s="29" t="n">
        <v>45491</v>
      </c>
      <c r="B105" s="16" t="s">
        <v>408</v>
      </c>
      <c r="C105" s="16" t="s">
        <v>36</v>
      </c>
      <c r="D105" s="16" t="s">
        <v>37</v>
      </c>
      <c r="E105" s="7" t="n">
        <v>300</v>
      </c>
      <c r="F105" s="16" t="s">
        <v>19</v>
      </c>
      <c r="G105" s="6" t="n">
        <v>12.29</v>
      </c>
      <c r="H105" s="6" t="n">
        <v>49.27</v>
      </c>
      <c r="I105" s="6" t="n">
        <v>42.74</v>
      </c>
      <c r="J105" s="6" t="n">
        <v>479</v>
      </c>
      <c r="K105" s="6" t="n">
        <v>3687</v>
      </c>
      <c r="L105" s="6" t="n">
        <v>3208</v>
      </c>
      <c r="M105" s="6" t="n">
        <v>25.02</v>
      </c>
      <c r="N105" s="6" t="n">
        <v>21.7</v>
      </c>
    </row>
    <row collapsed="false" customFormat="false" customHeight="false" hidden="false" ht="12.1" outlineLevel="0" r="106">
      <c r="A106" s="29" t="n">
        <v>45545</v>
      </c>
      <c r="B106" s="16" t="s">
        <v>408</v>
      </c>
      <c r="C106" s="16" t="s">
        <v>27</v>
      </c>
      <c r="D106" s="16" t="s">
        <v>28</v>
      </c>
      <c r="E106" s="7" t="n">
        <v>18</v>
      </c>
      <c r="F106" s="16" t="s">
        <v>19</v>
      </c>
      <c r="G106" s="6" t="n">
        <v>31.06</v>
      </c>
      <c r="H106" s="6" t="n">
        <v>1254.2</v>
      </c>
      <c r="I106" s="6" t="n">
        <v>1534.73</v>
      </c>
      <c r="J106" s="6" t="n">
        <v>73</v>
      </c>
      <c r="K106" s="6" t="n">
        <v>559.08</v>
      </c>
      <c r="L106" s="6" t="n">
        <v>486.08</v>
      </c>
      <c r="M106" s="6" t="n">
        <v>1.76</v>
      </c>
      <c r="N106" s="6" t="n">
        <v>2.15</v>
      </c>
    </row>
    <row collapsed="false" customFormat="false" customHeight="false" hidden="false" ht="12.1" outlineLevel="0" r="107">
      <c r="A107" s="29" t="n">
        <v>45557</v>
      </c>
      <c r="B107" s="16" t="s">
        <v>408</v>
      </c>
      <c r="C107" s="16" t="s">
        <v>16</v>
      </c>
      <c r="D107" s="16" t="s">
        <v>18</v>
      </c>
      <c r="E107" s="7" t="n">
        <v>14</v>
      </c>
      <c r="F107" s="16" t="s">
        <v>19</v>
      </c>
      <c r="G107" s="6" t="n">
        <v>117</v>
      </c>
      <c r="H107" s="6" t="n">
        <v>5140</v>
      </c>
      <c r="I107" s="6" t="n">
        <v>4673.59</v>
      </c>
      <c r="J107" s="6" t="n">
        <v>213</v>
      </c>
      <c r="K107" s="6" t="n">
        <v>1638</v>
      </c>
      <c r="L107" s="6" t="n">
        <v>1425</v>
      </c>
      <c r="M107" s="6" t="n">
        <v>2.18</v>
      </c>
      <c r="N107" s="6" t="n">
        <v>1.98</v>
      </c>
    </row>
    <row collapsed="false" customFormat="false" customHeight="false" hidden="false" ht="12.1" outlineLevel="0" r="108">
      <c r="A108" s="29" t="n">
        <v>45562</v>
      </c>
      <c r="B108" s="16" t="s">
        <v>408</v>
      </c>
      <c r="C108" s="16" t="s">
        <v>71</v>
      </c>
      <c r="D108" s="16" t="s">
        <v>72</v>
      </c>
      <c r="E108" s="7" t="n">
        <v>60</v>
      </c>
      <c r="F108" s="16" t="s">
        <v>19</v>
      </c>
      <c r="G108" s="6" t="n">
        <v>6.06</v>
      </c>
      <c r="H108" s="6" t="n">
        <v>70.75</v>
      </c>
      <c r="I108" s="6" t="n">
        <v>87.73</v>
      </c>
      <c r="J108" s="6" t="n">
        <v>47</v>
      </c>
      <c r="K108" s="6" t="n">
        <v>363.6</v>
      </c>
      <c r="L108" s="6" t="n">
        <v>316.6</v>
      </c>
      <c r="M108" s="6" t="n">
        <v>6.01</v>
      </c>
      <c r="N108" s="6" t="n">
        <v>7.46</v>
      </c>
    </row>
    <row collapsed="false" customFormat="false" customHeight="false" hidden="false" ht="12.1" outlineLevel="0" r="109">
      <c r="A109" s="29" t="n">
        <v>45573</v>
      </c>
      <c r="B109" s="16" t="s">
        <v>408</v>
      </c>
      <c r="C109" s="16" t="s">
        <v>51</v>
      </c>
      <c r="D109" s="16" t="s">
        <v>52</v>
      </c>
      <c r="E109" s="7" t="n">
        <v>12</v>
      </c>
      <c r="F109" s="16" t="s">
        <v>19</v>
      </c>
      <c r="G109" s="6" t="n">
        <v>38.2</v>
      </c>
      <c r="H109" s="6" t="n">
        <v>621.1</v>
      </c>
      <c r="I109" s="6" t="n">
        <v>457.48</v>
      </c>
      <c r="J109" s="6" t="n">
        <v>60</v>
      </c>
      <c r="K109" s="6" t="n">
        <v>458.4</v>
      </c>
      <c r="L109" s="6" t="n">
        <v>398.4</v>
      </c>
      <c r="M109" s="6" t="n">
        <v>7.26</v>
      </c>
      <c r="N109" s="6" t="n">
        <v>5.35</v>
      </c>
    </row>
    <row collapsed="false" customFormat="false" customHeight="false" hidden="false" ht="12.1" outlineLevel="0" r="110">
      <c r="A110" s="29" t="n">
        <v>45576</v>
      </c>
      <c r="B110" s="16" t="s">
        <v>408</v>
      </c>
      <c r="C110" s="16" t="s">
        <v>69</v>
      </c>
      <c r="D110" s="16" t="s">
        <v>70</v>
      </c>
      <c r="E110" s="7" t="n">
        <v>3</v>
      </c>
      <c r="F110" s="16" t="s">
        <v>19</v>
      </c>
      <c r="G110" s="6" t="n">
        <v>35.5</v>
      </c>
      <c r="H110" s="6" t="n">
        <v>957.8</v>
      </c>
      <c r="I110" s="6" t="n">
        <v>1622.8</v>
      </c>
      <c r="J110" s="6" t="n">
        <v>14</v>
      </c>
      <c r="K110" s="6" t="n">
        <v>106.5</v>
      </c>
      <c r="L110" s="6" t="n">
        <v>92.5</v>
      </c>
      <c r="M110" s="6" t="n">
        <v>1.9</v>
      </c>
      <c r="N110" s="6" t="n">
        <v>3.22</v>
      </c>
    </row>
    <row collapsed="false" customFormat="false" customHeight="false" hidden="false" ht="12.1" outlineLevel="0" r="111">
      <c r="A111" s="29" t="n">
        <v>45575</v>
      </c>
      <c r="B111" s="16" t="s">
        <v>408</v>
      </c>
      <c r="C111" s="16" t="s">
        <v>53</v>
      </c>
      <c r="D111" s="16" t="s">
        <v>54</v>
      </c>
      <c r="E111" s="7" t="n">
        <v>4</v>
      </c>
      <c r="F111" s="16" t="s">
        <v>64</v>
      </c>
      <c r="G111" s="6" t="n">
        <v>26.9516</v>
      </c>
      <c r="H111" s="6" t="n">
        <v>1400</v>
      </c>
      <c r="I111" s="6" t="n">
        <v>2077.69</v>
      </c>
      <c r="J111" s="6" t="n">
        <v>0.11</v>
      </c>
      <c r="K111" s="6" t="n">
        <v>107.8065</v>
      </c>
      <c r="L111" s="6" t="n">
        <v>97.14</v>
      </c>
      <c r="M111" s="6" t="n">
        <v>1.17</v>
      </c>
      <c r="N111" s="6" t="n">
        <v>1.73</v>
      </c>
    </row>
    <row collapsed="false" customFormat="false" customHeight="false" hidden="false" ht="12.1" outlineLevel="0" r="112">
      <c r="A112" s="29" t="n">
        <v>45582</v>
      </c>
      <c r="B112" s="16" t="s">
        <v>408</v>
      </c>
      <c r="C112" s="16" t="s">
        <v>83</v>
      </c>
      <c r="D112" s="16" t="s">
        <v>84</v>
      </c>
      <c r="E112" s="7" t="n">
        <v>20</v>
      </c>
      <c r="F112" s="16" t="s">
        <v>19</v>
      </c>
      <c r="G112" s="6" t="n">
        <v>2.494</v>
      </c>
      <c r="H112" s="6" t="n">
        <v>40.655</v>
      </c>
      <c r="I112" s="6" t="n">
        <v>61.53</v>
      </c>
      <c r="J112" s="6" t="n">
        <v>6</v>
      </c>
      <c r="K112" s="6" t="n">
        <v>49.88</v>
      </c>
      <c r="L112" s="6" t="n">
        <v>43.88</v>
      </c>
      <c r="M112" s="6" t="n">
        <v>3.57</v>
      </c>
      <c r="N112" s="6" t="n">
        <v>5.4</v>
      </c>
    </row>
    <row collapsed="false" customFormat="false" customHeight="false" hidden="false" ht="12.1" outlineLevel="0" r="113">
      <c r="A113" s="29" t="n">
        <v>45584</v>
      </c>
      <c r="B113" s="16" t="s">
        <v>408</v>
      </c>
      <c r="C113" s="16" t="s">
        <v>75</v>
      </c>
      <c r="D113" s="16" t="s">
        <v>76</v>
      </c>
      <c r="E113" s="7" t="n">
        <v>50</v>
      </c>
      <c r="F113" s="16" t="s">
        <v>19</v>
      </c>
      <c r="G113" s="6" t="n">
        <v>2.49</v>
      </c>
      <c r="H113" s="6" t="n">
        <v>52.2</v>
      </c>
      <c r="I113" s="6" t="n">
        <v>128.57</v>
      </c>
      <c r="J113" s="6" t="n">
        <v>16</v>
      </c>
      <c r="K113" s="6" t="n">
        <v>124.5</v>
      </c>
      <c r="L113" s="6" t="n">
        <v>108.5</v>
      </c>
      <c r="M113" s="6" t="n">
        <v>1.69</v>
      </c>
      <c r="N113" s="6" t="n">
        <v>4.16</v>
      </c>
    </row>
    <row collapsed="false" customFormat="false" customHeight="false" hidden="false" ht="12.1" outlineLevel="0" r="114">
      <c r="A114" s="29" t="n">
        <v>45643</v>
      </c>
      <c r="B114" s="16" t="s">
        <v>408</v>
      </c>
      <c r="C114" s="16" t="s">
        <v>27</v>
      </c>
      <c r="D114" s="16" t="s">
        <v>28</v>
      </c>
      <c r="E114" s="7" t="n">
        <v>18</v>
      </c>
      <c r="F114" s="16" t="s">
        <v>19</v>
      </c>
      <c r="G114" s="6" t="n">
        <v>49.06</v>
      </c>
      <c r="H114" s="6" t="n">
        <v>1016.4</v>
      </c>
      <c r="I114" s="6" t="n">
        <v>1534.73</v>
      </c>
      <c r="J114" s="6" t="n">
        <v>115</v>
      </c>
      <c r="K114" s="6" t="n">
        <v>883.08</v>
      </c>
      <c r="L114" s="6" t="n">
        <v>768.08</v>
      </c>
      <c r="M114" s="6" t="n">
        <v>2.78</v>
      </c>
      <c r="N114" s="6" t="n">
        <v>4.2</v>
      </c>
    </row>
    <row collapsed="false" customFormat="false" customHeight="false" hidden="false" ht="12.1" outlineLevel="0" r="115">
      <c r="A115" s="29" t="n">
        <v>45648</v>
      </c>
      <c r="B115" s="16" t="s">
        <v>408</v>
      </c>
      <c r="C115" s="16" t="s">
        <v>16</v>
      </c>
      <c r="D115" s="16" t="s">
        <v>18</v>
      </c>
      <c r="E115" s="7" t="n">
        <v>14</v>
      </c>
      <c r="F115" s="16" t="s">
        <v>19</v>
      </c>
      <c r="G115" s="6" t="n">
        <v>126</v>
      </c>
      <c r="H115" s="6" t="n">
        <v>5814</v>
      </c>
      <c r="I115" s="6" t="n">
        <v>4673.59</v>
      </c>
      <c r="J115" s="6" t="n">
        <v>229</v>
      </c>
      <c r="K115" s="6" t="n">
        <v>1764</v>
      </c>
      <c r="L115" s="6" t="n">
        <v>1535</v>
      </c>
      <c r="M115" s="6" t="n">
        <v>2.35</v>
      </c>
      <c r="N115" s="6" t="n">
        <v>1.89</v>
      </c>
    </row>
    <row collapsed="false" customFormat="false" customHeight="false" hidden="false" ht="12.1" outlineLevel="0" r="116">
      <c r="A116" s="29" t="n">
        <v>45665</v>
      </c>
      <c r="B116" s="16" t="s">
        <v>408</v>
      </c>
      <c r="C116" s="16" t="s">
        <v>51</v>
      </c>
      <c r="D116" s="16" t="s">
        <v>52</v>
      </c>
      <c r="E116" s="7" t="n">
        <v>12</v>
      </c>
      <c r="F116" s="16" t="s">
        <v>19</v>
      </c>
      <c r="G116" s="6" t="n">
        <v>17.39</v>
      </c>
      <c r="H116" s="6" t="n">
        <v>645.5</v>
      </c>
      <c r="I116" s="6" t="n">
        <v>457.48</v>
      </c>
      <c r="J116" s="6" t="n">
        <v>27</v>
      </c>
      <c r="K116" s="6" t="n">
        <v>208.68</v>
      </c>
      <c r="L116" s="6" t="n">
        <v>181.68</v>
      </c>
      <c r="M116" s="6" t="n">
        <v>3.31</v>
      </c>
      <c r="N116" s="6" t="n">
        <v>2.35</v>
      </c>
    </row>
    <row collapsed="false" customFormat="false" customHeight="false" hidden="false" ht="12.1" outlineLevel="0" r="117">
      <c r="A117" s="29" t="n">
        <v>45667</v>
      </c>
      <c r="B117" s="16" t="s">
        <v>408</v>
      </c>
      <c r="C117" s="16" t="s">
        <v>53</v>
      </c>
      <c r="D117" s="16" t="s">
        <v>54</v>
      </c>
      <c r="E117" s="7" t="n">
        <v>4</v>
      </c>
      <c r="F117" s="16" t="s">
        <v>64</v>
      </c>
      <c r="G117" s="6" t="n">
        <v>28.4369</v>
      </c>
      <c r="H117" s="6" t="n">
        <v>1400</v>
      </c>
      <c r="I117" s="6" t="n">
        <v>2077.69</v>
      </c>
      <c r="J117" s="6" t="n">
        <v>0.11</v>
      </c>
      <c r="K117" s="6" t="n">
        <v>113.7477</v>
      </c>
      <c r="L117" s="6" t="n">
        <v>102.5</v>
      </c>
      <c r="M117" s="6" t="n">
        <v>1.23</v>
      </c>
      <c r="N117" s="6" t="n">
        <v>1.83</v>
      </c>
    </row>
    <row collapsed="false" customFormat="false" customHeight="false" hidden="false" ht="12.1" outlineLevel="0" r="118">
      <c r="A118" s="29" t="n">
        <v>45757</v>
      </c>
      <c r="B118" s="16" t="s">
        <v>408</v>
      </c>
      <c r="C118" s="16" t="s">
        <v>53</v>
      </c>
      <c r="D118" s="16" t="s">
        <v>54</v>
      </c>
      <c r="E118" s="7" t="n">
        <v>4</v>
      </c>
      <c r="F118" s="16" t="s">
        <v>64</v>
      </c>
      <c r="G118" s="6" t="n">
        <v>23.9337</v>
      </c>
      <c r="H118" s="6" t="n">
        <v>1400</v>
      </c>
      <c r="I118" s="6" t="n">
        <v>2077.69</v>
      </c>
      <c r="J118" s="6" t="n">
        <v>0.11</v>
      </c>
      <c r="K118" s="6" t="n">
        <v>95.7346</v>
      </c>
      <c r="L118" s="6" t="n">
        <v>86.26</v>
      </c>
      <c r="M118" s="6" t="n">
        <v>1.04</v>
      </c>
      <c r="N118" s="6" t="n">
        <v>1.54</v>
      </c>
    </row>
    <row collapsed="false" customFormat="false" customHeight="false" hidden="false" ht="12.1" outlineLevel="0" r="119">
      <c r="A119" s="29" t="n">
        <v>45775</v>
      </c>
      <c r="B119" s="16" t="s">
        <v>408</v>
      </c>
      <c r="C119" s="16" t="s">
        <v>69</v>
      </c>
      <c r="D119" s="16" t="s">
        <v>70</v>
      </c>
      <c r="E119" s="7" t="n">
        <v>3</v>
      </c>
      <c r="F119" s="16" t="s">
        <v>19</v>
      </c>
      <c r="G119" s="6" t="n">
        <v>46.65</v>
      </c>
      <c r="H119" s="6" t="n">
        <v>1266.2</v>
      </c>
      <c r="I119" s="6" t="n">
        <v>1622.8</v>
      </c>
      <c r="J119" s="6" t="n">
        <v>18</v>
      </c>
      <c r="K119" s="6" t="n">
        <v>139.95</v>
      </c>
      <c r="L119" s="6" t="n">
        <v>121.95</v>
      </c>
      <c r="M119" s="6" t="n">
        <v>2.5</v>
      </c>
      <c r="N119" s="6" t="n">
        <v>3.21</v>
      </c>
    </row>
    <row collapsed="false" customFormat="false" customHeight="false" hidden="false" ht="12.1" outlineLevel="0" r="120">
      <c r="A120" s="29" t="n">
        <v>45776</v>
      </c>
      <c r="B120" s="16" t="s">
        <v>408</v>
      </c>
      <c r="C120" s="16" t="s">
        <v>42</v>
      </c>
      <c r="D120" s="16" t="s">
        <v>43</v>
      </c>
      <c r="E120" s="7" t="n">
        <v>15</v>
      </c>
      <c r="F120" s="16" t="s">
        <v>19</v>
      </c>
      <c r="G120" s="6" t="n">
        <v>78</v>
      </c>
      <c r="H120" s="6" t="n">
        <v>780.2</v>
      </c>
      <c r="I120" s="6" t="n">
        <v>789.95</v>
      </c>
      <c r="J120" s="6" t="n">
        <v>152</v>
      </c>
      <c r="K120" s="6" t="n">
        <v>1170</v>
      </c>
      <c r="L120" s="6" t="n">
        <v>1018</v>
      </c>
      <c r="M120" s="6" t="n">
        <v>8.59</v>
      </c>
      <c r="N120" s="6" t="n">
        <v>8.7</v>
      </c>
    </row>
    <row collapsed="false" customFormat="false" customHeight="false" hidden="false" ht="12.1" outlineLevel="0" r="121">
      <c r="A121" s="29" t="n">
        <v>45810</v>
      </c>
      <c r="B121" s="16" t="s">
        <v>408</v>
      </c>
      <c r="C121" s="16" t="s">
        <v>51</v>
      </c>
      <c r="D121" s="16" t="s">
        <v>52</v>
      </c>
      <c r="E121" s="7" t="n">
        <v>12</v>
      </c>
      <c r="F121" s="16" t="s">
        <v>19</v>
      </c>
      <c r="G121" s="6" t="n">
        <v>43.11</v>
      </c>
      <c r="H121" s="6" t="n">
        <v>627.6</v>
      </c>
      <c r="I121" s="6" t="n">
        <v>457.48</v>
      </c>
      <c r="J121" s="6" t="n">
        <v>67</v>
      </c>
      <c r="K121" s="6" t="n">
        <v>517.32</v>
      </c>
      <c r="L121" s="6" t="n">
        <v>450.32</v>
      </c>
      <c r="M121" s="6" t="n">
        <v>8.2</v>
      </c>
      <c r="N121" s="6" t="n">
        <v>5.98</v>
      </c>
    </row>
    <row collapsed="false" customFormat="false" customHeight="false" hidden="false" ht="12.1" outlineLevel="0" r="122">
      <c r="A122" s="29" t="n">
        <v>45817</v>
      </c>
      <c r="B122" s="16" t="s">
        <v>408</v>
      </c>
      <c r="C122" s="16" t="s">
        <v>16</v>
      </c>
      <c r="D122" s="16" t="s">
        <v>18</v>
      </c>
      <c r="E122" s="7" t="n">
        <v>14</v>
      </c>
      <c r="F122" s="16" t="s">
        <v>19</v>
      </c>
      <c r="G122" s="6" t="n">
        <v>87</v>
      </c>
      <c r="H122" s="6" t="n">
        <v>6223</v>
      </c>
      <c r="I122" s="6" t="n">
        <v>4673.59</v>
      </c>
      <c r="J122" s="6" t="n">
        <v>158</v>
      </c>
      <c r="K122" s="6" t="n">
        <v>1218</v>
      </c>
      <c r="L122" s="6" t="n">
        <v>1060</v>
      </c>
      <c r="M122" s="6" t="n">
        <v>1.62</v>
      </c>
      <c r="N122" s="6" t="n">
        <v>1.22</v>
      </c>
    </row>
    <row collapsed="false" customFormat="false" customHeight="false" hidden="false" ht="12.1" outlineLevel="0" r="123">
      <c r="A123" s="29" t="n">
        <v>45839</v>
      </c>
      <c r="B123" s="16" t="s">
        <v>408</v>
      </c>
      <c r="C123" s="16" t="s">
        <v>39</v>
      </c>
      <c r="D123" s="16" t="s">
        <v>40</v>
      </c>
      <c r="E123" s="7" t="n">
        <v>20000</v>
      </c>
      <c r="F123" s="16" t="s">
        <v>19</v>
      </c>
      <c r="G123" s="6" t="n">
        <v>0.0502</v>
      </c>
      <c r="H123" s="6" t="n">
        <v>0.4286</v>
      </c>
      <c r="I123" s="6" t="n">
        <v>0.29</v>
      </c>
      <c r="J123" s="6" t="n">
        <v>131</v>
      </c>
      <c r="K123" s="6" t="n">
        <v>1004.3</v>
      </c>
      <c r="L123" s="6" t="n">
        <v>873.3</v>
      </c>
      <c r="M123" s="6" t="n">
        <v>14.85</v>
      </c>
      <c r="N123" s="6" t="n">
        <v>10.19</v>
      </c>
    </row>
    <row collapsed="false" customFormat="false" customHeight="false" hidden="false" ht="12.1" outlineLevel="0" r="124">
      <c r="A124" s="29" t="n">
        <v>45845</v>
      </c>
      <c r="B124" s="16" t="s">
        <v>408</v>
      </c>
      <c r="C124" s="16" t="s">
        <v>45</v>
      </c>
      <c r="D124" s="16" t="s">
        <v>46</v>
      </c>
      <c r="E124" s="7" t="n">
        <v>40</v>
      </c>
      <c r="F124" s="16" t="s">
        <v>19</v>
      </c>
      <c r="G124" s="6" t="n">
        <v>35</v>
      </c>
      <c r="H124" s="6" t="n">
        <v>193.8</v>
      </c>
      <c r="I124" s="6" t="n">
        <v>321.9</v>
      </c>
      <c r="J124" s="6" t="n">
        <v>182</v>
      </c>
      <c r="K124" s="6" t="n">
        <v>1400</v>
      </c>
      <c r="L124" s="6" t="n">
        <v>1218</v>
      </c>
      <c r="M124" s="6" t="n">
        <v>9.46</v>
      </c>
      <c r="N124" s="6" t="n">
        <v>15.71</v>
      </c>
    </row>
    <row collapsed="false" customFormat="false" customHeight="false" hidden="false" ht="12.1" outlineLevel="0" r="125">
      <c r="A125" s="29" t="n">
        <v>45848</v>
      </c>
      <c r="B125" s="16" t="s">
        <v>408</v>
      </c>
      <c r="C125" s="16" t="s">
        <v>56</v>
      </c>
      <c r="D125" s="16" t="s">
        <v>57</v>
      </c>
      <c r="E125" s="7" t="n">
        <v>30</v>
      </c>
      <c r="F125" s="16" t="s">
        <v>19</v>
      </c>
      <c r="G125" s="6" t="n">
        <v>26.11</v>
      </c>
      <c r="H125" s="6" t="n">
        <v>172.73</v>
      </c>
      <c r="I125" s="6" t="n">
        <v>174.33</v>
      </c>
      <c r="J125" s="6" t="n">
        <v>102</v>
      </c>
      <c r="K125" s="6" t="n">
        <v>783.3</v>
      </c>
      <c r="L125" s="6" t="n">
        <v>681.3</v>
      </c>
      <c r="M125" s="6" t="n">
        <v>13.03</v>
      </c>
      <c r="N125" s="6" t="n">
        <v>13.15</v>
      </c>
    </row>
    <row collapsed="false" customFormat="false" customHeight="false" hidden="false" ht="12.1" outlineLevel="0" r="126">
      <c r="A126" s="29" t="n">
        <v>45849</v>
      </c>
      <c r="B126" s="16" t="s">
        <v>408</v>
      </c>
      <c r="C126" s="16" t="s">
        <v>77</v>
      </c>
      <c r="D126" s="16" t="s">
        <v>78</v>
      </c>
      <c r="E126" s="7" t="n">
        <v>16</v>
      </c>
      <c r="F126" s="16" t="s">
        <v>19</v>
      </c>
      <c r="G126" s="6" t="n">
        <v>25.58</v>
      </c>
      <c r="H126" s="6" t="n">
        <v>72.79</v>
      </c>
      <c r="I126" s="6" t="n">
        <v>260.57</v>
      </c>
      <c r="J126" s="6" t="n">
        <v>53</v>
      </c>
      <c r="K126" s="6" t="n">
        <v>409.28</v>
      </c>
      <c r="L126" s="6" t="n">
        <v>356.28</v>
      </c>
      <c r="M126" s="6" t="n">
        <v>8.55</v>
      </c>
      <c r="N126" s="6" t="n">
        <v>30.59</v>
      </c>
    </row>
    <row collapsed="false" customFormat="false" customHeight="false" hidden="false" ht="12.1" outlineLevel="0" r="127">
      <c r="A127" s="29" t="n">
        <v>45848</v>
      </c>
      <c r="B127" s="16" t="s">
        <v>408</v>
      </c>
      <c r="C127" s="16" t="s">
        <v>53</v>
      </c>
      <c r="D127" s="16" t="s">
        <v>54</v>
      </c>
      <c r="E127" s="7" t="n">
        <v>4</v>
      </c>
      <c r="F127" s="16" t="s">
        <v>64</v>
      </c>
      <c r="G127" s="6" t="n">
        <v>21.732</v>
      </c>
      <c r="H127" s="6" t="n">
        <v>1400</v>
      </c>
      <c r="I127" s="6" t="n">
        <v>2077.69</v>
      </c>
      <c r="J127" s="6" t="n">
        <v>0.11</v>
      </c>
      <c r="K127" s="6" t="n">
        <v>86.928</v>
      </c>
      <c r="L127" s="6" t="n">
        <v>78.33</v>
      </c>
      <c r="M127" s="6" t="n">
        <v>0.94</v>
      </c>
      <c r="N127" s="6" t="n">
        <v>1.4</v>
      </c>
    </row>
    <row collapsed="false" customFormat="false" customHeight="false" hidden="false" ht="12.1" outlineLevel="0" r="128">
      <c r="A128" s="29" t="n">
        <v>45855</v>
      </c>
      <c r="B128" s="16" t="s">
        <v>408</v>
      </c>
      <c r="C128" s="16" t="s">
        <v>36</v>
      </c>
      <c r="D128" s="16" t="s">
        <v>37</v>
      </c>
      <c r="E128" s="7" t="n">
        <v>300</v>
      </c>
      <c r="F128" s="16" t="s">
        <v>19</v>
      </c>
      <c r="G128" s="6" t="n">
        <v>8.5</v>
      </c>
      <c r="H128" s="6" t="n">
        <v>45.38</v>
      </c>
      <c r="I128" s="6" t="n">
        <v>42.74</v>
      </c>
      <c r="J128" s="6" t="n">
        <v>332</v>
      </c>
      <c r="K128" s="6" t="n">
        <v>2550</v>
      </c>
      <c r="L128" s="6" t="n">
        <v>2218</v>
      </c>
      <c r="M128" s="6" t="n">
        <v>17.3</v>
      </c>
      <c r="N128" s="6" t="n">
        <v>16.29</v>
      </c>
    </row>
    <row collapsed="false" customFormat="false" customHeight="false" hidden="false" ht="12.1" outlineLevel="0" r="129">
      <c r="A129" s="29" t="n">
        <v>45856</v>
      </c>
      <c r="B129" s="16" t="s">
        <v>408</v>
      </c>
      <c r="C129" s="16" t="s">
        <v>21</v>
      </c>
      <c r="D129" s="16" t="s">
        <v>22</v>
      </c>
      <c r="E129" s="7" t="n">
        <v>110</v>
      </c>
      <c r="F129" s="16" t="s">
        <v>19</v>
      </c>
      <c r="G129" s="6" t="n">
        <v>34.84</v>
      </c>
      <c r="H129" s="6" t="n">
        <v>308.4</v>
      </c>
      <c r="I129" s="6" t="n">
        <v>307.1</v>
      </c>
      <c r="J129" s="6" t="n">
        <v>498</v>
      </c>
      <c r="K129" s="6" t="n">
        <v>3832.4</v>
      </c>
      <c r="L129" s="6" t="n">
        <v>3334.4</v>
      </c>
      <c r="M129" s="6" t="n">
        <v>9.87</v>
      </c>
      <c r="N129" s="6" t="n">
        <v>9.83</v>
      </c>
    </row>
    <row collapsed="false" customFormat="false" customHeight="false" hidden="false" ht="12.1" outlineLevel="0" r="130">
      <c r="A130" s="29" t="n">
        <v>45882</v>
      </c>
      <c r="B130" s="16" t="s">
        <v>408</v>
      </c>
      <c r="C130" s="16" t="s">
        <v>71</v>
      </c>
      <c r="D130" s="16" t="s">
        <v>72</v>
      </c>
      <c r="E130" s="7" t="n">
        <v>60</v>
      </c>
      <c r="F130" s="16" t="s">
        <v>19</v>
      </c>
      <c r="G130" s="6" t="n">
        <v>6.25</v>
      </c>
      <c r="H130" s="6" t="n">
        <v>70.9</v>
      </c>
      <c r="I130" s="6" t="n">
        <v>87.73</v>
      </c>
      <c r="J130" s="6" t="n">
        <v>49</v>
      </c>
      <c r="K130" s="6" t="n">
        <v>375</v>
      </c>
      <c r="L130" s="6" t="n">
        <v>326</v>
      </c>
      <c r="M130" s="6" t="n">
        <v>6.19</v>
      </c>
      <c r="N130" s="6" t="n">
        <v>7.66</v>
      </c>
    </row>
    <row collapsed="false" customFormat="false" customHeight="false" hidden="false" ht="12.1" outlineLevel="0" r="131">
      <c r="A131" s="29" t="n">
        <v>45931</v>
      </c>
      <c r="B131" s="16" t="s">
        <v>408</v>
      </c>
      <c r="C131" s="16" t="s">
        <v>16</v>
      </c>
      <c r="D131" s="16" t="s">
        <v>18</v>
      </c>
      <c r="E131" s="7" t="n">
        <v>14</v>
      </c>
      <c r="F131" s="16" t="s">
        <v>19</v>
      </c>
      <c r="G131" s="6" t="n">
        <v>273</v>
      </c>
      <c r="H131" s="6" t="n">
        <v>6883</v>
      </c>
      <c r="I131" s="6" t="n">
        <v>4673.59</v>
      </c>
      <c r="J131" s="6" t="n">
        <v>497</v>
      </c>
      <c r="K131" s="6" t="n">
        <v>3822</v>
      </c>
      <c r="L131" s="6" t="n">
        <v>3325</v>
      </c>
      <c r="M131" s="6" t="n">
        <v>5.08</v>
      </c>
      <c r="N131" s="6" t="n">
        <v>3.45</v>
      </c>
    </row>
    <row collapsed="false" customFormat="false" customHeight="false" hidden="false" ht="12.1" outlineLevel="0" r="132">
      <c r="A132" s="29" t="n">
        <v>45936</v>
      </c>
      <c r="B132" s="16" t="s">
        <v>408</v>
      </c>
      <c r="C132" s="16" t="s">
        <v>69</v>
      </c>
      <c r="D132" s="16" t="s">
        <v>70</v>
      </c>
      <c r="E132" s="7" t="n">
        <v>3</v>
      </c>
      <c r="F132" s="16" t="s">
        <v>19</v>
      </c>
      <c r="G132" s="6" t="n">
        <v>35.5</v>
      </c>
      <c r="H132" s="6" t="n">
        <v>1083.2</v>
      </c>
      <c r="I132" s="6" t="n">
        <v>1622.8</v>
      </c>
      <c r="J132" s="6" t="n">
        <v>14</v>
      </c>
      <c r="K132" s="6" t="n">
        <v>106.5</v>
      </c>
      <c r="L132" s="6" t="n">
        <v>92.5</v>
      </c>
      <c r="M132" s="6" t="n">
        <v>1.9</v>
      </c>
      <c r="N132" s="6" t="n">
        <v>2.85</v>
      </c>
    </row>
    <row collapsed="false" customFormat="false" customHeight="false" hidden="false" ht="12.1" outlineLevel="0" r="133">
      <c r="A133" s="29" t="n">
        <v>45940</v>
      </c>
      <c r="B133" s="16" t="s">
        <v>408</v>
      </c>
      <c r="C133" s="16" t="s">
        <v>53</v>
      </c>
      <c r="D133" s="16" t="s">
        <v>54</v>
      </c>
      <c r="E133" s="7" t="n">
        <v>4</v>
      </c>
      <c r="F133" s="16" t="s">
        <v>64</v>
      </c>
      <c r="G133" s="6" t="n">
        <v>22.6321</v>
      </c>
      <c r="H133" s="6" t="n">
        <v>1400</v>
      </c>
      <c r="I133" s="6" t="n">
        <v>2077.69</v>
      </c>
      <c r="J133" s="6" t="n">
        <v>0.11</v>
      </c>
      <c r="K133" s="6" t="n">
        <v>90.5283</v>
      </c>
      <c r="L133" s="6" t="n">
        <v>81.57</v>
      </c>
      <c r="M133" s="6" t="n">
        <v>0.98</v>
      </c>
      <c r="N133" s="6" t="n">
        <v>1.46</v>
      </c>
    </row>
    <row collapsed="false" customFormat="false" customHeight="false" hidden="false" ht="12.1" outlineLevel="0" r="134">
      <c r="A134" s="29" t="n">
        <v>45944</v>
      </c>
      <c r="B134" s="16" t="s">
        <v>408</v>
      </c>
      <c r="C134" s="16" t="s">
        <v>51</v>
      </c>
      <c r="D134" s="16" t="s">
        <v>52</v>
      </c>
      <c r="E134" s="7" t="n">
        <v>12</v>
      </c>
      <c r="F134" s="16" t="s">
        <v>19</v>
      </c>
      <c r="G134" s="6" t="n">
        <v>14.35</v>
      </c>
      <c r="H134" s="6" t="n">
        <v>525.2</v>
      </c>
      <c r="I134" s="6" t="n">
        <v>457.48</v>
      </c>
      <c r="J134" s="6" t="n">
        <v>22</v>
      </c>
      <c r="K134" s="6" t="n">
        <v>172.2</v>
      </c>
      <c r="L134" s="6" t="n">
        <v>150.2</v>
      </c>
      <c r="M134" s="6" t="n">
        <v>2.74</v>
      </c>
      <c r="N134" s="6" t="n">
        <v>2.38</v>
      </c>
    </row>
    <row collapsed="false" customFormat="false" customHeight="false" hidden="false" ht="12.1" outlineLevel="0" r="135">
      <c r="A135" s="29" t="n">
        <v>46033</v>
      </c>
      <c r="B135" s="16" t="s">
        <v>408</v>
      </c>
      <c r="C135" s="16" t="s">
        <v>51</v>
      </c>
      <c r="D135" s="16" t="s">
        <v>52</v>
      </c>
      <c r="E135" s="7" t="n">
        <v>12</v>
      </c>
      <c r="F135" s="16" t="s">
        <v>19</v>
      </c>
      <c r="G135" s="6" t="n">
        <v>8.13</v>
      </c>
      <c r="H135" s="6" t="n">
        <v>527</v>
      </c>
      <c r="I135" s="6" t="n">
        <v>457.48</v>
      </c>
      <c r="J135" s="6" t="n">
        <v>13</v>
      </c>
      <c r="K135" s="6" t="n">
        <v>97.56</v>
      </c>
      <c r="L135" s="6" t="n">
        <v>84.56</v>
      </c>
      <c r="M135" s="6" t="n">
        <v>1.54</v>
      </c>
      <c r="N135" s="6" t="n">
        <v>1.34</v>
      </c>
    </row>
    <row collapsed="false" customFormat="false" customHeight="false" hidden="false" ht="12.1" outlineLevel="0" r="136">
      <c r="A136" s="29" t="n">
        <v>46034</v>
      </c>
      <c r="B136" s="16" t="s">
        <v>408</v>
      </c>
      <c r="C136" s="16" t="s">
        <v>53</v>
      </c>
      <c r="D136" s="16" t="s">
        <v>54</v>
      </c>
      <c r="E136" s="7" t="n">
        <v>4</v>
      </c>
      <c r="F136" s="16" t="s">
        <v>64</v>
      </c>
      <c r="G136" s="6" t="n">
        <v>21.747</v>
      </c>
      <c r="H136" s="6" t="n">
        <v>1400</v>
      </c>
      <c r="I136" s="6" t="n">
        <v>2077.69</v>
      </c>
      <c r="J136" s="6" t="n">
        <v>0.11</v>
      </c>
      <c r="K136" s="6" t="n">
        <v>86.9881</v>
      </c>
      <c r="L136" s="6" t="n">
        <v>78.38</v>
      </c>
      <c r="M136" s="6" t="n">
        <v>0.94</v>
      </c>
      <c r="N136" s="6" t="n">
        <v>1.4</v>
      </c>
    </row>
    <row collapsed="false" customFormat="false" customHeight="false" hidden="false" ht="12.1" outlineLevel="0" r="137">
      <c r="A137" s="29"/>
      <c r="B137" s="16"/>
      <c r="C137" s="16"/>
      <c r="D137" s="16"/>
      <c r="E137" s="7"/>
      <c r="F137" s="16"/>
      <c r="G137" s="6"/>
      <c r="H137" s="6"/>
      <c r="I137" s="6"/>
      <c r="J137" s="6"/>
      <c r="K137" s="6"/>
      <c r="L137" s="6"/>
      <c r="M137" s="6"/>
      <c r="N137" s="6"/>
    </row>
    <row collapsed="false" customFormat="false" customHeight="false" hidden="false" ht="12.1" outlineLevel="0" r="138">
      <c r="A138" s="29" t="n">
        <v>46125</v>
      </c>
      <c r="B138" s="16" t="s">
        <v>408</v>
      </c>
      <c r="C138" s="16" t="s">
        <v>69</v>
      </c>
      <c r="D138" s="16" t="s">
        <v>70</v>
      </c>
      <c r="E138" s="7" t="n">
        <v>3</v>
      </c>
      <c r="F138" s="16" t="s">
        <v>19</v>
      </c>
      <c r="G138" s="6" t="n">
        <v>47.23</v>
      </c>
      <c r="H138" s="6" t="n">
        <v>1207.5</v>
      </c>
      <c r="I138" s="6" t="n">
        <v>1622.8</v>
      </c>
      <c r="J138" s="6" t="n">
        <v>18</v>
      </c>
      <c r="K138" s="6" t="n">
        <v>141.69</v>
      </c>
      <c r="L138" s="6" t="n">
        <v>123.69</v>
      </c>
      <c r="M138" s="6" t="n">
        <v>2.54</v>
      </c>
      <c r="N138" s="6" t="n">
        <v>3.41</v>
      </c>
    </row>
    <row collapsed="false" customFormat="false" customHeight="false" hidden="false" ht="12.1" outlineLevel="0" r="139">
      <c r="A139" s="29" t="n">
        <v>46122</v>
      </c>
      <c r="B139" s="16" t="s">
        <v>408</v>
      </c>
      <c r="C139" s="16" t="s">
        <v>53</v>
      </c>
      <c r="D139" s="16" t="s">
        <v>54</v>
      </c>
      <c r="E139" s="7" t="n">
        <v>4</v>
      </c>
      <c r="F139" s="16" t="s">
        <v>64</v>
      </c>
      <c r="G139" s="6" t="n">
        <v>21.6386</v>
      </c>
      <c r="H139" s="6" t="n">
        <v>1400</v>
      </c>
      <c r="I139" s="6" t="n">
        <v>2077.69</v>
      </c>
      <c r="J139" s="6" t="n">
        <v>0.11</v>
      </c>
      <c r="K139" s="6" t="n">
        <v>86.5543</v>
      </c>
      <c r="L139" s="6" t="n">
        <v>77.99</v>
      </c>
      <c r="M139" s="6" t="n">
        <v>0.94</v>
      </c>
      <c r="N139" s="6" t="n">
        <v>1.39</v>
      </c>
    </row>
  </sheetData>
  <autoFilter ref="A1:N13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9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105</v>
      </c>
      <c r="B1" s="30" t="s">
        <v>398</v>
      </c>
      <c r="C1" s="30" t="s">
        <v>0</v>
      </c>
      <c r="D1" s="30" t="s">
        <v>2</v>
      </c>
      <c r="E1" s="30" t="s">
        <v>399</v>
      </c>
      <c r="F1" s="30" t="s">
        <v>411</v>
      </c>
      <c r="G1" s="30" t="s">
        <v>412</v>
      </c>
      <c r="H1" s="30" t="s">
        <v>109</v>
      </c>
      <c r="I1" s="30" t="s">
        <v>413</v>
      </c>
      <c r="J1" s="30" t="s">
        <v>414</v>
      </c>
      <c r="K1" s="30" t="s">
        <v>415</v>
      </c>
      <c r="L1" s="30" t="s">
        <v>416</v>
      </c>
      <c r="M1" s="30" t="s">
        <v>417</v>
      </c>
      <c r="N1" s="30" t="s">
        <v>418</v>
      </c>
      <c r="O1" s="30" t="s">
        <v>419</v>
      </c>
    </row>
    <row collapsed="false" customFormat="false" customHeight="false" hidden="false" ht="12.1" outlineLevel="0" r="2">
      <c r="A2" s="31" t="n">
        <v>44376</v>
      </c>
      <c r="B2" s="16" t="s">
        <v>408</v>
      </c>
      <c r="C2" s="16" t="s">
        <v>16</v>
      </c>
      <c r="D2" s="16" t="s">
        <v>18</v>
      </c>
      <c r="E2" s="17" t="n">
        <v>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1752</v>
      </c>
      <c r="J2" s="17" t="n">
        <v>4715.266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44376</v>
      </c>
      <c r="B3" s="16" t="s">
        <v>408</v>
      </c>
      <c r="C3" s="16" t="s">
        <v>16</v>
      </c>
      <c r="D3" s="16" t="s">
        <v>18</v>
      </c>
      <c r="E3" s="17" t="n">
        <v>5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1752</v>
      </c>
      <c r="J3" s="17" t="n">
        <v>4708.26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 t="n">
        <v>44413</v>
      </c>
      <c r="B4" s="16" t="s">
        <v>408</v>
      </c>
      <c r="C4" s="16" t="s">
        <v>16</v>
      </c>
      <c r="D4" s="16" t="s">
        <v>18</v>
      </c>
      <c r="E4" s="17" t="n">
        <v>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1715</v>
      </c>
      <c r="J4" s="17" t="n">
        <v>4578.17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1" t="n">
        <v>44369</v>
      </c>
      <c r="B5" s="16" t="s">
        <v>408</v>
      </c>
      <c r="C5" s="16" t="s">
        <v>21</v>
      </c>
      <c r="D5" s="16" t="s">
        <v>22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1758</v>
      </c>
      <c r="J5" s="17" t="n">
        <v>285.597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1" t="n">
        <v>44421</v>
      </c>
      <c r="B6" s="16" t="s">
        <v>408</v>
      </c>
      <c r="C6" s="16" t="s">
        <v>21</v>
      </c>
      <c r="D6" s="16" t="s">
        <v>22</v>
      </c>
      <c r="E6" s="17" t="n">
        <v>20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1706</v>
      </c>
      <c r="J6" s="17" t="n">
        <v>303.21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1" t="n">
        <v>44463</v>
      </c>
      <c r="B7" s="16" t="s">
        <v>408</v>
      </c>
      <c r="C7" s="16" t="s">
        <v>21</v>
      </c>
      <c r="D7" s="16" t="s">
        <v>22</v>
      </c>
      <c r="E7" s="17" t="n">
        <v>50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1665</v>
      </c>
      <c r="J7" s="17" t="n">
        <v>309.024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1" t="n">
        <v>44488</v>
      </c>
      <c r="B8" s="16" t="s">
        <v>408</v>
      </c>
      <c r="C8" s="16" t="s">
        <v>21</v>
      </c>
      <c r="D8" s="16" t="s">
        <v>22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1640</v>
      </c>
      <c r="J8" s="17" t="n">
        <v>333.631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1" t="n">
        <v>44488</v>
      </c>
      <c r="B9" s="16" t="s">
        <v>408</v>
      </c>
      <c r="C9" s="16" t="s">
        <v>21</v>
      </c>
      <c r="D9" s="16" t="s">
        <v>22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1640</v>
      </c>
      <c r="J9" s="17" t="n">
        <v>333.231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1" t="n">
        <v>44551</v>
      </c>
      <c r="B10" s="16" t="s">
        <v>408</v>
      </c>
      <c r="C10" s="16" t="s">
        <v>21</v>
      </c>
      <c r="D10" s="16" t="s">
        <v>22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1577</v>
      </c>
      <c r="J10" s="17" t="n">
        <v>274.09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1" t="n">
        <v>44305</v>
      </c>
      <c r="B11" s="16" t="s">
        <v>408</v>
      </c>
      <c r="C11" s="16" t="s">
        <v>24</v>
      </c>
      <c r="D11" s="16" t="s">
        <v>25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1822</v>
      </c>
      <c r="J11" s="17" t="n">
        <v>491.59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1" t="n">
        <v>44312</v>
      </c>
      <c r="B12" s="16" t="s">
        <v>408</v>
      </c>
      <c r="C12" s="16" t="s">
        <v>24</v>
      </c>
      <c r="D12" s="16" t="s">
        <v>25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1816</v>
      </c>
      <c r="J12" s="17" t="n">
        <v>483.535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1" t="n">
        <v>44329</v>
      </c>
      <c r="B13" s="16" t="s">
        <v>408</v>
      </c>
      <c r="C13" s="16" t="s">
        <v>24</v>
      </c>
      <c r="D13" s="16" t="s">
        <v>25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1798</v>
      </c>
      <c r="J13" s="17" t="n">
        <v>457.516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1" t="n">
        <v>44266</v>
      </c>
      <c r="B14" s="16" t="s">
        <v>408</v>
      </c>
      <c r="C14" s="16" t="s">
        <v>27</v>
      </c>
      <c r="D14" s="16" t="s">
        <v>28</v>
      </c>
      <c r="E14" s="17" t="n">
        <v>8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1861</v>
      </c>
      <c r="J14" s="17" t="n">
        <v>1354.73875</v>
      </c>
      <c r="K14" s="6" t="s">
        <f>=Портфель!F5*Портфель!$Q$13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1" t="n">
        <v>44347</v>
      </c>
      <c r="B15" s="16" t="s">
        <v>408</v>
      </c>
      <c r="C15" s="16" t="s">
        <v>27</v>
      </c>
      <c r="D15" s="16" t="s">
        <v>28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1781</v>
      </c>
      <c r="J15" s="17" t="n">
        <v>1684.17</v>
      </c>
      <c r="K15" s="6" t="s">
        <f>=Портфель!F5*Портфель!$Q$13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1" t="n">
        <v>44347</v>
      </c>
      <c r="B16" s="16" t="s">
        <v>408</v>
      </c>
      <c r="C16" s="16" t="s">
        <v>27</v>
      </c>
      <c r="D16" s="16" t="s">
        <v>28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1781</v>
      </c>
      <c r="J16" s="17" t="n">
        <v>1684.17</v>
      </c>
      <c r="K16" s="6" t="s">
        <f>=Портфель!F5*Портфель!$Q$13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1" t="n">
        <v>44398</v>
      </c>
      <c r="B17" s="16" t="s">
        <v>408</v>
      </c>
      <c r="C17" s="16" t="s">
        <v>27</v>
      </c>
      <c r="D17" s="16" t="s">
        <v>28</v>
      </c>
      <c r="E17" s="17" t="n">
        <v>2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1729</v>
      </c>
      <c r="J17" s="17" t="n">
        <v>1711.185</v>
      </c>
      <c r="K17" s="6" t="s">
        <f>=Портфель!F5*Портфель!$Q$13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1" t="n">
        <v>44438</v>
      </c>
      <c r="B18" s="16" t="s">
        <v>408</v>
      </c>
      <c r="C18" s="16" t="s">
        <v>27</v>
      </c>
      <c r="D18" s="16" t="s">
        <v>28</v>
      </c>
      <c r="E18" s="17" t="n">
        <v>2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1689</v>
      </c>
      <c r="J18" s="17" t="n">
        <v>1741.61</v>
      </c>
      <c r="K18" s="6" t="s">
        <f>=Портфель!F5*Портфель!$Q$13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1" t="n">
        <v>44440</v>
      </c>
      <c r="B19" s="16" t="s">
        <v>408</v>
      </c>
      <c r="C19" s="16" t="s">
        <v>27</v>
      </c>
      <c r="D19" s="16" t="s">
        <v>28</v>
      </c>
      <c r="E19" s="17" t="n">
        <v>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1687</v>
      </c>
      <c r="J19" s="17" t="n">
        <v>1642.94</v>
      </c>
      <c r="K19" s="6" t="s">
        <f>=Портфель!F5*Портфель!$Q$13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1" t="n">
        <v>44498</v>
      </c>
      <c r="B20" s="16" t="s">
        <v>408</v>
      </c>
      <c r="C20" s="16" t="s">
        <v>27</v>
      </c>
      <c r="D20" s="16" t="s">
        <v>28</v>
      </c>
      <c r="E20" s="17" t="n">
        <v>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1629</v>
      </c>
      <c r="J20" s="17" t="n">
        <v>1613.72</v>
      </c>
      <c r="K20" s="6" t="s">
        <f>=Портфель!F5*Портфель!$Q$13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1" t="n">
        <v>44488</v>
      </c>
      <c r="B21" s="16" t="s">
        <v>408</v>
      </c>
      <c r="C21" s="16" t="s">
        <v>30</v>
      </c>
      <c r="D21" s="16" t="s">
        <v>31</v>
      </c>
      <c r="E21" s="17" t="n">
        <v>100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1639</v>
      </c>
      <c r="J21" s="17" t="n">
        <v>236.6638</v>
      </c>
      <c r="K21" s="6" t="s">
        <f>=Портфель!F6*Портфель!$Q$13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1" t="n">
        <v>44329</v>
      </c>
      <c r="B22" s="16" t="s">
        <v>408</v>
      </c>
      <c r="C22" s="16" t="s">
        <v>33</v>
      </c>
      <c r="D22" s="16" t="s">
        <v>34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1798</v>
      </c>
      <c r="J22" s="17" t="n">
        <v>1632.63</v>
      </c>
      <c r="K22" s="6" t="s">
        <f>=Портфель!F7*Портфель!$Q$13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1" t="n">
        <v>44369</v>
      </c>
      <c r="B23" s="16" t="s">
        <v>408</v>
      </c>
      <c r="C23" s="16" t="s">
        <v>33</v>
      </c>
      <c r="D23" s="16" t="s">
        <v>34</v>
      </c>
      <c r="E23" s="17" t="n">
        <v>5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1758</v>
      </c>
      <c r="J23" s="17" t="n">
        <v>1635.132</v>
      </c>
      <c r="K23" s="6" t="s">
        <f>=Портфель!F7*Портфель!$Q$13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1" t="n">
        <v>44369</v>
      </c>
      <c r="B24" s="16" t="s">
        <v>408</v>
      </c>
      <c r="C24" s="16" t="s">
        <v>33</v>
      </c>
      <c r="D24" s="16" t="s">
        <v>34</v>
      </c>
      <c r="E24" s="17" t="n">
        <v>5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1758</v>
      </c>
      <c r="J24" s="17" t="n">
        <v>1634.332</v>
      </c>
      <c r="K24" s="6" t="s">
        <f>=Портфель!F7*Портфель!$Q$13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1" t="n">
        <v>44399</v>
      </c>
      <c r="B25" s="16" t="s">
        <v>408</v>
      </c>
      <c r="C25" s="16" t="s">
        <v>33</v>
      </c>
      <c r="D25" s="16" t="s">
        <v>34</v>
      </c>
      <c r="E25" s="17" t="n">
        <v>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1728</v>
      </c>
      <c r="J25" s="17" t="n">
        <v>1563.48</v>
      </c>
      <c r="K25" s="6" t="s">
        <f>=Портфель!F7*Портфель!$Q$13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1" t="n">
        <v>44404</v>
      </c>
      <c r="B26" s="16" t="s">
        <v>408</v>
      </c>
      <c r="C26" s="16" t="s">
        <v>33</v>
      </c>
      <c r="D26" s="16" t="s">
        <v>34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1723</v>
      </c>
      <c r="J26" s="17" t="n">
        <v>1533.56</v>
      </c>
      <c r="K26" s="6" t="s">
        <f>=Портфель!F7*Портфель!$Q$13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1" t="n">
        <v>44407</v>
      </c>
      <c r="B27" s="16" t="s">
        <v>408</v>
      </c>
      <c r="C27" s="16" t="s">
        <v>33</v>
      </c>
      <c r="D27" s="16" t="s">
        <v>34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1720</v>
      </c>
      <c r="J27" s="17" t="n">
        <v>1590.1</v>
      </c>
      <c r="K27" s="6" t="s">
        <f>=Портфель!F7*Портфель!$Q$13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1" t="n">
        <v>44413</v>
      </c>
      <c r="B28" s="16" t="s">
        <v>408</v>
      </c>
      <c r="C28" s="16" t="s">
        <v>33</v>
      </c>
      <c r="D28" s="16" t="s">
        <v>34</v>
      </c>
      <c r="E28" s="17" t="n">
        <v>3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1714</v>
      </c>
      <c r="J28" s="17" t="n">
        <v>1597.1066666667</v>
      </c>
      <c r="K28" s="6" t="s">
        <f>=Портфель!F7*Портфель!$Q$13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1" t="n">
        <v>44433</v>
      </c>
      <c r="B29" s="16" t="s">
        <v>408</v>
      </c>
      <c r="C29" s="16" t="s">
        <v>33</v>
      </c>
      <c r="D29" s="16" t="s">
        <v>34</v>
      </c>
      <c r="E29" s="17" t="n">
        <v>10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1694</v>
      </c>
      <c r="J29" s="17" t="n">
        <v>1545.371</v>
      </c>
      <c r="K29" s="6" t="s">
        <f>=Портфель!F7*Портфель!$Q$13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1" t="n">
        <v>44441</v>
      </c>
      <c r="B30" s="16" t="s">
        <v>408</v>
      </c>
      <c r="C30" s="16" t="s">
        <v>33</v>
      </c>
      <c r="D30" s="16" t="s">
        <v>34</v>
      </c>
      <c r="E30" s="17" t="n">
        <v>3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1686</v>
      </c>
      <c r="J30" s="17" t="n">
        <v>1452.5033333333</v>
      </c>
      <c r="K30" s="6" t="s">
        <f>=Портфель!F7*Портфель!$Q$13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1" t="n">
        <v>44448</v>
      </c>
      <c r="B31" s="16" t="s">
        <v>408</v>
      </c>
      <c r="C31" s="16" t="s">
        <v>33</v>
      </c>
      <c r="D31" s="16" t="s">
        <v>34</v>
      </c>
      <c r="E31" s="17" t="n">
        <v>5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1680</v>
      </c>
      <c r="J31" s="17" t="n">
        <v>1411.678</v>
      </c>
      <c r="K31" s="6" t="s">
        <f>=Портфель!F7*Портфель!$Q$13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1" t="n">
        <v>44469</v>
      </c>
      <c r="B32" s="16" t="s">
        <v>408</v>
      </c>
      <c r="C32" s="16" t="s">
        <v>33</v>
      </c>
      <c r="D32" s="16" t="s">
        <v>34</v>
      </c>
      <c r="E32" s="17" t="n">
        <v>2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1658</v>
      </c>
      <c r="J32" s="17" t="n">
        <v>1245.86</v>
      </c>
      <c r="K32" s="6" t="s">
        <f>=Портфель!F7*Портфель!$Q$13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1" t="n">
        <v>44312</v>
      </c>
      <c r="B33" s="16" t="s">
        <v>408</v>
      </c>
      <c r="C33" s="16" t="s">
        <v>36</v>
      </c>
      <c r="D33" s="16" t="s">
        <v>37</v>
      </c>
      <c r="E33" s="17" t="n">
        <v>100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1816</v>
      </c>
      <c r="J33" s="17" t="n">
        <v>42.9698</v>
      </c>
      <c r="K33" s="6" t="s">
        <f>=Портфель!F8*Портфель!$Q$13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1" t="n">
        <v>44392</v>
      </c>
      <c r="B34" s="16" t="s">
        <v>408</v>
      </c>
      <c r="C34" s="16" t="s">
        <v>36</v>
      </c>
      <c r="D34" s="16" t="s">
        <v>37</v>
      </c>
      <c r="E34" s="17" t="n">
        <v>100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1735</v>
      </c>
      <c r="J34" s="17" t="n">
        <v>46.8324</v>
      </c>
      <c r="K34" s="6" t="s">
        <f>=Портфель!F8*Портфель!$Q$13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1" t="n">
        <v>44433</v>
      </c>
      <c r="B35" s="16" t="s">
        <v>408</v>
      </c>
      <c r="C35" s="16" t="s">
        <v>36</v>
      </c>
      <c r="D35" s="16" t="s">
        <v>37</v>
      </c>
      <c r="E35" s="17" t="n">
        <v>100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1694</v>
      </c>
      <c r="J35" s="17" t="n">
        <v>38.4166</v>
      </c>
      <c r="K35" s="6" t="s">
        <f>=Портфель!F8*Портфель!$Q$13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1" t="n">
        <v>44358</v>
      </c>
      <c r="B36" s="16" t="s">
        <v>408</v>
      </c>
      <c r="C36" s="16" t="s">
        <v>39</v>
      </c>
      <c r="D36" s="16" t="s">
        <v>40</v>
      </c>
      <c r="E36" s="17" t="n">
        <v>20000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1769</v>
      </c>
      <c r="J36" s="17" t="n">
        <v>0.2941035</v>
      </c>
      <c r="K36" s="6" t="s">
        <f>=Портфель!F9*Портфель!$Q$13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1" t="n">
        <v>44326</v>
      </c>
      <c r="B37" s="16" t="s">
        <v>408</v>
      </c>
      <c r="C37" s="16" t="s">
        <v>42</v>
      </c>
      <c r="D37" s="16" t="s">
        <v>43</v>
      </c>
      <c r="E37" s="17" t="n">
        <v>15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1802</v>
      </c>
      <c r="J37" s="17" t="n">
        <v>789.94666666667</v>
      </c>
      <c r="K37" s="6" t="s">
        <f>=Портфель!F10*Портфель!$Q$13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1" t="n">
        <v>44320</v>
      </c>
      <c r="B38" s="16" t="s">
        <v>408</v>
      </c>
      <c r="C38" s="16" t="s">
        <v>45</v>
      </c>
      <c r="D38" s="16" t="s">
        <v>46</v>
      </c>
      <c r="E38" s="17" t="n">
        <v>20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1807</v>
      </c>
      <c r="J38" s="17" t="n">
        <v>320.722</v>
      </c>
      <c r="K38" s="6" t="s">
        <f>=Портфель!F11*Портфель!$Q$13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1" t="n">
        <v>44460</v>
      </c>
      <c r="B39" s="16" t="s">
        <v>408</v>
      </c>
      <c r="C39" s="16" t="s">
        <v>45</v>
      </c>
      <c r="D39" s="16" t="s">
        <v>46</v>
      </c>
      <c r="E39" s="17" t="n">
        <v>10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1667</v>
      </c>
      <c r="J39" s="17" t="n">
        <v>327.928</v>
      </c>
      <c r="K39" s="6" t="s">
        <f>=Портфель!F11*Портфель!$Q$13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1" t="n">
        <v>44490</v>
      </c>
      <c r="B40" s="16" t="s">
        <v>408</v>
      </c>
      <c r="C40" s="16" t="s">
        <v>45</v>
      </c>
      <c r="D40" s="16" t="s">
        <v>46</v>
      </c>
      <c r="E40" s="17" t="n">
        <v>10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1637</v>
      </c>
      <c r="J40" s="17" t="n">
        <v>318.221</v>
      </c>
      <c r="K40" s="6" t="s">
        <f>=Портфель!F11*Портфель!$Q$13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1" t="n">
        <v>44316</v>
      </c>
      <c r="B41" s="16" t="s">
        <v>408</v>
      </c>
      <c r="C41" s="16" t="s">
        <v>48</v>
      </c>
      <c r="D41" s="16" t="s">
        <v>49</v>
      </c>
      <c r="E41" s="17" t="n">
        <v>20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1812</v>
      </c>
      <c r="J41" s="17" t="n">
        <v>268.886</v>
      </c>
      <c r="K41" s="6" t="s">
        <f>=Портфель!F12*Портфель!$Q$13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1" t="n">
        <v>44431</v>
      </c>
      <c r="B42" s="16" t="s">
        <v>408</v>
      </c>
      <c r="C42" s="16" t="s">
        <v>48</v>
      </c>
      <c r="D42" s="16" t="s">
        <v>49</v>
      </c>
      <c r="E42" s="17" t="n">
        <v>20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1697</v>
      </c>
      <c r="J42" s="17" t="n">
        <v>238.465</v>
      </c>
      <c r="K42" s="6" t="s">
        <f>=Портфель!F12*Портфель!$Q$13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1" t="n">
        <v>44431</v>
      </c>
      <c r="B43" s="16" t="s">
        <v>408</v>
      </c>
      <c r="C43" s="16" t="s">
        <v>48</v>
      </c>
      <c r="D43" s="16" t="s">
        <v>49</v>
      </c>
      <c r="E43" s="17" t="n">
        <v>20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1696</v>
      </c>
      <c r="J43" s="17" t="n">
        <v>237.6845</v>
      </c>
      <c r="K43" s="6" t="s">
        <f>=Портфель!F12*Портфель!$Q$13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1" t="n">
        <v>44496</v>
      </c>
      <c r="B44" s="16" t="s">
        <v>408</v>
      </c>
      <c r="C44" s="16" t="s">
        <v>48</v>
      </c>
      <c r="D44" s="16" t="s">
        <v>49</v>
      </c>
      <c r="E44" s="17" t="n">
        <v>10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1632</v>
      </c>
      <c r="J44" s="17" t="n">
        <v>230.659</v>
      </c>
      <c r="K44" s="6" t="s">
        <f>=Портфель!F12*Портфель!$Q$13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1" t="n">
        <v>44496</v>
      </c>
      <c r="B45" s="16" t="s">
        <v>408</v>
      </c>
      <c r="C45" s="16" t="s">
        <v>48</v>
      </c>
      <c r="D45" s="16" t="s">
        <v>49</v>
      </c>
      <c r="E45" s="17" t="n">
        <v>10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1632</v>
      </c>
      <c r="J45" s="17" t="n">
        <v>227.658</v>
      </c>
      <c r="K45" s="6" t="s">
        <f>=Портфель!F12*Портфель!$Q$13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1" t="n">
        <v>44501</v>
      </c>
      <c r="B46" s="16" t="s">
        <v>408</v>
      </c>
      <c r="C46" s="16" t="s">
        <v>48</v>
      </c>
      <c r="D46" s="16" t="s">
        <v>49</v>
      </c>
      <c r="E46" s="17" t="n">
        <v>10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1627</v>
      </c>
      <c r="J46" s="17" t="n">
        <v>223.955</v>
      </c>
      <c r="K46" s="6" t="s">
        <f>=Портфель!F12*Портфель!$Q$13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1" t="n">
        <v>44407</v>
      </c>
      <c r="B47" s="16" t="s">
        <v>408</v>
      </c>
      <c r="C47" s="16" t="s">
        <v>51</v>
      </c>
      <c r="D47" s="16" t="s">
        <v>52</v>
      </c>
      <c r="E47" s="17" t="n">
        <v>10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1720</v>
      </c>
      <c r="J47" s="17" t="n">
        <v>457.316</v>
      </c>
      <c r="K47" s="6" t="s">
        <f>=Портфель!F13*Портфель!$Q$13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1" t="n">
        <v>44442</v>
      </c>
      <c r="B48" s="16" t="s">
        <v>408</v>
      </c>
      <c r="C48" s="16" t="s">
        <v>51</v>
      </c>
      <c r="D48" s="16" t="s">
        <v>52</v>
      </c>
      <c r="E48" s="17" t="n">
        <v>2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1685</v>
      </c>
      <c r="J48" s="17" t="n">
        <v>458.32</v>
      </c>
      <c r="K48" s="6" t="s">
        <f>=Портфель!F13*Портфель!$Q$13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1" t="n">
        <v>44334</v>
      </c>
      <c r="B49" s="16" t="s">
        <v>408</v>
      </c>
      <c r="C49" s="16" t="s">
        <v>53</v>
      </c>
      <c r="D49" s="16" t="s">
        <v>54</v>
      </c>
      <c r="E49" s="17" t="n">
        <v>2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1793</v>
      </c>
      <c r="J49" s="17" t="n">
        <v>2201.525</v>
      </c>
      <c r="K49" s="6" t="s">
        <f>=Портфель!F14*Портфель!$Q$13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1" t="n">
        <v>44336</v>
      </c>
      <c r="B50" s="16" t="s">
        <v>408</v>
      </c>
      <c r="C50" s="16" t="s">
        <v>53</v>
      </c>
      <c r="D50" s="16" t="s">
        <v>54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1792</v>
      </c>
      <c r="J50" s="17" t="n">
        <v>2141.47</v>
      </c>
      <c r="K50" s="6" t="s">
        <f>=Портфель!F14*Портфель!$Q$13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1" t="n">
        <v>44497</v>
      </c>
      <c r="B51" s="16" t="s">
        <v>408</v>
      </c>
      <c r="C51" s="16" t="s">
        <v>53</v>
      </c>
      <c r="D51" s="16" t="s">
        <v>54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1630</v>
      </c>
      <c r="J51" s="17" t="n">
        <v>1766.22</v>
      </c>
      <c r="K51" s="6" t="s">
        <f>=Портфель!F14*Портфель!$Q$13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1" t="n">
        <v>44335</v>
      </c>
      <c r="B52" s="16" t="s">
        <v>408</v>
      </c>
      <c r="C52" s="16" t="s">
        <v>56</v>
      </c>
      <c r="D52" s="16" t="s">
        <v>57</v>
      </c>
      <c r="E52" s="17" t="n">
        <v>10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1792</v>
      </c>
      <c r="J52" s="17" t="n">
        <v>172.419</v>
      </c>
      <c r="K52" s="6" t="s">
        <f>=Портфель!F15*Портфель!$Q$13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1" t="n">
        <v>44421</v>
      </c>
      <c r="B53" s="16" t="s">
        <v>408</v>
      </c>
      <c r="C53" s="16" t="s">
        <v>56</v>
      </c>
      <c r="D53" s="16" t="s">
        <v>57</v>
      </c>
      <c r="E53" s="17" t="n">
        <v>20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1706</v>
      </c>
      <c r="J53" s="17" t="n">
        <v>175.2815</v>
      </c>
      <c r="K53" s="6" t="s">
        <f>=Портфель!F15*Портфель!$Q$13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1" t="n">
        <v>44379</v>
      </c>
      <c r="B54" s="16" t="s">
        <v>408</v>
      </c>
      <c r="C54" s="16" t="s">
        <v>59</v>
      </c>
      <c r="D54" s="16" t="s">
        <v>60</v>
      </c>
      <c r="E54" s="17" t="n">
        <v>10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1748</v>
      </c>
      <c r="J54" s="17" t="n">
        <v>151.105</v>
      </c>
      <c r="K54" s="6" t="s">
        <f>=Портфель!F16*Портфель!$Q$13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1" t="n">
        <v>44384</v>
      </c>
      <c r="B55" s="16" t="s">
        <v>408</v>
      </c>
      <c r="C55" s="16" t="s">
        <v>59</v>
      </c>
      <c r="D55" s="16" t="s">
        <v>60</v>
      </c>
      <c r="E55" s="17" t="n">
        <v>20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1743</v>
      </c>
      <c r="J55" s="17" t="n">
        <v>150.9445</v>
      </c>
      <c r="K55" s="6" t="s">
        <f>=Портфель!F16*Портфель!$Q$13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1" t="n">
        <v>44399</v>
      </c>
      <c r="B56" s="16" t="s">
        <v>408</v>
      </c>
      <c r="C56" s="16" t="s">
        <v>59</v>
      </c>
      <c r="D56" s="16" t="s">
        <v>60</v>
      </c>
      <c r="E56" s="17" t="n">
        <v>10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1728</v>
      </c>
      <c r="J56" s="17" t="n">
        <v>138.395</v>
      </c>
      <c r="K56" s="6" t="s">
        <f>=Портфель!F16*Портфель!$Q$13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1" t="n">
        <v>44425</v>
      </c>
      <c r="B57" s="16" t="s">
        <v>408</v>
      </c>
      <c r="C57" s="16" t="s">
        <v>59</v>
      </c>
      <c r="D57" s="16" t="s">
        <v>60</v>
      </c>
      <c r="E57" s="17" t="n">
        <v>10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1703</v>
      </c>
      <c r="J57" s="17" t="n">
        <v>137.795</v>
      </c>
      <c r="K57" s="6" t="s">
        <f>=Портфель!F16*Портфель!$Q$13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1" t="n">
        <v>44449</v>
      </c>
      <c r="B58" s="16" t="s">
        <v>408</v>
      </c>
      <c r="C58" s="16" t="s">
        <v>59</v>
      </c>
      <c r="D58" s="16" t="s">
        <v>60</v>
      </c>
      <c r="E58" s="17" t="n">
        <v>20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1678</v>
      </c>
      <c r="J58" s="17" t="n">
        <v>132.5915</v>
      </c>
      <c r="K58" s="6" t="s">
        <f>=Портфель!F16*Портфель!$Q$13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1" t="n">
        <v>44449</v>
      </c>
      <c r="B59" s="16" t="s">
        <v>408</v>
      </c>
      <c r="C59" s="16" t="s">
        <v>59</v>
      </c>
      <c r="D59" s="16" t="s">
        <v>60</v>
      </c>
      <c r="E59" s="17" t="n">
        <v>20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1678</v>
      </c>
      <c r="J59" s="17" t="n">
        <v>131.551</v>
      </c>
      <c r="K59" s="6" t="s">
        <f>=Портфель!F16*Портфель!$Q$13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1" t="n">
        <v>44298</v>
      </c>
      <c r="B60" s="16" t="s">
        <v>408</v>
      </c>
      <c r="C60" s="16" t="s">
        <v>62</v>
      </c>
      <c r="D60" s="16" t="s">
        <v>63</v>
      </c>
      <c r="E60" s="17" t="n">
        <v>10000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1829</v>
      </c>
      <c r="J60" s="17" t="n">
        <v>0.823771</v>
      </c>
      <c r="K60" s="6" t="s">
        <f>=Портфель!F17*Портфель!$Q$13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1" t="n">
        <v>45705</v>
      </c>
      <c r="B61" s="16" t="s">
        <v>408</v>
      </c>
      <c r="C61" s="16" t="s">
        <v>65</v>
      </c>
      <c r="D61" s="16" t="s">
        <v>66</v>
      </c>
      <c r="E61" s="17" t="n">
        <v>35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423</v>
      </c>
      <c r="J61" s="17" t="n">
        <v>216.34</v>
      </c>
      <c r="K61" s="6" t="s">
        <f>=Портфель!F18*Портфель!$Q$13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1" t="n">
        <v>44335</v>
      </c>
      <c r="B62" s="16" t="s">
        <v>408</v>
      </c>
      <c r="C62" s="16" t="s">
        <v>67</v>
      </c>
      <c r="D62" s="16" t="s">
        <v>68</v>
      </c>
      <c r="E62" s="17" t="n">
        <v>10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1792</v>
      </c>
      <c r="J62" s="17" t="n">
        <v>259.68</v>
      </c>
      <c r="K62" s="6" t="s">
        <f>=Портфель!F19*Портфель!$Q$13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1" t="n">
        <v>44392</v>
      </c>
      <c r="B63" s="16" t="s">
        <v>408</v>
      </c>
      <c r="C63" s="16" t="s">
        <v>67</v>
      </c>
      <c r="D63" s="16" t="s">
        <v>68</v>
      </c>
      <c r="E63" s="17" t="n">
        <v>20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1735</v>
      </c>
      <c r="J63" s="17" t="n">
        <v>282.4955</v>
      </c>
      <c r="K63" s="6" t="s">
        <f>=Портфель!F19*Портфель!$Q$13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1" t="n">
        <v>44341</v>
      </c>
      <c r="B64" s="16" t="s">
        <v>408</v>
      </c>
      <c r="C64" s="16" t="s">
        <v>69</v>
      </c>
      <c r="D64" s="16" t="s">
        <v>70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1787</v>
      </c>
      <c r="J64" s="17" t="n">
        <v>1403.98</v>
      </c>
      <c r="K64" s="6" t="s">
        <f>=Портфель!F20*Портфель!$Q$13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1" t="n">
        <v>44432</v>
      </c>
      <c r="B65" s="16" t="s">
        <v>408</v>
      </c>
      <c r="C65" s="16" t="s">
        <v>69</v>
      </c>
      <c r="D65" s="16" t="s">
        <v>70</v>
      </c>
      <c r="E65" s="17" t="n">
        <v>2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1695</v>
      </c>
      <c r="J65" s="17" t="n">
        <v>1732.205</v>
      </c>
      <c r="K65" s="6" t="s">
        <f>=Портфель!F20*Портфель!$Q$13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1" t="n">
        <v>44351</v>
      </c>
      <c r="B66" s="16" t="s">
        <v>408</v>
      </c>
      <c r="C66" s="16" t="s">
        <v>71</v>
      </c>
      <c r="D66" s="16" t="s">
        <v>72</v>
      </c>
      <c r="E66" s="17" t="n">
        <v>10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1776</v>
      </c>
      <c r="J66" s="17" t="n">
        <v>92.064</v>
      </c>
      <c r="K66" s="6" t="s">
        <f>=Портфель!F21*Портфель!$Q$13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1" t="n">
        <v>44385</v>
      </c>
      <c r="B67" s="16" t="s">
        <v>408</v>
      </c>
      <c r="C67" s="16" t="s">
        <v>71</v>
      </c>
      <c r="D67" s="16" t="s">
        <v>72</v>
      </c>
      <c r="E67" s="17" t="n">
        <v>10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1742</v>
      </c>
      <c r="J67" s="17" t="n">
        <v>91.864</v>
      </c>
      <c r="K67" s="6" t="s">
        <f>=Портфель!F21*Портфель!$Q$13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1" t="n">
        <v>44425</v>
      </c>
      <c r="B68" s="16" t="s">
        <v>408</v>
      </c>
      <c r="C68" s="16" t="s">
        <v>71</v>
      </c>
      <c r="D68" s="16" t="s">
        <v>72</v>
      </c>
      <c r="E68" s="17" t="n">
        <v>10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1702</v>
      </c>
      <c r="J68" s="17" t="n">
        <v>86.96</v>
      </c>
      <c r="K68" s="6" t="s">
        <f>=Портфель!F21*Портфель!$Q$13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1" t="n">
        <v>44483</v>
      </c>
      <c r="B69" s="16" t="s">
        <v>408</v>
      </c>
      <c r="C69" s="16" t="s">
        <v>71</v>
      </c>
      <c r="D69" s="16" t="s">
        <v>72</v>
      </c>
      <c r="E69" s="17" t="n">
        <v>30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1644</v>
      </c>
      <c r="J69" s="17" t="n">
        <v>85.159</v>
      </c>
      <c r="K69" s="6" t="s">
        <f>=Портфель!F21*Портфель!$Q$13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1" t="n">
        <v>44342</v>
      </c>
      <c r="B70" s="16" t="s">
        <v>408</v>
      </c>
      <c r="C70" s="16" t="s">
        <v>73</v>
      </c>
      <c r="D70" s="16" t="s">
        <v>74</v>
      </c>
      <c r="E70" s="17" t="n">
        <v>10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1785</v>
      </c>
      <c r="J70" s="17" t="n">
        <v>253.776</v>
      </c>
      <c r="K70" s="6" t="s">
        <f>=Портфель!F22*Портфель!$Q$13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1" t="n">
        <v>44497</v>
      </c>
      <c r="B71" s="16" t="s">
        <v>408</v>
      </c>
      <c r="C71" s="16" t="s">
        <v>73</v>
      </c>
      <c r="D71" s="16" t="s">
        <v>74</v>
      </c>
      <c r="E71" s="17" t="n">
        <v>10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1631</v>
      </c>
      <c r="J71" s="17" t="n">
        <v>414.987</v>
      </c>
      <c r="K71" s="6" t="s">
        <f>=Портфель!F22*Портфель!$Q$13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1" t="n">
        <v>44337</v>
      </c>
      <c r="B72" s="16" t="s">
        <v>408</v>
      </c>
      <c r="C72" s="16" t="s">
        <v>75</v>
      </c>
      <c r="D72" s="16" t="s">
        <v>76</v>
      </c>
      <c r="E72" s="17" t="n">
        <v>10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1790</v>
      </c>
      <c r="J72" s="17" t="n">
        <v>114.38</v>
      </c>
      <c r="K72" s="6" t="s">
        <f>=Портфель!F23*Портфель!$Q$13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1" t="n">
        <v>44421</v>
      </c>
      <c r="B73" s="16" t="s">
        <v>408</v>
      </c>
      <c r="C73" s="16" t="s">
        <v>75</v>
      </c>
      <c r="D73" s="16" t="s">
        <v>76</v>
      </c>
      <c r="E73" s="17" t="n">
        <v>20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1706</v>
      </c>
      <c r="J73" s="17" t="n">
        <v>134.743</v>
      </c>
      <c r="K73" s="6" t="s">
        <f>=Портфель!F23*Портфель!$Q$13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1" t="n">
        <v>44487</v>
      </c>
      <c r="B74" s="16" t="s">
        <v>408</v>
      </c>
      <c r="C74" s="16" t="s">
        <v>75</v>
      </c>
      <c r="D74" s="16" t="s">
        <v>76</v>
      </c>
      <c r="E74" s="17" t="n">
        <v>10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1640</v>
      </c>
      <c r="J74" s="17" t="n">
        <v>130.09</v>
      </c>
      <c r="K74" s="6" t="s">
        <f>=Портфель!F23*Портфель!$Q$13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1" t="n">
        <v>44487</v>
      </c>
      <c r="B75" s="16" t="s">
        <v>408</v>
      </c>
      <c r="C75" s="16" t="s">
        <v>75</v>
      </c>
      <c r="D75" s="16" t="s">
        <v>76</v>
      </c>
      <c r="E75" s="17" t="n">
        <v>10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1640</v>
      </c>
      <c r="J75" s="17" t="n">
        <v>128.889</v>
      </c>
      <c r="K75" s="6" t="s">
        <f>=Портфель!F23*Портфель!$Q$13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1" t="n">
        <v>44425</v>
      </c>
      <c r="B76" s="16" t="s">
        <v>408</v>
      </c>
      <c r="C76" s="16" t="s">
        <v>77</v>
      </c>
      <c r="D76" s="16" t="s">
        <v>78</v>
      </c>
      <c r="E76" s="17" t="n">
        <v>4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1703</v>
      </c>
      <c r="J76" s="17" t="n">
        <v>263.8325</v>
      </c>
      <c r="K76" s="6" t="s">
        <f>=Портфель!F24*Портфель!$Q$13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1" t="n">
        <v>44426</v>
      </c>
      <c r="B77" s="16" t="s">
        <v>408</v>
      </c>
      <c r="C77" s="16" t="s">
        <v>77</v>
      </c>
      <c r="D77" s="16" t="s">
        <v>78</v>
      </c>
      <c r="E77" s="17" t="n">
        <v>2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1701</v>
      </c>
      <c r="J77" s="17" t="n">
        <v>259.53</v>
      </c>
      <c r="K77" s="6" t="s">
        <f>=Портфель!F24*Портфель!$Q$13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1" t="n">
        <v>44426</v>
      </c>
      <c r="B78" s="16" t="s">
        <v>408</v>
      </c>
      <c r="C78" s="16" t="s">
        <v>77</v>
      </c>
      <c r="D78" s="16" t="s">
        <v>78</v>
      </c>
      <c r="E78" s="17" t="n">
        <v>2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1701</v>
      </c>
      <c r="J78" s="17" t="n">
        <v>259.53</v>
      </c>
      <c r="K78" s="6" t="s">
        <f>=Портфель!F24*Портфель!$Q$13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1" t="n">
        <v>44426</v>
      </c>
      <c r="B79" s="16" t="s">
        <v>408</v>
      </c>
      <c r="C79" s="16" t="s">
        <v>77</v>
      </c>
      <c r="D79" s="16" t="s">
        <v>78</v>
      </c>
      <c r="E79" s="17" t="n">
        <v>4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1701</v>
      </c>
      <c r="J79" s="17" t="n">
        <v>258.43</v>
      </c>
      <c r="K79" s="6" t="s">
        <f>=Портфель!F24*Портфель!$Q$13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1" t="n">
        <v>44442</v>
      </c>
      <c r="B80" s="16" t="s">
        <v>408</v>
      </c>
      <c r="C80" s="16" t="s">
        <v>77</v>
      </c>
      <c r="D80" s="16" t="s">
        <v>78</v>
      </c>
      <c r="E80" s="17" t="n">
        <v>4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1685</v>
      </c>
      <c r="J80" s="17" t="n">
        <v>260.48</v>
      </c>
      <c r="K80" s="6" t="s">
        <f>=Портфель!F24*Портфель!$Q$13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1" t="n">
        <v>44405</v>
      </c>
      <c r="B81" s="16" t="s">
        <v>408</v>
      </c>
      <c r="C81" s="16" t="s">
        <v>79</v>
      </c>
      <c r="D81" s="16" t="s">
        <v>80</v>
      </c>
      <c r="E81" s="17" t="n">
        <v>100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1722</v>
      </c>
      <c r="J81" s="17" t="n">
        <v>29.9207</v>
      </c>
      <c r="K81" s="6" t="s">
        <f>=Портфель!F25*Портфель!$Q$13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1" t="n">
        <v>44474</v>
      </c>
      <c r="B82" s="16" t="s">
        <v>408</v>
      </c>
      <c r="C82" s="16" t="s">
        <v>81</v>
      </c>
      <c r="D82" s="16" t="s">
        <v>82</v>
      </c>
      <c r="E82" s="17" t="n">
        <v>2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1653</v>
      </c>
      <c r="J82" s="17" t="n">
        <v>1139.29</v>
      </c>
      <c r="K82" s="6" t="s">
        <f>=Портфель!F26*Портфель!$Q$13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1" t="n">
        <v>44272</v>
      </c>
      <c r="B83" s="16" t="s">
        <v>408</v>
      </c>
      <c r="C83" s="16" t="s">
        <v>83</v>
      </c>
      <c r="D83" s="16" t="s">
        <v>84</v>
      </c>
      <c r="E83" s="17" t="n">
        <v>10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1856</v>
      </c>
      <c r="J83" s="17" t="n">
        <v>54.238</v>
      </c>
      <c r="K83" s="6" t="s">
        <f>=Портфель!F27*Портфель!$Q$13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1" t="n">
        <v>44410</v>
      </c>
      <c r="B84" s="16" t="s">
        <v>408</v>
      </c>
      <c r="C84" s="16" t="s">
        <v>83</v>
      </c>
      <c r="D84" s="16" t="s">
        <v>84</v>
      </c>
      <c r="E84" s="17" t="n">
        <v>10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1717</v>
      </c>
      <c r="J84" s="17" t="n">
        <v>68.818</v>
      </c>
      <c r="K84" s="6" t="s">
        <f>=Портфель!F27*Портфель!$Q$13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1" t="n">
        <v>44218</v>
      </c>
      <c r="B85" s="16" t="s">
        <v>408</v>
      </c>
      <c r="C85" s="16" t="s">
        <v>86</v>
      </c>
      <c r="D85" s="16" t="s">
        <v>88</v>
      </c>
      <c r="E85" s="17" t="n">
        <v>100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1909</v>
      </c>
      <c r="J85" s="17" t="n">
        <v>94.4087</v>
      </c>
      <c r="K85" s="6" t="s">
        <f>=Портфель!F29*Портфель!$Q$13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1" t="n">
        <v>44253</v>
      </c>
      <c r="B86" s="16" t="s">
        <v>408</v>
      </c>
      <c r="C86" s="16" t="s">
        <v>89</v>
      </c>
      <c r="D86" s="16" t="s">
        <v>90</v>
      </c>
      <c r="E86" s="17" t="n">
        <v>2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1874</v>
      </c>
      <c r="J86" s="17" t="n">
        <v>4328.995</v>
      </c>
      <c r="K86" s="6" t="s">
        <f>=Портфель!F30*Портфель!$Q$13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1" t="n">
        <v>44384</v>
      </c>
      <c r="B87" s="16" t="s">
        <v>408</v>
      </c>
      <c r="C87" s="16" t="s">
        <v>89</v>
      </c>
      <c r="D87" s="16" t="s">
        <v>90</v>
      </c>
      <c r="E87" s="17" t="n">
        <v>1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1743</v>
      </c>
      <c r="J87" s="17" t="n">
        <v>3795.35</v>
      </c>
      <c r="K87" s="6" t="s">
        <f>=Портфель!F30*Портфель!$Q$13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31" t="n">
        <v>44327</v>
      </c>
      <c r="B88" s="16" t="s">
        <v>408</v>
      </c>
      <c r="C88" s="16" t="s">
        <v>91</v>
      </c>
      <c r="D88" s="16" t="s">
        <v>92</v>
      </c>
      <c r="E88" s="17" t="n">
        <v>16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1801</v>
      </c>
      <c r="J88" s="17" t="n">
        <v>75.8525</v>
      </c>
      <c r="K88" s="6" t="s">
        <f>=Портфель!F31*Портфель!$Q$13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31" t="n">
        <v>44419</v>
      </c>
      <c r="B89" s="16" t="s">
        <v>408</v>
      </c>
      <c r="C89" s="16" t="s">
        <v>93</v>
      </c>
      <c r="D89" s="16" t="s">
        <v>94</v>
      </c>
      <c r="E89" s="17" t="n">
        <v>5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1709</v>
      </c>
      <c r="J89" s="17" t="n">
        <v>95.14</v>
      </c>
      <c r="K89" s="6" t="s">
        <f>=Портфель!F32*Портфель!$Q$17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31" t="n">
        <v>44371</v>
      </c>
      <c r="B90" s="16" t="s">
        <v>408</v>
      </c>
      <c r="C90" s="16" t="s">
        <v>95</v>
      </c>
      <c r="D90" s="16" t="s">
        <v>96</v>
      </c>
      <c r="E90" s="17" t="n">
        <v>45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1756</v>
      </c>
      <c r="J90" s="17" t="n">
        <v>18.913111111111</v>
      </c>
      <c r="K90" s="6" t="s">
        <f>=Портфель!F33*Портфель!$Q$13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31" t="n">
        <v>44354</v>
      </c>
      <c r="B91" s="16" t="s">
        <v>408</v>
      </c>
      <c r="C91" s="16" t="s">
        <v>97</v>
      </c>
      <c r="D91" s="16" t="s">
        <v>98</v>
      </c>
      <c r="E91" s="17" t="n">
        <v>10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1773</v>
      </c>
      <c r="J91" s="17" t="n">
        <v>94.286</v>
      </c>
      <c r="K91" s="6" t="s">
        <f>=Портфель!F34*Портфель!$Q$13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31" t="n">
        <v>44419</v>
      </c>
      <c r="B92" s="16" t="s">
        <v>408</v>
      </c>
      <c r="C92" s="16" t="s">
        <v>99</v>
      </c>
      <c r="D92" s="16" t="s">
        <v>100</v>
      </c>
      <c r="E92" s="17" t="n">
        <v>5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1709</v>
      </c>
      <c r="J92" s="17" t="n">
        <v>69.626</v>
      </c>
      <c r="K92" s="6" t="s">
        <f>=Портфель!F35*Портфель!$Q$13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31"/>
      <c r="B93" s="16"/>
      <c r="C93" s="16"/>
      <c r="D93" s="16"/>
      <c r="E93" s="17"/>
      <c r="F93" s="7"/>
      <c r="G93" s="17"/>
      <c r="H93" s="16"/>
      <c r="I93" s="7"/>
      <c r="J93" s="17"/>
      <c r="K93" s="4" t="s">
        <v>104</v>
      </c>
      <c r="L93" s="8" t="s">
        <f>=SUBTOTAL(109,L2:L92)</f>
      </c>
      <c r="M93" s="8" t="s">
        <f>=SUBTOTAL(109,M2:M92)</f>
      </c>
      <c r="N93" s="8" t="s">
        <f>=MAX(0,M93*0.13)</f>
      </c>
    </row>
  </sheetData>
  <autoFilter ref="A1:O9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420</v>
      </c>
      <c r="D1" s="30" t="s">
        <v>421</v>
      </c>
      <c r="E1" s="30" t="s">
        <v>402</v>
      </c>
      <c r="F1" s="30" t="s">
        <v>422</v>
      </c>
      <c r="G1" s="30" t="s">
        <v>399</v>
      </c>
      <c r="H1" s="30" t="s">
        <v>423</v>
      </c>
      <c r="I1" s="30" t="s">
        <v>424</v>
      </c>
      <c r="J1" s="30" t="s">
        <v>425</v>
      </c>
      <c r="K1" s="30" t="s">
        <v>426</v>
      </c>
    </row>
    <row collapsed="false" customFormat="false" customHeight="false" hidden="false" ht="12.1" outlineLevel="0" r="2">
      <c r="A2" s="16" t="s">
        <v>36</v>
      </c>
      <c r="B2" s="16" t="s">
        <v>37</v>
      </c>
      <c r="C2" s="32" t="n">
        <v>44291</v>
      </c>
      <c r="D2" s="33" t="n">
        <v>44312</v>
      </c>
      <c r="E2" s="17" t="n">
        <v>42.6646</v>
      </c>
      <c r="F2" s="17" t="n">
        <v>42.8853</v>
      </c>
      <c r="G2" s="17" t="n">
        <v>100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284</v>
      </c>
      <c r="B3" s="16" t="s">
        <v>410</v>
      </c>
      <c r="C3" s="32" t="n">
        <v>44298</v>
      </c>
      <c r="D3" s="33" t="n">
        <v>44482</v>
      </c>
      <c r="E3" s="17" t="n">
        <v>279.9237</v>
      </c>
      <c r="F3" s="17" t="n">
        <v>378.2377</v>
      </c>
      <c r="G3" s="17" t="n">
        <v>30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48</v>
      </c>
      <c r="B4" s="16" t="s">
        <v>49</v>
      </c>
      <c r="C4" s="32" t="n">
        <v>44314</v>
      </c>
      <c r="D4" s="33" t="n">
        <v>44316</v>
      </c>
      <c r="E4" s="17" t="n">
        <v>271.689</v>
      </c>
      <c r="F4" s="17" t="n">
        <v>268.214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77</v>
      </c>
      <c r="B5" s="16" t="s">
        <v>78</v>
      </c>
      <c r="C5" s="32" t="n">
        <v>44335</v>
      </c>
      <c r="D5" s="33" t="n">
        <v>44407</v>
      </c>
      <c r="E5" s="17" t="n">
        <v>0.0448</v>
      </c>
      <c r="F5" s="17" t="n">
        <v>0.0484</v>
      </c>
      <c r="G5" s="17" t="n">
        <v>20000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286</v>
      </c>
      <c r="B6" s="16" t="s">
        <v>427</v>
      </c>
      <c r="C6" s="32" t="n">
        <v>44349</v>
      </c>
      <c r="D6" s="33" t="n">
        <v>44404</v>
      </c>
      <c r="E6" s="17" t="n">
        <v>6.6947</v>
      </c>
      <c r="F6" s="17" t="n">
        <v>6.7233</v>
      </c>
      <c r="G6" s="17" t="n">
        <v>100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2026-04-15T13:34:52.00Z</dcterms:created>
  <dc:creator>izi-invest.ru</dc:creator>
  <cp:revision>0</cp:revision>
</cp:coreProperties>
</file>