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закр." sheetId="3" state="visible" r:id="rId4"/>
    <sheet name="Сделки" sheetId="4" state="visible" r:id="rId5"/>
    <sheet name="Дивиденды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<sst xmlns="http://schemas.openxmlformats.org/spreadsheetml/2006/main" count="322" uniqueCount="113">
  <si>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</si>
  <si>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</si>
  <si>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</si>
  <si>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</si>
  <si>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</si>
  <si>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</si>
  <si>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</si>
  <si>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</si>
  <si>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</si>
  <si>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</si>
  <si>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</si>
  <si>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</si>
  <si>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</si>
  <si>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</si>
  <si>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</si>
  <si>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</si>
  <si>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RUR</t>
  </si>
  <si>
    <t>Рубль</t>
  </si>
  <si>
    <t>AMD</t>
  </si>
  <si>
    <t>Сумма по валютам: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</si>
  <si>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</si>
  <si>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</si>
  <si>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</si>
  <si>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</si>
  <si>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</si>
  <si>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</si>
  <si>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</si>
  <si>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</si>
  <si>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</si>
  <si>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</si>
  <si>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</si>
  <si>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</si>
  <si>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</si>
  <si>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</si>
  <si>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</si>
  <si>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</si>
  <si>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</si>
  <si>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</si>
  <si>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</si>
  <si>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</si>
  <si>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</si>
  <si>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</si>
  <si>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</si>
  <si>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Ввод ДС</t>
  </si>
  <si>
    <t>Вывод ДС</t>
  </si>
  <si>
    <t>Дивиденд по FLOT - Совкомфлот 120шт. по 6.67 RUR - налог 104 RUR (данные из БД)</t>
  </si>
  <si>
    <t>Дивиденд по RSTIP - Россети ап 1000шт. по 0.06 RUR - налог 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</si>
  <si>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</si>
  <si>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</si>
  <si>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</si>
  <si>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</si>
  <si>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</si>
  <si>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RU000A1016Z3</t>
  </si>
  <si>
    <t>YNDX</t>
  </si>
  <si>
    <t>MOEX</t>
  </si>
  <si>
    <t>FXIT</t>
  </si>
  <si>
    <t>FLOT</t>
  </si>
  <si>
    <t>SNGSP</t>
  </si>
  <si>
    <t>RSTIP</t>
  </si>
  <si>
    <t>buy</t>
  </si>
  <si>
    <t>sell</t>
  </si>
  <si>
    <t>Полный доход</t>
  </si>
  <si>
    <t>Операция</t>
  </si>
  <si>
    <t>Комиссия банка</t>
  </si>
  <si>
    <t>Комиссия ТС</t>
  </si>
  <si>
    <t>Комментарий</t>
  </si>
  <si>
    <t>input</t>
  </si>
  <si>
    <t>ПИК-Корпорация 001Р-02</t>
  </si>
  <si>
    <t>bond</t>
  </si>
  <si>
    <t>PLLC Yandex N.V. class A shs</t>
  </si>
  <si>
    <t>share</t>
  </si>
  <si>
    <t>ПАО Московская Биржа</t>
  </si>
  <si>
    <t>FinEx USA IT UCITS ETF</t>
  </si>
  <si>
    <t>etf</t>
  </si>
  <si>
    <t>output</t>
  </si>
  <si>
    <t>Совкомфлот ао</t>
  </si>
  <si>
    <t>Сургутнефтегаз ПАО ап</t>
  </si>
  <si>
    <t>"Российские сети" ПАО ап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</si>
  <si>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</si>
  <si>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</si>
  <si>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</si>
  <si>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</si>
  <si>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</si>
  <si>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</si>
  <si>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</si>
  <si>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</si>
  <si>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</si>
  <si>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</si>
  <si>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</si>
  <si>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Рома</t>
  </si>
  <si>
    <t>Совкомфлот</t>
  </si>
  <si>
    <t>Россети ап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</si>
  <si>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</si>
  <si>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</si>
  <si>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</si>
  <si>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</si>
  <si>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</si>
  <si>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</si>
  <si>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</si>
  <si>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</si>
  <si>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</si>
  <si>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</si>
  <si>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</si>
  <si>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</si>
  <si>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</si>
  <si>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</si>
  <si>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</si>
  <si>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</si>
  <si>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ПИК К 1P2</t>
  </si>
  <si>
    <t>Yandex clA</t>
  </si>
  <si>
    <t>МосБиржа</t>
  </si>
  <si>
    <t>iFXIT ETF</t>
  </si>
  <si>
    <t>Сургнфгз-п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</si>
</sst>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3</v>
      </c>
      <c r="C2" s="16" t="s">
        <v>17</v>
      </c>
      <c r="D2" s="16" t="s">
        <v>16</v>
      </c>
      <c r="E2" s="7" t="n">
        <v>27015.8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/>
      <c r="N2" s="16"/>
      <c r="O2" s="16" t="s">
        <v>18</v>
      </c>
      <c r="P2" s="17" t="n">
        <v>0.213325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19</v>
      </c>
      <c r="I3" s="4"/>
      <c r="J3" s="5" t="s">
        <f>=SUM(J2:J2)</f>
      </c>
      <c r="K3" s="4"/>
      <c r="L3" s="4"/>
      <c r="M3" s="10" t="s">
        <f>=J3/J4</f>
      </c>
      <c r="N3" s="16"/>
      <c r="O3" s="16" t="s">
        <v>20</v>
      </c>
      <c r="P3" s="17" t="n">
        <v>26.8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21</v>
      </c>
      <c r="I4" s="4"/>
      <c r="J4" s="5" t="s">
        <f>=J3</f>
      </c>
      <c r="K4" s="17"/>
      <c r="L4" s="6"/>
      <c r="M4" s="17"/>
      <c r="N4" s="16"/>
      <c r="O4" s="16" t="s">
        <v>22</v>
      </c>
      <c r="P4" s="17" t="n">
        <v>53.611522982419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23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24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26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27</v>
      </c>
      <c r="P9" s="17" t="n">
        <v>10071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28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30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31</v>
      </c>
      <c r="P14" s="17" t="n">
        <v>145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32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34</v>
      </c>
      <c r="P17" s="17" t="n">
        <v>75.93</v>
      </c>
      <c r="Q17" s="6" t="s">
        <f>=P17/$P$13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35</v>
      </c>
      <c r="B1" s="18" t="s">
        <v>9</v>
      </c>
      <c r="C1" s="18" t="s">
        <v>36</v>
      </c>
      <c r="D1" s="18" t="s">
        <v>37</v>
      </c>
      <c r="E1" s="18" t="s">
        <v>38</v>
      </c>
      <c r="F1" s="18" t="s">
        <v>39</v>
      </c>
      <c r="G1" s="18" t="s">
        <v>40</v>
      </c>
      <c r="H1" s="18" t="s">
        <v>41</v>
      </c>
    </row>
    <row collapsed="false" customFormat="false" customHeight="false" hidden="false" ht="12.1" outlineLevel="0" r="2">
      <c r="A2" s="13" t="n">
        <v>44028.561111111</v>
      </c>
      <c r="B2" s="6" t="n">
        <v>21034.22</v>
      </c>
      <c r="C2" s="16" t="s">
        <v>42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44074</v>
      </c>
      <c r="B3" s="6" t="n">
        <v>9707.2</v>
      </c>
      <c r="C3" s="16" t="s">
        <v>43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44092</v>
      </c>
      <c r="B4" s="6" t="n">
        <v>-7351.68</v>
      </c>
      <c r="C4" s="16" t="s">
        <v>44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44112</v>
      </c>
      <c r="B5" s="6" t="n">
        <v>9957</v>
      </c>
      <c r="C5" s="16" t="s">
        <v>43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44202.639583333</v>
      </c>
      <c r="B6" s="6" t="n">
        <v>6408.5</v>
      </c>
      <c r="C6" s="16" t="s">
        <v>43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44382</v>
      </c>
      <c r="B7" s="6" t="n">
        <v>-696.4</v>
      </c>
      <c r="C7" s="16" t="s">
        <v>45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44393</v>
      </c>
      <c r="B8" s="6" t="n">
        <v>-50.8</v>
      </c>
      <c r="C8" s="16" t="s">
        <v>46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2" t="n">
        <v>46213.623368056</v>
      </c>
      <c r="B9" s="5" t="n">
        <v>-27015.8</v>
      </c>
      <c r="C9" s="14" t="s">
        <v>47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/>
      <c r="B10" s="9" t="s">
        <f>=XIRR(B2:B9,A2:A9)</f>
      </c>
      <c r="C10" s="16" t="s">
        <v>48</v>
      </c>
      <c r="D10" s="16"/>
      <c r="E10" s="16"/>
      <c r="F10" s="7"/>
      <c r="G10" s="2" t="s">
        <v>49</v>
      </c>
      <c r="H10" s="6" t="s">
        <f>=SUM(I2:H9)/365</f>
      </c>
    </row>
    <row collapsed="false" customFormat="false" customHeight="false" hidden="false" ht="12.1" outlineLevel="0" r="11">
      <c r="A11" s="13"/>
      <c r="B11" s="5" t="s">
        <f>=-SUM(B2:B9)</f>
      </c>
      <c r="C11" s="16" t="s">
        <v>50</v>
      </c>
      <c r="D11" s="16"/>
      <c r="E11" s="16"/>
      <c r="F11" s="7"/>
      <c r="G11" s="14" t="s">
        <v>51</v>
      </c>
      <c r="H11" s="9" t="s">
        <f>=B11/H10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52</v>
      </c>
      <c r="C1" s="0"/>
      <c r="D1" s="0"/>
      <c r="E1" s="4" t="s">
        <v>53</v>
      </c>
      <c r="F1" s="0"/>
      <c r="G1" s="0"/>
      <c r="H1" s="4" t="s">
        <v>54</v>
      </c>
      <c r="I1" s="0"/>
      <c r="J1" s="0"/>
      <c r="K1" s="4" t="s">
        <v>55</v>
      </c>
      <c r="L1" s="0"/>
      <c r="M1" s="0"/>
      <c r="N1" s="4" t="s">
        <v>56</v>
      </c>
      <c r="O1" s="0"/>
      <c r="P1" s="0"/>
      <c r="Q1" s="4" t="s">
        <v>57</v>
      </c>
      <c r="R1" s="0"/>
      <c r="S1" s="0"/>
      <c r="T1" s="4" t="s">
        <v>58</v>
      </c>
      <c r="U1" s="0"/>
    </row>
    <row collapsed="false" customFormat="false" customHeight="false" hidden="false" ht="12.1" outlineLevel="0" r="2">
      <c r="A2" s="11" t="n">
        <v>44028</v>
      </c>
      <c r="B2" s="6" t="n">
        <v>3050.2</v>
      </c>
      <c r="C2" s="0" t="s">
        <v>59</v>
      </c>
      <c r="D2" s="11" t="n">
        <v>44028</v>
      </c>
      <c r="E2" s="6" t="n">
        <v>3841.73</v>
      </c>
      <c r="F2" s="0" t="s">
        <v>59</v>
      </c>
      <c r="G2" s="11" t="n">
        <v>44028</v>
      </c>
      <c r="H2" s="6" t="n">
        <v>2508.09</v>
      </c>
      <c r="I2" s="0" t="s">
        <v>59</v>
      </c>
      <c r="J2" s="11" t="n">
        <v>44028</v>
      </c>
      <c r="K2" s="6" t="n">
        <v>7567.26</v>
      </c>
      <c r="L2" s="0" t="s">
        <v>59</v>
      </c>
      <c r="M2" s="11" t="n">
        <v>44112</v>
      </c>
      <c r="N2" s="6" t="n">
        <v>9957</v>
      </c>
      <c r="O2" s="0" t="s">
        <v>59</v>
      </c>
      <c r="P2" s="11" t="n">
        <v>44202</v>
      </c>
      <c r="Q2" s="6" t="n">
        <v>4193.5</v>
      </c>
      <c r="R2" s="0" t="s">
        <v>59</v>
      </c>
      <c r="S2" s="11" t="n">
        <v>44204</v>
      </c>
      <c r="T2" s="6" t="n">
        <v>2215</v>
      </c>
      <c r="U2" s="0" t="s">
        <v>59</v>
      </c>
    </row>
    <row collapsed="false" customFormat="false" customHeight="false" hidden="false" ht="12.1" outlineLevel="0" r="3">
      <c r="A3" s="11" t="n">
        <v>44028</v>
      </c>
      <c r="B3" s="6" t="n">
        <v>2033.47</v>
      </c>
      <c r="C3" s="0" t="s">
        <v>59</v>
      </c>
      <c r="D3" s="11" t="n">
        <v>44074</v>
      </c>
      <c r="E3" s="6" t="n">
        <v>9707.2</v>
      </c>
      <c r="F3" s="0" t="s">
        <v>59</v>
      </c>
      <c r="G3" s="11" t="n">
        <v>44328</v>
      </c>
      <c r="H3" s="6" t="n">
        <v>-3786.8</v>
      </c>
      <c r="I3" s="0" t="s">
        <v>60</v>
      </c>
      <c r="J3" s="11" t="n">
        <v>44671</v>
      </c>
      <c r="K3" s="6" t="n">
        <v>-10507</v>
      </c>
      <c r="L3" s="0" t="s">
        <v>60</v>
      </c>
      <c r="M3" s="11" t="n">
        <v>44328</v>
      </c>
      <c r="N3" s="6" t="n">
        <v>1790</v>
      </c>
      <c r="O3" s="0" t="s">
        <v>59</v>
      </c>
      <c r="P3" s="11" t="n">
        <v>44393</v>
      </c>
      <c r="Q3" s="6" t="n">
        <v>-4611</v>
      </c>
      <c r="R3" s="0" t="s">
        <v>60</v>
      </c>
      <c r="S3" s="11" t="n">
        <v>44393</v>
      </c>
      <c r="T3" s="6" t="n">
        <v>-50.8</v>
      </c>
      <c r="U3" s="0" t="s">
        <v>46</v>
      </c>
    </row>
    <row collapsed="false" customFormat="false" customHeight="false" hidden="false" ht="12.1" outlineLevel="0" r="4">
      <c r="A4" s="11" t="n">
        <v>44028</v>
      </c>
      <c r="B4" s="6" t="n">
        <v>2033.47</v>
      </c>
      <c r="C4" s="0" t="s">
        <v>59</v>
      </c>
      <c r="D4" s="11" t="n">
        <v>44671</v>
      </c>
      <c r="E4" s="6" t="n">
        <v>-5493</v>
      </c>
      <c r="F4" s="0" t="s">
        <v>60</v>
      </c>
      <c r="G4" s="11" t="n">
        <v>44329</v>
      </c>
      <c r="H4" s="6" t="n">
        <v>1788.7</v>
      </c>
      <c r="I4" s="0" t="s">
        <v>59</v>
      </c>
      <c r="J4" s="0"/>
      <c r="K4" s="10" t="s">
        <f>=XIRR(K2:K3,J2:J3)</f>
      </c>
      <c r="L4" s="0"/>
      <c r="M4" s="11" t="n">
        <v>44382</v>
      </c>
      <c r="N4" s="6" t="n">
        <v>-696.4</v>
      </c>
      <c r="O4" s="0" t="s">
        <v>45</v>
      </c>
      <c r="P4" s="0"/>
      <c r="Q4" s="10" t="s">
        <f>=XIRR(Q2:Q3,P2:P3)</f>
      </c>
      <c r="R4" s="0"/>
      <c r="S4" s="11" t="n">
        <v>44397</v>
      </c>
      <c r="T4" s="6" t="n">
        <v>3630</v>
      </c>
      <c r="U4" s="0" t="s">
        <v>59</v>
      </c>
    </row>
    <row collapsed="false" customFormat="false" customHeight="false" hidden="false" ht="12.1" outlineLevel="0" r="5">
      <c r="A5" s="11" t="n">
        <v>44088</v>
      </c>
      <c r="B5" s="6" t="n">
        <v>-7351.68</v>
      </c>
      <c r="C5" s="0" t="s">
        <v>60</v>
      </c>
      <c r="D5" s="0"/>
      <c r="E5" s="10" t="s">
        <f>=XIRR(E2:E4,D2:D4)</f>
      </c>
      <c r="F5" s="0"/>
      <c r="G5" s="11" t="n">
        <v>44671</v>
      </c>
      <c r="H5" s="6" t="n">
        <v>-926.2</v>
      </c>
      <c r="I5" s="0" t="s">
        <v>60</v>
      </c>
      <c r="J5" s="0"/>
      <c r="K5" s="8" t="s">
        <f>=-SUM(K2:K3)</f>
      </c>
      <c r="L5" s="0" t="s">
        <v>61</v>
      </c>
      <c r="M5" s="11" t="n">
        <v>44397</v>
      </c>
      <c r="N5" s="6" t="n">
        <v>876</v>
      </c>
      <c r="O5" s="0" t="s">
        <v>59</v>
      </c>
      <c r="P5" s="0"/>
      <c r="Q5" s="8" t="s">
        <f>=-SUM(Q2:Q3)</f>
      </c>
      <c r="R5" s="0" t="s">
        <v>61</v>
      </c>
      <c r="S5" s="11" t="n">
        <v>44671</v>
      </c>
      <c r="T5" s="6" t="n">
        <v>-3816</v>
      </c>
      <c r="U5" s="0" t="s">
        <v>60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8" t="s">
        <f>=-SUM(E2:E4)</f>
      </c>
      <c r="F6" s="0" t="s">
        <v>61</v>
      </c>
      <c r="G6" s="0"/>
      <c r="H6" s="10" t="s">
        <f>=XIRR(H2:H5,G2:G5)</f>
      </c>
      <c r="I6" s="0"/>
      <c r="J6" s="0"/>
      <c r="K6" s="0"/>
      <c r="L6" s="0"/>
      <c r="M6" s="11" t="n">
        <v>44671</v>
      </c>
      <c r="N6" s="6" t="n">
        <v>-5960.5</v>
      </c>
      <c r="O6" s="0" t="s">
        <v>60</v>
      </c>
      <c r="P6" s="0"/>
      <c r="Q6" s="0"/>
      <c r="R6" s="0"/>
      <c r="S6" s="0"/>
      <c r="T6" s="10" t="s">
        <f>=XIRR(T2:T5,S2:S5)</f>
      </c>
      <c r="U6" s="0"/>
    </row>
    <row collapsed="false" customFormat="false" customHeight="false" hidden="false" ht="12.1" outlineLevel="0" r="7">
      <c r="A7" s="0"/>
      <c r="B7" s="8" t="s">
        <f>=-SUM(B2:B5)</f>
      </c>
      <c r="C7" s="0" t="s">
        <v>61</v>
      </c>
      <c r="D7" s="0"/>
      <c r="E7" s="0"/>
      <c r="F7" s="0"/>
      <c r="G7" s="0"/>
      <c r="H7" s="8" t="s">
        <f>=-SUM(H2:H5)</f>
      </c>
      <c r="I7" s="0" t="s">
        <v>61</v>
      </c>
      <c r="J7" s="0"/>
      <c r="K7" s="0"/>
      <c r="L7" s="0"/>
      <c r="M7" s="0"/>
      <c r="N7" s="10" t="s">
        <f>=XIRR(N2:N6,M2:M6)</f>
      </c>
      <c r="O7" s="0"/>
      <c r="P7" s="0"/>
      <c r="Q7" s="0"/>
      <c r="R7" s="0"/>
      <c r="S7" s="0"/>
      <c r="T7" s="8" t="s">
        <f>=-SUM(T2:T5)</f>
      </c>
      <c r="U7" s="0" t="s">
        <v>61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8" t="s">
        <f>=-SUM(N2:N6)</f>
      </c>
      <c r="O8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35</v>
      </c>
      <c r="B1" s="18" t="s">
        <v>0</v>
      </c>
      <c r="C1" s="18" t="s">
        <v>2</v>
      </c>
      <c r="D1" s="18" t="s">
        <v>62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63</v>
      </c>
      <c r="L1" s="18" t="s">
        <v>64</v>
      </c>
      <c r="M1" s="18" t="s">
        <v>16</v>
      </c>
      <c r="N1" s="18" t="s">
        <v>65</v>
      </c>
    </row>
    <row collapsed="false" customFormat="false" customHeight="false" hidden="false" ht="12.1" outlineLevel="0" r="2">
      <c r="A2" s="21" t="n">
        <v>44028.561111111</v>
      </c>
      <c r="B2" s="22" t="s">
        <v>66</v>
      </c>
      <c r="C2" s="22" t="s">
        <v>42</v>
      </c>
      <c r="D2" s="22" t="s">
        <v>66</v>
      </c>
      <c r="E2" s="22" t="s">
        <v>66</v>
      </c>
      <c r="F2" s="22" t="s">
        <v>16</v>
      </c>
      <c r="G2" s="23" t="n">
        <v>1</v>
      </c>
      <c r="H2" s="24" t="n">
        <v>1</v>
      </c>
      <c r="I2" s="24" t="n">
        <v>21034.22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44028.564583333</v>
      </c>
      <c r="B3" s="16" t="s">
        <v>52</v>
      </c>
      <c r="C3" s="16" t="s">
        <v>67</v>
      </c>
      <c r="D3" s="16" t="s">
        <v>59</v>
      </c>
      <c r="E3" s="16" t="s">
        <v>68</v>
      </c>
      <c r="F3" s="16" t="s">
        <v>16</v>
      </c>
      <c r="G3" s="7" t="n">
        <v>3</v>
      </c>
      <c r="H3" s="6" t="n">
        <v>100.99</v>
      </c>
      <c r="I3" s="6" t="n">
        <v>-3029.7</v>
      </c>
      <c r="J3" s="6" t="n">
        <v>-20.34</v>
      </c>
      <c r="K3" s="6" t="n">
        <v>-0.16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44028.565949074</v>
      </c>
      <c r="B4" s="16" t="s">
        <v>53</v>
      </c>
      <c r="C4" s="16" t="s">
        <v>69</v>
      </c>
      <c r="D4" s="16" t="s">
        <v>59</v>
      </c>
      <c r="E4" s="16" t="s">
        <v>70</v>
      </c>
      <c r="F4" s="16" t="s">
        <v>16</v>
      </c>
      <c r="G4" s="7" t="n">
        <v>1</v>
      </c>
      <c r="H4" s="6" t="n">
        <v>3841.6</v>
      </c>
      <c r="I4" s="6" t="n">
        <v>-3841.6</v>
      </c>
      <c r="J4" s="6" t="n">
        <v>-0</v>
      </c>
      <c r="K4" s="6" t="n">
        <v>-0.13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44028.568541667</v>
      </c>
      <c r="B5" s="16" t="s">
        <v>54</v>
      </c>
      <c r="C5" s="16" t="s">
        <v>71</v>
      </c>
      <c r="D5" s="16" t="s">
        <v>59</v>
      </c>
      <c r="E5" s="16" t="s">
        <v>70</v>
      </c>
      <c r="F5" s="16" t="s">
        <v>16</v>
      </c>
      <c r="G5" s="7" t="n">
        <v>20</v>
      </c>
      <c r="H5" s="6" t="n">
        <v>125.4</v>
      </c>
      <c r="I5" s="6" t="n">
        <v>-2508</v>
      </c>
      <c r="J5" s="6" t="n">
        <v>-0</v>
      </c>
      <c r="K5" s="6" t="n">
        <v>-0.09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44028.568969907</v>
      </c>
      <c r="B6" s="16" t="s">
        <v>52</v>
      </c>
      <c r="C6" s="16" t="s">
        <v>67</v>
      </c>
      <c r="D6" s="16" t="s">
        <v>59</v>
      </c>
      <c r="E6" s="16" t="s">
        <v>68</v>
      </c>
      <c r="F6" s="16" t="s">
        <v>16</v>
      </c>
      <c r="G6" s="7" t="n">
        <v>2</v>
      </c>
      <c r="H6" s="6" t="n">
        <v>100.99</v>
      </c>
      <c r="I6" s="6" t="n">
        <v>-2019.8</v>
      </c>
      <c r="J6" s="6" t="n">
        <v>-13.56</v>
      </c>
      <c r="K6" s="6" t="n">
        <v>-0.11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44028.569571759</v>
      </c>
      <c r="B7" s="16" t="s">
        <v>55</v>
      </c>
      <c r="C7" s="16" t="s">
        <v>72</v>
      </c>
      <c r="D7" s="16" t="s">
        <v>59</v>
      </c>
      <c r="E7" s="16" t="s">
        <v>73</v>
      </c>
      <c r="F7" s="16" t="s">
        <v>16</v>
      </c>
      <c r="G7" s="7" t="n">
        <v>1</v>
      </c>
      <c r="H7" s="6" t="n">
        <v>7567</v>
      </c>
      <c r="I7" s="6" t="n">
        <v>-7567</v>
      </c>
      <c r="J7" s="6" t="n">
        <v>-0</v>
      </c>
      <c r="K7" s="6" t="n">
        <v>-0.26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44028.571701389</v>
      </c>
      <c r="B8" s="16" t="s">
        <v>52</v>
      </c>
      <c r="C8" s="16" t="s">
        <v>67</v>
      </c>
      <c r="D8" s="16" t="s">
        <v>59</v>
      </c>
      <c r="E8" s="16" t="s">
        <v>68</v>
      </c>
      <c r="F8" s="16" t="s">
        <v>16</v>
      </c>
      <c r="G8" s="7" t="n">
        <v>2</v>
      </c>
      <c r="H8" s="6" t="n">
        <v>100.99</v>
      </c>
      <c r="I8" s="6" t="n">
        <v>-2019.8</v>
      </c>
      <c r="J8" s="6" t="n">
        <v>-13.56</v>
      </c>
      <c r="K8" s="6" t="n">
        <v>-0.11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44074</v>
      </c>
      <c r="B9" s="16" t="s">
        <v>53</v>
      </c>
      <c r="C9" s="16" t="s">
        <v>69</v>
      </c>
      <c r="D9" s="16" t="s">
        <v>59</v>
      </c>
      <c r="E9" s="16" t="s">
        <v>70</v>
      </c>
      <c r="F9" s="16" t="s">
        <v>16</v>
      </c>
      <c r="G9" s="7" t="n">
        <v>2</v>
      </c>
      <c r="H9" s="6" t="n">
        <v>4853.6</v>
      </c>
      <c r="I9" s="6" t="n">
        <v>-9707.2</v>
      </c>
      <c r="J9" s="6" t="n">
        <v>-0</v>
      </c>
      <c r="K9" s="6" t="n">
        <v>-0</v>
      </c>
      <c r="L9" s="6" t="n">
        <v>-0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44074</v>
      </c>
      <c r="B10" s="22" t="s">
        <v>66</v>
      </c>
      <c r="C10" s="22" t="s">
        <v>43</v>
      </c>
      <c r="D10" s="22" t="s">
        <v>66</v>
      </c>
      <c r="E10" s="22" t="s">
        <v>66</v>
      </c>
      <c r="F10" s="22" t="s">
        <v>16</v>
      </c>
      <c r="G10" s="23" t="n">
        <v>1</v>
      </c>
      <c r="H10" s="24" t="n">
        <v>9707.2</v>
      </c>
      <c r="I10" s="24" t="n">
        <v>9707.2</v>
      </c>
      <c r="J10" s="24" t="n">
        <v>0</v>
      </c>
      <c r="K10" s="24" t="n">
        <v>-0</v>
      </c>
      <c r="L10" s="24" t="n">
        <v>-0</v>
      </c>
      <c r="M10" s="6" t="s">
        <f>=I10+J10+K10+L10</f>
      </c>
      <c r="N10" s="22"/>
    </row>
    <row collapsed="false" customFormat="false" customHeight="false" hidden="false" ht="12.1" outlineLevel="0" r="11">
      <c r="A11" s="25" t="n">
        <v>44088</v>
      </c>
      <c r="B11" s="26" t="s">
        <v>52</v>
      </c>
      <c r="C11" s="26" t="s">
        <v>67</v>
      </c>
      <c r="D11" s="26" t="s">
        <v>60</v>
      </c>
      <c r="E11" s="26" t="s">
        <v>68</v>
      </c>
      <c r="F11" s="26" t="s">
        <v>16</v>
      </c>
      <c r="G11" s="27" t="n">
        <v>-7</v>
      </c>
      <c r="H11" s="28" t="n">
        <v>102.99</v>
      </c>
      <c r="I11" s="28" t="n">
        <v>7209.3</v>
      </c>
      <c r="J11" s="28" t="n">
        <v>142.38</v>
      </c>
      <c r="K11" s="28" t="n">
        <v>-0</v>
      </c>
      <c r="L11" s="28" t="n">
        <v>-0</v>
      </c>
      <c r="M11" s="6" t="s">
        <f>=I11+J11+K11+L11</f>
      </c>
      <c r="N11" s="26"/>
    </row>
    <row collapsed="false" customFormat="false" customHeight="false" hidden="false" ht="12.1" outlineLevel="0" r="12">
      <c r="A12" s="29" t="n">
        <v>44092</v>
      </c>
      <c r="B12" s="30" t="s">
        <v>74</v>
      </c>
      <c r="C12" s="30" t="s">
        <v>44</v>
      </c>
      <c r="D12" s="30" t="s">
        <v>74</v>
      </c>
      <c r="E12" s="30" t="s">
        <v>74</v>
      </c>
      <c r="F12" s="30" t="s">
        <v>16</v>
      </c>
      <c r="G12" s="31" t="n">
        <v>1</v>
      </c>
      <c r="H12" s="32" t="n">
        <v>-7351.68</v>
      </c>
      <c r="I12" s="32" t="n">
        <v>-7351.68</v>
      </c>
      <c r="J12" s="32" t="n">
        <v>0</v>
      </c>
      <c r="K12" s="32" t="n">
        <v>-0</v>
      </c>
      <c r="L12" s="32" t="n">
        <v>-0</v>
      </c>
      <c r="M12" s="6" t="s">
        <f>=I12+J12+K12+L12</f>
      </c>
      <c r="N12" s="30"/>
    </row>
    <row collapsed="false" customFormat="false" customHeight="false" hidden="false" ht="12.1" outlineLevel="0" r="13">
      <c r="A13" s="20" t="n">
        <v>44112</v>
      </c>
      <c r="B13" s="16" t="s">
        <v>56</v>
      </c>
      <c r="C13" s="16" t="s">
        <v>75</v>
      </c>
      <c r="D13" s="16" t="s">
        <v>59</v>
      </c>
      <c r="E13" s="16" t="s">
        <v>70</v>
      </c>
      <c r="F13" s="16" t="s">
        <v>16</v>
      </c>
      <c r="G13" s="7" t="n">
        <v>100</v>
      </c>
      <c r="H13" s="6" t="n">
        <v>99.57</v>
      </c>
      <c r="I13" s="6" t="n">
        <v>-9957</v>
      </c>
      <c r="J13" s="6" t="n">
        <v>-0</v>
      </c>
      <c r="K13" s="6" t="n">
        <v>-0</v>
      </c>
      <c r="L13" s="6" t="n">
        <v>-0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44112</v>
      </c>
      <c r="B14" s="22" t="s">
        <v>66</v>
      </c>
      <c r="C14" s="22" t="s">
        <v>43</v>
      </c>
      <c r="D14" s="22" t="s">
        <v>66</v>
      </c>
      <c r="E14" s="22" t="s">
        <v>66</v>
      </c>
      <c r="F14" s="22" t="s">
        <v>16</v>
      </c>
      <c r="G14" s="23" t="n">
        <v>1</v>
      </c>
      <c r="H14" s="24" t="n">
        <v>9957</v>
      </c>
      <c r="I14" s="24" t="n">
        <v>9957</v>
      </c>
      <c r="J14" s="24" t="n">
        <v>0</v>
      </c>
      <c r="K14" s="24" t="n">
        <v>-0</v>
      </c>
      <c r="L14" s="24" t="n">
        <v>-0</v>
      </c>
      <c r="M14" s="6" t="s">
        <f>=I14+J14+K14+L14</f>
      </c>
      <c r="N14" s="22"/>
    </row>
    <row collapsed="false" customFormat="false" customHeight="false" hidden="false" ht="12.1" outlineLevel="0" r="15">
      <c r="A15" s="21" t="n">
        <v>44202.639583333</v>
      </c>
      <c r="B15" s="22" t="s">
        <v>66</v>
      </c>
      <c r="C15" s="22" t="s">
        <v>43</v>
      </c>
      <c r="D15" s="22" t="s">
        <v>66</v>
      </c>
      <c r="E15" s="22" t="s">
        <v>66</v>
      </c>
      <c r="F15" s="22" t="s">
        <v>16</v>
      </c>
      <c r="G15" s="23" t="n">
        <v>1</v>
      </c>
      <c r="H15" s="24" t="n">
        <v>6408.5</v>
      </c>
      <c r="I15" s="24" t="n">
        <v>6408.5</v>
      </c>
      <c r="J15" s="24" t="n">
        <v>0</v>
      </c>
      <c r="K15" s="24" t="n">
        <v>-0</v>
      </c>
      <c r="L15" s="24" t="n">
        <v>-0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44202.822916667</v>
      </c>
      <c r="B16" s="16" t="s">
        <v>57</v>
      </c>
      <c r="C16" s="16" t="s">
        <v>76</v>
      </c>
      <c r="D16" s="16" t="s">
        <v>59</v>
      </c>
      <c r="E16" s="16" t="s">
        <v>70</v>
      </c>
      <c r="F16" s="16" t="s">
        <v>16</v>
      </c>
      <c r="G16" s="7" t="n">
        <v>100</v>
      </c>
      <c r="H16" s="6" t="n">
        <v>41.935</v>
      </c>
      <c r="I16" s="6" t="n">
        <v>-4193.5</v>
      </c>
      <c r="J16" s="6" t="n">
        <v>-0</v>
      </c>
      <c r="K16" s="6" t="n">
        <v>-0</v>
      </c>
      <c r="L16" s="6" t="n">
        <v>-0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44204.639583333</v>
      </c>
      <c r="B17" s="16" t="s">
        <v>58</v>
      </c>
      <c r="C17" s="16" t="s">
        <v>77</v>
      </c>
      <c r="D17" s="16" t="s">
        <v>59</v>
      </c>
      <c r="E17" s="16" t="s">
        <v>70</v>
      </c>
      <c r="F17" s="16" t="s">
        <v>16</v>
      </c>
      <c r="G17" s="7" t="n">
        <v>1000</v>
      </c>
      <c r="H17" s="6" t="n">
        <v>2.215</v>
      </c>
      <c r="I17" s="6" t="n">
        <v>-2215</v>
      </c>
      <c r="J17" s="6" t="n">
        <v>-0</v>
      </c>
      <c r="K17" s="6" t="n">
        <v>-0</v>
      </c>
      <c r="L17" s="6" t="n">
        <v>-0</v>
      </c>
      <c r="M17" s="6" t="s">
        <f>=I17+J17+K17+L17</f>
      </c>
      <c r="N17" s="16"/>
    </row>
    <row collapsed="false" customFormat="false" customHeight="false" hidden="false" ht="12.1" outlineLevel="0" r="18">
      <c r="A18" s="25" t="n">
        <v>44328.7375</v>
      </c>
      <c r="B18" s="26" t="s">
        <v>54</v>
      </c>
      <c r="C18" s="26" t="s">
        <v>71</v>
      </c>
      <c r="D18" s="26" t="s">
        <v>60</v>
      </c>
      <c r="E18" s="26" t="s">
        <v>70</v>
      </c>
      <c r="F18" s="26" t="s">
        <v>16</v>
      </c>
      <c r="G18" s="27" t="n">
        <v>-20</v>
      </c>
      <c r="H18" s="28" t="n">
        <v>189.34</v>
      </c>
      <c r="I18" s="28" t="n">
        <v>3786.8</v>
      </c>
      <c r="J18" s="28" t="n">
        <v>0</v>
      </c>
      <c r="K18" s="28" t="n">
        <v>-0</v>
      </c>
      <c r="L18" s="28" t="n">
        <v>-0</v>
      </c>
      <c r="M18" s="6" t="s">
        <f>=I18+J18+K18+L18</f>
      </c>
      <c r="N18" s="26"/>
    </row>
    <row collapsed="false" customFormat="false" customHeight="false" hidden="false" ht="12.1" outlineLevel="0" r="19">
      <c r="A19" s="20" t="n">
        <v>44328.752777778</v>
      </c>
      <c r="B19" s="16" t="s">
        <v>56</v>
      </c>
      <c r="C19" s="16" t="s">
        <v>75</v>
      </c>
      <c r="D19" s="16" t="s">
        <v>59</v>
      </c>
      <c r="E19" s="16" t="s">
        <v>70</v>
      </c>
      <c r="F19" s="16" t="s">
        <v>16</v>
      </c>
      <c r="G19" s="7" t="n">
        <v>20</v>
      </c>
      <c r="H19" s="6" t="n">
        <v>89.45</v>
      </c>
      <c r="I19" s="6" t="n">
        <v>-1790</v>
      </c>
      <c r="J19" s="6" t="n">
        <v>-0</v>
      </c>
      <c r="K19" s="6" t="n">
        <v>-0</v>
      </c>
      <c r="L19" s="6" t="n">
        <v>-0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44329.940277778</v>
      </c>
      <c r="B20" s="16" t="s">
        <v>54</v>
      </c>
      <c r="C20" s="16" t="s">
        <v>71</v>
      </c>
      <c r="D20" s="16" t="s">
        <v>59</v>
      </c>
      <c r="E20" s="16" t="s">
        <v>70</v>
      </c>
      <c r="F20" s="16" t="s">
        <v>16</v>
      </c>
      <c r="G20" s="7" t="n">
        <v>10</v>
      </c>
      <c r="H20" s="6" t="n">
        <v>178.87</v>
      </c>
      <c r="I20" s="6" t="n">
        <v>-1788.7</v>
      </c>
      <c r="J20" s="6" t="n">
        <v>-0</v>
      </c>
      <c r="K20" s="6" t="n">
        <v>-0</v>
      </c>
      <c r="L20" s="6" t="n">
        <v>-0</v>
      </c>
      <c r="M20" s="6" t="s">
        <f>=I20+J20+K20+L20</f>
      </c>
      <c r="N20" s="16"/>
    </row>
    <row collapsed="false" customFormat="false" customHeight="false" hidden="false" ht="12.1" outlineLevel="0" r="21">
      <c r="A21" s="25" t="n">
        <v>44393.675694444</v>
      </c>
      <c r="B21" s="26" t="s">
        <v>57</v>
      </c>
      <c r="C21" s="26" t="s">
        <v>76</v>
      </c>
      <c r="D21" s="26" t="s">
        <v>60</v>
      </c>
      <c r="E21" s="26" t="s">
        <v>70</v>
      </c>
      <c r="F21" s="26" t="s">
        <v>16</v>
      </c>
      <c r="G21" s="27" t="n">
        <v>-100</v>
      </c>
      <c r="H21" s="28" t="n">
        <v>46.11</v>
      </c>
      <c r="I21" s="28" t="n">
        <v>4611</v>
      </c>
      <c r="J21" s="28" t="n">
        <v>0</v>
      </c>
      <c r="K21" s="28" t="n">
        <v>-0</v>
      </c>
      <c r="L21" s="28" t="n">
        <v>-0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44397.479861111</v>
      </c>
      <c r="B22" s="16" t="s">
        <v>58</v>
      </c>
      <c r="C22" s="16" t="s">
        <v>77</v>
      </c>
      <c r="D22" s="16" t="s">
        <v>59</v>
      </c>
      <c r="E22" s="16" t="s">
        <v>70</v>
      </c>
      <c r="F22" s="16" t="s">
        <v>16</v>
      </c>
      <c r="G22" s="7" t="n">
        <v>2000</v>
      </c>
      <c r="H22" s="6" t="n">
        <v>1.815</v>
      </c>
      <c r="I22" s="6" t="n">
        <v>-3630</v>
      </c>
      <c r="J22" s="6" t="n">
        <v>-0</v>
      </c>
      <c r="K22" s="6" t="n">
        <v>-0</v>
      </c>
      <c r="L22" s="6" t="n">
        <v>-0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44397.551388889</v>
      </c>
      <c r="B23" s="16" t="s">
        <v>56</v>
      </c>
      <c r="C23" s="16" t="s">
        <v>75</v>
      </c>
      <c r="D23" s="16" t="s">
        <v>59</v>
      </c>
      <c r="E23" s="16" t="s">
        <v>70</v>
      </c>
      <c r="F23" s="16" t="s">
        <v>16</v>
      </c>
      <c r="G23" s="7" t="n">
        <v>10</v>
      </c>
      <c r="H23" s="6" t="n">
        <v>87.6</v>
      </c>
      <c r="I23" s="6" t="n">
        <v>-876</v>
      </c>
      <c r="J23" s="6" t="n">
        <v>-0</v>
      </c>
      <c r="K23" s="6" t="n">
        <v>-0</v>
      </c>
      <c r="L23" s="6" t="n">
        <v>-0</v>
      </c>
      <c r="M23" s="6" t="s">
        <f>=I23+J23+K23+L23</f>
      </c>
      <c r="N23" s="16"/>
    </row>
    <row collapsed="false" customFormat="false" customHeight="false" hidden="false" ht="12.1" outlineLevel="0" r="24">
      <c r="A24" s="25" t="n">
        <v>44671.640277778</v>
      </c>
      <c r="B24" s="26" t="s">
        <v>54</v>
      </c>
      <c r="C24" s="26" t="s">
        <v>71</v>
      </c>
      <c r="D24" s="26" t="s">
        <v>60</v>
      </c>
      <c r="E24" s="26" t="s">
        <v>70</v>
      </c>
      <c r="F24" s="26" t="s">
        <v>16</v>
      </c>
      <c r="G24" s="27" t="n">
        <v>-10</v>
      </c>
      <c r="H24" s="28" t="n">
        <v>92.62</v>
      </c>
      <c r="I24" s="28" t="n">
        <v>926.2</v>
      </c>
      <c r="J24" s="28" t="n">
        <v>0</v>
      </c>
      <c r="K24" s="28" t="n">
        <v>-0</v>
      </c>
      <c r="L24" s="28" t="n">
        <v>-0</v>
      </c>
      <c r="M24" s="6" t="s">
        <f>=I24+J24+K24+L24</f>
      </c>
      <c r="N24" s="26"/>
    </row>
    <row collapsed="false" customFormat="false" customHeight="false" hidden="false" ht="12.1" outlineLevel="0" r="25">
      <c r="A25" s="25" t="n">
        <v>44671.640277778</v>
      </c>
      <c r="B25" s="26" t="s">
        <v>53</v>
      </c>
      <c r="C25" s="26" t="s">
        <v>69</v>
      </c>
      <c r="D25" s="26" t="s">
        <v>60</v>
      </c>
      <c r="E25" s="26" t="s">
        <v>70</v>
      </c>
      <c r="F25" s="26" t="s">
        <v>16</v>
      </c>
      <c r="G25" s="27" t="n">
        <v>-3</v>
      </c>
      <c r="H25" s="28" t="n">
        <v>1831</v>
      </c>
      <c r="I25" s="28" t="n">
        <v>5493</v>
      </c>
      <c r="J25" s="28" t="n">
        <v>0</v>
      </c>
      <c r="K25" s="28" t="n">
        <v>-0</v>
      </c>
      <c r="L25" s="28" t="n">
        <v>-0</v>
      </c>
      <c r="M25" s="6" t="s">
        <f>=I25+J25+K25+L25</f>
      </c>
      <c r="N25" s="26"/>
    </row>
    <row collapsed="false" customFormat="false" customHeight="false" hidden="false" ht="12.1" outlineLevel="0" r="26">
      <c r="A26" s="25" t="n">
        <v>44671.640277778</v>
      </c>
      <c r="B26" s="26" t="s">
        <v>58</v>
      </c>
      <c r="C26" s="26" t="s">
        <v>77</v>
      </c>
      <c r="D26" s="26" t="s">
        <v>60</v>
      </c>
      <c r="E26" s="26" t="s">
        <v>70</v>
      </c>
      <c r="F26" s="26" t="s">
        <v>16</v>
      </c>
      <c r="G26" s="27" t="n">
        <v>-3000</v>
      </c>
      <c r="H26" s="28" t="n">
        <v>1.272</v>
      </c>
      <c r="I26" s="28" t="n">
        <v>3816</v>
      </c>
      <c r="J26" s="28" t="n">
        <v>0</v>
      </c>
      <c r="K26" s="28" t="n">
        <v>-0</v>
      </c>
      <c r="L26" s="28" t="n">
        <v>-0</v>
      </c>
      <c r="M26" s="6" t="s">
        <f>=I26+J26+K26+L26</f>
      </c>
      <c r="N26" s="26"/>
    </row>
    <row collapsed="false" customFormat="false" customHeight="false" hidden="false" ht="12.1" outlineLevel="0" r="27">
      <c r="A27" s="25" t="n">
        <v>44671.640277778</v>
      </c>
      <c r="B27" s="26" t="s">
        <v>56</v>
      </c>
      <c r="C27" s="26" t="s">
        <v>75</v>
      </c>
      <c r="D27" s="26" t="s">
        <v>60</v>
      </c>
      <c r="E27" s="26" t="s">
        <v>70</v>
      </c>
      <c r="F27" s="26" t="s">
        <v>16</v>
      </c>
      <c r="G27" s="27" t="n">
        <v>-130</v>
      </c>
      <c r="H27" s="28" t="n">
        <v>45.85</v>
      </c>
      <c r="I27" s="28" t="n">
        <v>5960.5</v>
      </c>
      <c r="J27" s="28" t="n">
        <v>0</v>
      </c>
      <c r="K27" s="28" t="n">
        <v>-0</v>
      </c>
      <c r="L27" s="28" t="n">
        <v>-0</v>
      </c>
      <c r="M27" s="6" t="s">
        <f>=I27+J27+K27+L27</f>
      </c>
      <c r="N27" s="26"/>
    </row>
    <row collapsed="false" customFormat="false" customHeight="false" hidden="false" ht="12.1" outlineLevel="0" r="28">
      <c r="A28" s="25" t="n">
        <v>44671.640277778</v>
      </c>
      <c r="B28" s="26" t="s">
        <v>55</v>
      </c>
      <c r="C28" s="26" t="s">
        <v>72</v>
      </c>
      <c r="D28" s="26" t="s">
        <v>60</v>
      </c>
      <c r="E28" s="26" t="s">
        <v>73</v>
      </c>
      <c r="F28" s="26" t="s">
        <v>16</v>
      </c>
      <c r="G28" s="27" t="n">
        <v>-1</v>
      </c>
      <c r="H28" s="28" t="n">
        <v>10507</v>
      </c>
      <c r="I28" s="28" t="n">
        <v>10507</v>
      </c>
      <c r="J28" s="28" t="n">
        <v>0</v>
      </c>
      <c r="K28" s="28" t="n">
        <v>-0</v>
      </c>
      <c r="L28" s="28" t="n">
        <v>-0</v>
      </c>
      <c r="M28" s="6" t="s">
        <f>=I28+J28+K28+L28</f>
      </c>
      <c r="N28" s="26"/>
    </row>
    <row collapsed="false" customFormat="false" customHeight="false" hidden="false" ht="12.1" outlineLevel="0"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 t="s">
        <v>78</v>
      </c>
      <c r="M29" s="5" t="s">
        <f>=SUM(M2:M28)</f>
      </c>
      <c r="N29" s="4"/>
    </row>
  </sheetData>
  <autoFilter ref="A1:N2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35</v>
      </c>
      <c r="B1" s="34" t="s">
        <v>79</v>
      </c>
      <c r="C1" s="34" t="s">
        <v>0</v>
      </c>
      <c r="D1" s="34" t="s">
        <v>2</v>
      </c>
      <c r="E1" s="34" t="s">
        <v>80</v>
      </c>
      <c r="F1" s="34" t="s">
        <v>3</v>
      </c>
      <c r="G1" s="34" t="s">
        <v>81</v>
      </c>
      <c r="H1" s="34" t="s">
        <v>82</v>
      </c>
      <c r="I1" s="34" t="s">
        <v>83</v>
      </c>
      <c r="J1" s="34" t="s">
        <v>84</v>
      </c>
      <c r="K1" s="34" t="s">
        <v>85</v>
      </c>
      <c r="L1" s="34" t="s">
        <v>86</v>
      </c>
      <c r="M1" s="34" t="s">
        <v>87</v>
      </c>
      <c r="N1" s="34" t="s">
        <v>88</v>
      </c>
    </row>
    <row collapsed="false" customFormat="false" customHeight="false" hidden="false" ht="12.1" outlineLevel="0" r="2">
      <c r="A2" s="33" t="n">
        <v>44382</v>
      </c>
      <c r="B2" s="16" t="s">
        <v>89</v>
      </c>
      <c r="C2" s="16" t="s">
        <v>56</v>
      </c>
      <c r="D2" s="16" t="s">
        <v>90</v>
      </c>
      <c r="E2" s="7" t="n">
        <v>120</v>
      </c>
      <c r="F2" s="16" t="s">
        <v>16</v>
      </c>
      <c r="G2" s="6" t="n">
        <v>6.67</v>
      </c>
      <c r="H2" s="6" t="n">
        <v>89.42</v>
      </c>
      <c r="I2" s="6" t="n">
        <v>97.89</v>
      </c>
      <c r="J2" s="6" t="n">
        <v>104</v>
      </c>
      <c r="K2" s="6" t="n">
        <v>800.4</v>
      </c>
      <c r="L2" s="6" t="n">
        <v>696.4</v>
      </c>
      <c r="M2" s="6" t="n">
        <v>5.93</v>
      </c>
      <c r="N2" s="6" t="n">
        <v>6.49</v>
      </c>
    </row>
    <row collapsed="false" customFormat="false" customHeight="false" hidden="false" ht="12.1" outlineLevel="0" r="3">
      <c r="A3" s="33" t="n">
        <v>44393</v>
      </c>
      <c r="B3" s="16" t="s">
        <v>89</v>
      </c>
      <c r="C3" s="16" t="s">
        <v>58</v>
      </c>
      <c r="D3" s="16" t="s">
        <v>91</v>
      </c>
      <c r="E3" s="7" t="n">
        <v>1000</v>
      </c>
      <c r="F3" s="16" t="s">
        <v>16</v>
      </c>
      <c r="G3" s="6" t="n">
        <v>0.0588</v>
      </c>
      <c r="H3" s="6" t="n">
        <v>1.908</v>
      </c>
      <c r="I3" s="6" t="n">
        <v>2.22</v>
      </c>
      <c r="J3" s="6" t="n">
        <v>8</v>
      </c>
      <c r="K3" s="6" t="n">
        <v>58.8</v>
      </c>
      <c r="L3" s="6" t="n">
        <v>50.8</v>
      </c>
      <c r="M3" s="6" t="n">
        <v>2.29</v>
      </c>
      <c r="N3" s="6" t="n">
        <v>2.66</v>
      </c>
    </row>
  </sheetData>
  <autoFilter ref="A1:N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35</v>
      </c>
      <c r="B1" s="34" t="s">
        <v>79</v>
      </c>
      <c r="C1" s="34" t="s">
        <v>0</v>
      </c>
      <c r="D1" s="34" t="s">
        <v>2</v>
      </c>
      <c r="E1" s="34" t="s">
        <v>80</v>
      </c>
      <c r="F1" s="34" t="s">
        <v>92</v>
      </c>
      <c r="G1" s="34" t="s">
        <v>93</v>
      </c>
      <c r="H1" s="34" t="s">
        <v>39</v>
      </c>
      <c r="I1" s="34" t="s">
        <v>94</v>
      </c>
      <c r="J1" s="34" t="s">
        <v>95</v>
      </c>
      <c r="K1" s="34" t="s">
        <v>96</v>
      </c>
      <c r="L1" s="34" t="s">
        <v>97</v>
      </c>
      <c r="M1" s="34" t="s">
        <v>98</v>
      </c>
      <c r="N1" s="34" t="s">
        <v>99</v>
      </c>
      <c r="O1" s="34" t="s">
        <v>100</v>
      </c>
    </row>
    <row collapsed="false" customFormat="false" customHeight="false" hidden="false" ht="12.1" outlineLevel="0" r="2">
      <c r="A2" s="35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101</v>
      </c>
      <c r="D1" s="34" t="s">
        <v>102</v>
      </c>
      <c r="E1" s="34" t="s">
        <v>83</v>
      </c>
      <c r="F1" s="34" t="s">
        <v>103</v>
      </c>
      <c r="G1" s="34" t="s">
        <v>80</v>
      </c>
      <c r="H1" s="34" t="s">
        <v>104</v>
      </c>
      <c r="I1" s="34" t="s">
        <v>105</v>
      </c>
      <c r="J1" s="34" t="s">
        <v>106</v>
      </c>
      <c r="K1" s="34" t="s">
        <v>107</v>
      </c>
    </row>
    <row collapsed="false" customFormat="false" customHeight="false" hidden="false" ht="12.1" outlineLevel="0" r="2">
      <c r="A2" s="16" t="s">
        <v>52</v>
      </c>
      <c r="B2" s="16" t="s">
        <v>108</v>
      </c>
      <c r="C2" s="36" t="n">
        <v>44028</v>
      </c>
      <c r="D2" s="37" t="n">
        <v>44088</v>
      </c>
      <c r="E2" s="17" t="n">
        <v>1016.7333</v>
      </c>
      <c r="F2" s="17" t="n">
        <v>1050.24</v>
      </c>
      <c r="G2" s="17" t="n">
        <v>3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52</v>
      </c>
      <c r="B3" s="16" t="s">
        <v>108</v>
      </c>
      <c r="C3" s="36" t="n">
        <v>44028</v>
      </c>
      <c r="D3" s="37" t="n">
        <v>44088</v>
      </c>
      <c r="E3" s="17" t="n">
        <v>1016.735</v>
      </c>
      <c r="F3" s="17" t="n">
        <v>1050.24</v>
      </c>
      <c r="G3" s="17" t="n">
        <v>2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52</v>
      </c>
      <c r="B4" s="16" t="s">
        <v>108</v>
      </c>
      <c r="C4" s="36" t="n">
        <v>44028</v>
      </c>
      <c r="D4" s="37" t="n">
        <v>44088</v>
      </c>
      <c r="E4" s="17" t="n">
        <v>1016.735</v>
      </c>
      <c r="F4" s="17" t="n">
        <v>1050.24</v>
      </c>
      <c r="G4" s="17" t="n">
        <v>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53</v>
      </c>
      <c r="B5" s="16" t="s">
        <v>109</v>
      </c>
      <c r="C5" s="36" t="n">
        <v>44028</v>
      </c>
      <c r="D5" s="37" t="n">
        <v>44671</v>
      </c>
      <c r="E5" s="17" t="n">
        <v>3841.73</v>
      </c>
      <c r="F5" s="17" t="n">
        <v>1831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53</v>
      </c>
      <c r="B6" s="16" t="s">
        <v>109</v>
      </c>
      <c r="C6" s="36" t="n">
        <v>44074</v>
      </c>
      <c r="D6" s="37" t="n">
        <v>44671</v>
      </c>
      <c r="E6" s="17" t="n">
        <v>4853.6</v>
      </c>
      <c r="F6" s="17" t="n">
        <v>1831</v>
      </c>
      <c r="G6" s="17" t="n">
        <v>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54</v>
      </c>
      <c r="B7" s="16" t="s">
        <v>110</v>
      </c>
      <c r="C7" s="36" t="n">
        <v>44028</v>
      </c>
      <c r="D7" s="37" t="n">
        <v>44328</v>
      </c>
      <c r="E7" s="17" t="n">
        <v>125.4045</v>
      </c>
      <c r="F7" s="17" t="n">
        <v>189.34</v>
      </c>
      <c r="G7" s="17" t="n">
        <v>20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54</v>
      </c>
      <c r="B8" s="16" t="s">
        <v>110</v>
      </c>
      <c r="C8" s="36" t="n">
        <v>44329</v>
      </c>
      <c r="D8" s="37" t="n">
        <v>44671</v>
      </c>
      <c r="E8" s="17" t="n">
        <v>178.87</v>
      </c>
      <c r="F8" s="17" t="n">
        <v>92.62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55</v>
      </c>
      <c r="B9" s="16" t="s">
        <v>111</v>
      </c>
      <c r="C9" s="36" t="n">
        <v>44028</v>
      </c>
      <c r="D9" s="37" t="n">
        <v>44671</v>
      </c>
      <c r="E9" s="17" t="n">
        <v>7567.26</v>
      </c>
      <c r="F9" s="17" t="n">
        <v>10507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56</v>
      </c>
      <c r="B10" s="16" t="s">
        <v>90</v>
      </c>
      <c r="C10" s="36" t="n">
        <v>44112</v>
      </c>
      <c r="D10" s="37" t="n">
        <v>44671</v>
      </c>
      <c r="E10" s="17" t="n">
        <v>99.57</v>
      </c>
      <c r="F10" s="17" t="n">
        <v>45.85</v>
      </c>
      <c r="G10" s="17" t="n">
        <v>100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56</v>
      </c>
      <c r="B11" s="16" t="s">
        <v>90</v>
      </c>
      <c r="C11" s="36" t="n">
        <v>44328</v>
      </c>
      <c r="D11" s="37" t="n">
        <v>44671</v>
      </c>
      <c r="E11" s="17" t="n">
        <v>89.5</v>
      </c>
      <c r="F11" s="17" t="n">
        <v>45.85</v>
      </c>
      <c r="G11" s="17" t="n">
        <v>20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56</v>
      </c>
      <c r="B12" s="16" t="s">
        <v>90</v>
      </c>
      <c r="C12" s="36" t="n">
        <v>44397</v>
      </c>
      <c r="D12" s="37" t="n">
        <v>44671</v>
      </c>
      <c r="E12" s="17" t="n">
        <v>87.6</v>
      </c>
      <c r="F12" s="17" t="n">
        <v>45.85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57</v>
      </c>
      <c r="B13" s="16" t="s">
        <v>112</v>
      </c>
      <c r="C13" s="36" t="n">
        <v>44202</v>
      </c>
      <c r="D13" s="37" t="n">
        <v>44393</v>
      </c>
      <c r="E13" s="17" t="n">
        <v>41.935</v>
      </c>
      <c r="F13" s="17" t="n">
        <v>46.11</v>
      </c>
      <c r="G13" s="17" t="n">
        <v>100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58</v>
      </c>
      <c r="B14" s="16" t="s">
        <v>91</v>
      </c>
      <c r="C14" s="36" t="n">
        <v>44204</v>
      </c>
      <c r="D14" s="37" t="n">
        <v>44671</v>
      </c>
      <c r="E14" s="17" t="n">
        <v>2.215</v>
      </c>
      <c r="F14" s="17" t="n">
        <v>1.272</v>
      </c>
      <c r="G14" s="17" t="n">
        <v>1000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58</v>
      </c>
      <c r="B15" s="16" t="s">
        <v>91</v>
      </c>
      <c r="C15" s="36" t="n">
        <v>44397</v>
      </c>
      <c r="D15" s="37" t="n">
        <v>44671</v>
      </c>
      <c r="E15" s="17" t="n">
        <v>1.815</v>
      </c>
      <c r="F15" s="17" t="n">
        <v>1.272</v>
      </c>
      <c r="G15" s="17" t="n">
        <v>2000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2026-07-10T14:57:40.00Z</dcterms:created>
  <dc:creator>izi-invest.ru</dc:creator>
  <cp:revision>0</cp:revision>
</cp:coreProperties>
</file>