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<sst xmlns="http://schemas.openxmlformats.org/spreadsheetml/2006/main" count="921" uniqueCount="226">
  <si>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</si>
  <si>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</si>
  <si>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</si>
  <si>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</si>
  <si>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</si>
  <si>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</si>
  <si>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</si>
  <si>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</si>
  <si>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</si>
  <si>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</si>
  <si>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</si>
  <si>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</si>
  <si>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</si>
  <si>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</si>
  <si>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</si>
  <si>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</si>
  <si>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</si>
  <si>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</si>
  <si>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</si>
  <si>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</si>
  <si>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</si>
  <si>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</si>
  <si>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</si>
  <si>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</si>
  <si>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</si>
  <si>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</si>
  <si>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</si>
  <si>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</si>
  <si>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</si>
  <si>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</si>
  <si>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</si>
  <si>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</si>
  <si>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</si>
  <si>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</si>
  <si>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</si>
  <si>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</si>
  <si>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</si>
  <si>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</si>
  <si>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</si>
  <si>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</si>
  <si>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</si>
  <si>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</si>
  <si>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</si>
  <si>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</si>
  <si>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</si>
  <si>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</si>
  <si>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</si>
  <si>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</si>
  <si>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</si>
  <si>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</si>
  <si>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</si>
  <si>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</si>
  <si>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</si>
  <si>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</si>
  <si>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</si>
  <si>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</si>
  <si>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</si>
  <si>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</si>
  <si>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</si>
  <si>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</si>
  <si>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</si>
  <si>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</si>
  <si>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</si>
  <si>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</si>
  <si>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</si>
  <si>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</si>
  <si>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</si>
  <si>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</si>
  <si>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</si>
  <si>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</si>
  <si>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</si>
  <si>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</si>
  <si>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</si>
  <si>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</si>
  <si>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</si>
  <si>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</si>
  <si>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</si>
  <si>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</si>
  <si>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</si>
  <si>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</si>
  <si>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</si>
  <si>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</si>
  <si>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</si>
  <si>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</si>
  <si>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</si>
  <si>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</si>
  <si>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</si>
  <si>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</si>
  <si>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</si>
  <si>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</si>
  <si>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</si>
  <si>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</si>
  <si>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</si>
  <si>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</si>
  <si>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</si>
  <si>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</si>
  <si>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</si>
  <si>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</si>
  <si>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</si>
  <si>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</si>
  <si>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</si>
  <si>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</si>
  <si>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</si>
  <si>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</si>
  <si>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</si>
  <si>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</si>
  <si>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</si>
  <si>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</si>
  <si>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</si>
  <si>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</si>
  <si>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</si>
  <si>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</si>
  <si>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</si>
  <si>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</si>
  <si>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</si>
  <si>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</si>
  <si>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</si>
  <si>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</si>
  <si>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</si>
  <si>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</si>
  <si>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</si>
  <si>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</si>
  <si>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</si>
  <si>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</si>
  <si>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</si>
  <si>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</si>
  <si>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</si>
  <si>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</si>
  <si>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</si>
  <si>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</si>
  <si>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</si>
  <si>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</si>
  <si>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</si>
  <si>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</si>
  <si>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</si>
  <si>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</si>
  <si>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</si>
  <si>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</si>
  <si>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</si>
  <si>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</si>
  <si>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</si>
  <si>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</si>
  <si>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</si>
  <si>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</si>
  <si>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</si>
  <si>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</si>
  <si>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</si>
  <si>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</si>
  <si>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</si>
  <si>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</si>
  <si>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</si>
  <si>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</si>
  <si>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</si>
  <si>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</si>
  <si>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</si>
  <si>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</si>
  <si>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</si>
  <si>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</si>
  <si>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</si>
  <si>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</si>
  <si>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</si>
  <si>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</si>
  <si>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</si>
  <si>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</si>
  <si>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</si>
  <si>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</si>
  <si>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</si>
  <si>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</si>
  <si>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</si>
  <si>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</si>
  <si>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</si>
  <si>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</si>
  <si>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</si>
  <si>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</si>
  <si>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</si>
  <si>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</si>
  <si>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</si>
  <si>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</si>
  <si>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</si>
  <si>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Сбербанк России ПАО ао</t>
  </si>
  <si>
    <t>"Газпром" (ПАО) ао</t>
  </si>
  <si>
    <t>ВЭБ.РФ ПБО-001Р-09</t>
  </si>
  <si>
    <t>commission</t>
  </si>
  <si>
    <t>Списание комиссий</t>
  </si>
  <si>
    <t>ПАО "НЛМК" ао</t>
  </si>
  <si>
    <t>"Магнитогорск.мет.комб" ПАО ао</t>
  </si>
  <si>
    <t>FinEx Gold ETF USD</t>
  </si>
  <si>
    <t>USD000UTSTOM</t>
  </si>
  <si>
    <t>Пользовательская сделка</t>
  </si>
  <si>
    <t>selt</t>
  </si>
  <si>
    <t>Башнефть АНК ап</t>
  </si>
  <si>
    <t>НК ЛУКОЙЛ (ПАО) -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</si>
  <si>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</si>
  <si>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</si>
  <si>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</si>
  <si>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</si>
  <si>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</si>
  <si>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</si>
  <si>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</si>
  <si>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</si>
  <si>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</si>
  <si>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</si>
  <si>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</si>
  <si>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</si>
  <si>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</si>
  <si>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</si>
  <si>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</si>
  <si>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</si>
  <si>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 -import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</si>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</sst>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0.1501</v>
      </c>
      <c r="L2" s="17" t="n">
        <v>5980.26</v>
      </c>
      <c r="M2" s="17" t="n">
        <v>32.26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160.26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0.1244</v>
      </c>
      <c r="L3" s="17" t="n">
        <v>146</v>
      </c>
      <c r="M3" s="17" t="n">
        <v>6.84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310.11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0.1225</v>
      </c>
      <c r="L4" s="17" t="n">
        <v>221.57</v>
      </c>
      <c r="M4" s="17" t="n">
        <v>5.3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0.1463</v>
      </c>
      <c r="L5" s="17" t="n">
        <v>182.38</v>
      </c>
      <c r="M5" s="17" t="n">
        <v>3.64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39.65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0.0687</v>
      </c>
      <c r="L6" s="17" t="n">
        <v>44</v>
      </c>
      <c r="M6" s="17" t="n">
        <v>3.39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1273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0.0165</v>
      </c>
      <c r="L7" s="17" t="n">
        <v>1725</v>
      </c>
      <c r="M7" s="17" t="n">
        <v>2.72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140.32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2.7909</v>
      </c>
      <c r="L8" s="17" t="n">
        <v>50</v>
      </c>
      <c r="M8" s="17" t="n">
        <v>2.64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132.2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0.2347</v>
      </c>
      <c r="L9" s="17" t="n">
        <v>62.8</v>
      </c>
      <c r="M9" s="17" t="n">
        <v>0.03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164.69843665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0.2795</v>
      </c>
      <c r="L10" s="17" t="n">
        <v>61.4</v>
      </c>
      <c r="M10" s="17" t="n">
        <v>17.58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-0.0406</v>
      </c>
      <c r="L12" s="17" t="n">
        <v>80593.86</v>
      </c>
      <c r="M12" s="17" t="n">
        <v>9.42</v>
      </c>
      <c r="N12" s="2"/>
      <c r="O12" s="2" t="s">
        <v>53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88.2568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88.2568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2" t="n">
        <v>45717.901493056</v>
      </c>
      <c r="B90" s="5" t="n">
        <v>-468380.59</v>
      </c>
      <c r="C90" s="5" t="n">
        <v>-468380.59</v>
      </c>
      <c r="D90" s="15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/>
      <c r="B91" s="9" t="s">
        <f>=XIRR(B2:B90,A2:A90)</f>
      </c>
      <c r="C91" s="9" t="s">
        <f>=XIRR(C2:C90,A2:A90)</f>
      </c>
      <c r="D91" s="2" t="s">
        <v>151</v>
      </c>
      <c r="E91" s="2"/>
      <c r="F91" s="2"/>
      <c r="G91" s="7"/>
      <c r="H91" s="2" t="s">
        <v>152</v>
      </c>
      <c r="I91" s="6" t="s">
        <f>=SUM(I2:I90)/365</f>
      </c>
    </row>
    <row collapsed="false" customFormat="false" customHeight="false" hidden="false" ht="12.1" outlineLevel="0" r="92">
      <c r="A92" s="14"/>
      <c r="B92" s="5" t="s">
        <f>=-SUM(B2:B90)</f>
      </c>
      <c r="C92" s="5" t="s">
        <f>=-SUM(C2:C90)</f>
      </c>
      <c r="D92" s="2" t="s">
        <v>153</v>
      </c>
      <c r="E92" s="2"/>
      <c r="F92" s="2"/>
      <c r="G92" s="7"/>
      <c r="H92" s="15" t="s">
        <v>154</v>
      </c>
      <c r="I92" s="9" t="s">
        <f>=B92/I91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155</v>
      </c>
      <c r="D2" s="11" t="n">
        <v>43490</v>
      </c>
      <c r="E2" s="6" t="n">
        <v>29200</v>
      </c>
      <c r="F2" s="0" t="s">
        <v>155</v>
      </c>
      <c r="G2" s="11" t="n">
        <v>43261</v>
      </c>
      <c r="H2" s="6" t="n">
        <v>22800</v>
      </c>
      <c r="I2" s="0" t="s">
        <v>155</v>
      </c>
      <c r="J2" s="11" t="n">
        <v>43389</v>
      </c>
      <c r="K2" s="6" t="n">
        <v>25137.000274658</v>
      </c>
      <c r="L2" s="0" t="s">
        <v>155</v>
      </c>
      <c r="M2" s="11" t="n">
        <v>43497</v>
      </c>
      <c r="N2" s="6" t="n">
        <v>17600</v>
      </c>
      <c r="O2" s="0" t="s">
        <v>155</v>
      </c>
      <c r="P2" s="11" t="n">
        <v>43810</v>
      </c>
      <c r="Q2" s="6" t="n">
        <v>17250</v>
      </c>
      <c r="R2" s="0" t="s">
        <v>155</v>
      </c>
      <c r="S2" s="11" t="n">
        <v>43999</v>
      </c>
      <c r="T2" s="6" t="n">
        <v>50</v>
      </c>
      <c r="U2" s="0" t="s">
        <v>155</v>
      </c>
      <c r="V2" s="11" t="n">
        <v>43999</v>
      </c>
      <c r="W2" s="6" t="n">
        <v>62.8</v>
      </c>
      <c r="X2" s="0" t="s">
        <v>155</v>
      </c>
      <c r="Y2" s="11" t="n">
        <v>43521</v>
      </c>
      <c r="Z2" s="6" t="n">
        <v>30700</v>
      </c>
      <c r="AA2" s="0" t="s">
        <v>155</v>
      </c>
      <c r="AB2" s="11" t="n">
        <v>44075</v>
      </c>
      <c r="AC2" s="6" t="s">
        <f>=80593.8588</f>
      </c>
      <c r="AD2" s="0" t="s">
        <v>155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155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45717</v>
      </c>
      <c r="W3" s="8" t="s">
        <f>=-Портфель!J9</f>
      </c>
      <c r="X3" s="0" t="s">
        <v>156</v>
      </c>
      <c r="Y3" s="11" t="n">
        <v>45717</v>
      </c>
      <c r="Z3" s="8" t="s">
        <f>=-Портфель!J10</f>
      </c>
      <c r="AA3" s="0" t="s">
        <v>156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43881</v>
      </c>
      <c r="K4" s="6" t="n">
        <v>-23400</v>
      </c>
      <c r="L4" s="0" t="s">
        <v>157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157</v>
      </c>
      <c r="J5" s="11" t="n">
        <v>44016</v>
      </c>
      <c r="K5" s="6" t="n">
        <v>9858.5</v>
      </c>
      <c r="L5" s="0" t="s">
        <v>155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158</v>
      </c>
      <c r="Y5" s="0"/>
      <c r="Z5" s="8" t="s">
        <f>=-SUM(Z2:Z3)</f>
      </c>
      <c r="AA5" s="0" t="s">
        <v>158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155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119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45717</v>
      </c>
      <c r="Q8" s="8" t="s">
        <f>=-Портфель!J7</f>
      </c>
      <c r="R8" s="0" t="s">
        <v>156</v>
      </c>
      <c r="S8" s="11" t="n">
        <v>44718</v>
      </c>
      <c r="T8" s="6" t="n">
        <v>-17.35</v>
      </c>
      <c r="U8" s="0" t="s">
        <v>120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45717</v>
      </c>
      <c r="K9" s="8" t="s">
        <f>=-Портфель!J5</f>
      </c>
      <c r="L9" s="0" t="s">
        <v>156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130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0"/>
      <c r="K10" s="10" t="s">
        <f>=XIRR(K2:K9,J2:J9)</f>
      </c>
      <c r="L10" s="0"/>
      <c r="M10" s="11" t="n">
        <v>44364</v>
      </c>
      <c r="N10" s="6" t="n">
        <v>-329</v>
      </c>
      <c r="O10" s="0" t="s">
        <v>102</v>
      </c>
      <c r="P10" s="0"/>
      <c r="Q10" s="8" t="s">
        <f>=-SUM(Q2:Q8)</f>
      </c>
      <c r="R10" s="0" t="s">
        <v>158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45717</v>
      </c>
      <c r="H11" s="8" t="s">
        <f>=-Портфель!J4</f>
      </c>
      <c r="I11" s="0" t="s">
        <v>156</v>
      </c>
      <c r="J11" s="0"/>
      <c r="K11" s="8" t="s">
        <f>=-SUM(K2:K9)</f>
      </c>
      <c r="L11" s="0" t="s">
        <v>158</v>
      </c>
      <c r="M11" s="11" t="n">
        <v>44364</v>
      </c>
      <c r="N11" s="6" t="n">
        <v>-625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45717</v>
      </c>
      <c r="AC11" s="8" t="s">
        <f>=-Портфель!J12</f>
      </c>
      <c r="AD11" s="0" t="s">
        <v>156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131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158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158</v>
      </c>
    </row>
    <row collapsed="false" customFormat="false" customHeight="false" hidden="false" ht="12.1" outlineLevel="0" r="14">
      <c r="A14" s="11" t="n">
        <v>45717</v>
      </c>
      <c r="B14" s="8" t="s">
        <f>=-Портфель!J2</f>
      </c>
      <c r="C14" s="0" t="s">
        <v>156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158</v>
      </c>
      <c r="D16" s="11" t="n">
        <v>45717</v>
      </c>
      <c r="E16" s="8" t="s">
        <f>=-Портфель!J3</f>
      </c>
      <c r="F16" s="0" t="s">
        <v>156</v>
      </c>
      <c r="G16" s="0"/>
      <c r="H16" s="0"/>
      <c r="I16" s="0"/>
      <c r="J16" s="0"/>
      <c r="K16" s="0"/>
      <c r="L16" s="0"/>
      <c r="M16" s="11" t="n">
        <v>45717</v>
      </c>
      <c r="N16" s="8" t="s">
        <f>=-Портфель!J6</f>
      </c>
      <c r="O16" s="0" t="s">
        <v>156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158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158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45717</v>
      </c>
      <c r="T19" s="8" t="s">
        <f>=-Портфель!J8</f>
      </c>
      <c r="U19" s="0" t="s">
        <v>156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10" t="s">
        <f>=XIRR(T2:T19,S2:S19)</f>
      </c>
      <c r="U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8" t="s">
        <f>=-SUM(T2:T19)</f>
      </c>
      <c r="U21" s="0" t="s">
        <v>158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159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155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160</v>
      </c>
      <c r="C1" s="0"/>
      <c r="D1" s="0"/>
      <c r="E1" s="3" t="s">
        <v>161</v>
      </c>
      <c r="F1" s="0"/>
      <c r="G1" s="0"/>
      <c r="H1" s="3" t="s">
        <v>162</v>
      </c>
      <c r="I1" s="0"/>
      <c r="J1" s="0"/>
      <c r="K1" s="3" t="s">
        <v>163</v>
      </c>
      <c r="L1" s="0"/>
      <c r="M1" s="0"/>
      <c r="N1" s="3" t="s">
        <v>164</v>
      </c>
      <c r="O1" s="0"/>
      <c r="P1" s="0"/>
      <c r="Q1" s="3" t="s">
        <v>165</v>
      </c>
      <c r="R1" s="0"/>
      <c r="S1" s="0"/>
      <c r="T1" s="3" t="s">
        <v>166</v>
      </c>
      <c r="U1" s="0"/>
      <c r="V1" s="0"/>
      <c r="W1" s="3" t="s">
        <v>167</v>
      </c>
      <c r="X1" s="0"/>
      <c r="Y1" s="0"/>
      <c r="Z1" s="3" t="s">
        <v>168</v>
      </c>
      <c r="AA1" s="0"/>
      <c r="AB1" s="0"/>
      <c r="AC1" s="3" t="s">
        <v>169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160.26</v>
      </c>
      <c r="F4" s="0" t="s">
        <v>170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39.65</v>
      </c>
      <c r="O4" s="0" t="s">
        <v>170</v>
      </c>
      <c r="P4" s="0"/>
      <c r="Q4" s="6" t="n">
        <v>1273</v>
      </c>
      <c r="R4" s="0" t="s">
        <v>170</v>
      </c>
      <c r="S4" s="0"/>
      <c r="T4" s="6" t="n">
        <v>140.32</v>
      </c>
      <c r="U4" s="0" t="s">
        <v>170</v>
      </c>
      <c r="V4" s="0"/>
      <c r="W4" s="6" t="n">
        <v>132.2</v>
      </c>
      <c r="X4" s="0" t="s">
        <v>170</v>
      </c>
      <c r="Y4" s="0"/>
      <c r="Z4" s="6" t="n">
        <v>164.69843665</v>
      </c>
      <c r="AA4" s="0" t="s">
        <v>170</v>
      </c>
      <c r="AB4" s="0"/>
      <c r="AC4" s="6" t="n">
        <v>50</v>
      </c>
      <c r="AD4" s="0" t="s">
        <v>170</v>
      </c>
    </row>
    <row collapsed="false" customFormat="false" customHeight="false" hidden="false" ht="12.1" outlineLevel="0" r="5">
      <c r="A5" s="0"/>
      <c r="B5" s="6" t="n">
        <v>7555</v>
      </c>
      <c r="C5" s="0" t="s">
        <v>170</v>
      </c>
      <c r="D5" s="0"/>
      <c r="E5" s="6" t="n">
        <v>200</v>
      </c>
      <c r="F5" s="0" t="s">
        <v>171</v>
      </c>
      <c r="G5" s="0"/>
      <c r="H5" s="6" t="n">
        <v>310.11</v>
      </c>
      <c r="I5" s="0" t="s">
        <v>170</v>
      </c>
      <c r="J5" s="0"/>
      <c r="K5" s="6" t="n">
        <v>170.64</v>
      </c>
      <c r="L5" s="0" t="s">
        <v>170</v>
      </c>
      <c r="M5" s="0"/>
      <c r="N5" s="6" t="n">
        <v>400</v>
      </c>
      <c r="O5" s="0" t="s">
        <v>171</v>
      </c>
      <c r="P5" s="0"/>
      <c r="Q5" s="6" t="n">
        <v>10</v>
      </c>
      <c r="R5" s="0" t="s">
        <v>171</v>
      </c>
      <c r="S5" s="0"/>
      <c r="T5" s="6" t="n">
        <v>1</v>
      </c>
      <c r="U5" s="0" t="s">
        <v>171</v>
      </c>
      <c r="V5" s="0"/>
      <c r="W5" s="6" t="n">
        <v>1</v>
      </c>
      <c r="X5" s="0" t="s">
        <v>171</v>
      </c>
      <c r="Y5" s="0"/>
      <c r="Z5" s="6" t="n">
        <v>500</v>
      </c>
      <c r="AA5" s="0" t="s">
        <v>171</v>
      </c>
      <c r="AB5" s="0"/>
      <c r="AC5" s="6" t="n">
        <v>1</v>
      </c>
      <c r="AD5" s="0" t="s">
        <v>171</v>
      </c>
    </row>
    <row collapsed="false" customFormat="false" customHeight="false" hidden="false" ht="12.1" outlineLevel="0" r="6">
      <c r="A6" s="0"/>
      <c r="B6" s="6" t="n">
        <v>20</v>
      </c>
      <c r="C6" s="0" t="s">
        <v>171</v>
      </c>
      <c r="D6" s="0"/>
      <c r="E6" s="5" t="s">
        <f>=E5*(ABS(E4)-ABS(E3))</f>
      </c>
      <c r="F6" s="0" t="s">
        <v>172</v>
      </c>
      <c r="G6" s="0"/>
      <c r="H6" s="6" t="n">
        <v>80</v>
      </c>
      <c r="I6" s="0" t="s">
        <v>171</v>
      </c>
      <c r="J6" s="0"/>
      <c r="K6" s="6" t="n">
        <v>100</v>
      </c>
      <c r="L6" s="0" t="s">
        <v>171</v>
      </c>
      <c r="M6" s="0"/>
      <c r="N6" s="5" t="s">
        <f>=N5*(ABS(N4)-ABS(N3))</f>
      </c>
      <c r="O6" s="0" t="s">
        <v>172</v>
      </c>
      <c r="P6" s="0"/>
      <c r="Q6" s="5" t="s">
        <f>=Q5*(ABS(Q4)-ABS(Q3))</f>
      </c>
      <c r="R6" s="0" t="s">
        <v>172</v>
      </c>
      <c r="S6" s="0"/>
      <c r="T6" s="5" t="s">
        <f>=T5*(ABS(T4)-ABS(T3))</f>
      </c>
      <c r="U6" s="0" t="s">
        <v>172</v>
      </c>
      <c r="V6" s="0"/>
      <c r="W6" s="5" t="s">
        <f>=W5*(ABS(W4)-ABS(W3))</f>
      </c>
      <c r="X6" s="0" t="s">
        <v>172</v>
      </c>
      <c r="Y6" s="0"/>
      <c r="Z6" s="5" t="s">
        <f>=Z5*(ABS(Z4)-ABS(Z3))</f>
      </c>
      <c r="AA6" s="0" t="s">
        <v>172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172</v>
      </c>
      <c r="D7" s="0"/>
      <c r="E7" s="0"/>
      <c r="F7" s="0"/>
      <c r="G7" s="0"/>
      <c r="H7" s="5" t="s">
        <f>=H6*(ABS(H5)-ABS(H4))</f>
      </c>
      <c r="I7" s="0" t="s">
        <v>172</v>
      </c>
      <c r="J7" s="0"/>
      <c r="K7" s="5" t="s">
        <f>=K6*(ABS(K5)-ABS(K4))</f>
      </c>
      <c r="L7" s="0" t="s">
        <v>172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174</v>
      </c>
      <c r="L1" s="18" t="s">
        <v>175</v>
      </c>
      <c r="M1" s="18" t="s">
        <v>39</v>
      </c>
      <c r="N1" s="18" t="s">
        <v>20</v>
      </c>
      <c r="O1" s="18" t="s">
        <v>176</v>
      </c>
    </row>
    <row collapsed="false" customFormat="false" customHeight="false" hidden="false" ht="12.1" outlineLevel="0" r="2">
      <c r="A2" s="21" t="n">
        <v>43260.427083333</v>
      </c>
      <c r="B2" s="22" t="s">
        <v>177</v>
      </c>
      <c r="C2" s="22" t="s">
        <v>70</v>
      </c>
      <c r="D2" s="22" t="s">
        <v>177</v>
      </c>
      <c r="E2" s="22" t="s">
        <v>177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178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179</v>
      </c>
      <c r="D3" s="2" t="s">
        <v>155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180</v>
      </c>
      <c r="D4" s="2" t="s">
        <v>155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159</v>
      </c>
      <c r="C5" s="2" t="s">
        <v>181</v>
      </c>
      <c r="D5" s="2" t="s">
        <v>155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177</v>
      </c>
      <c r="C6" s="22" t="s">
        <v>70</v>
      </c>
      <c r="D6" s="22" t="s">
        <v>177</v>
      </c>
      <c r="E6" s="22" t="s">
        <v>177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184</v>
      </c>
      <c r="D8" s="2" t="s">
        <v>155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185</v>
      </c>
      <c r="D9" s="2" t="s">
        <v>155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186</v>
      </c>
      <c r="D10" s="2" t="s">
        <v>155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187</v>
      </c>
      <c r="C12" s="30" t="s">
        <v>188</v>
      </c>
      <c r="D12" s="30" t="s">
        <v>155</v>
      </c>
      <c r="E12" s="30" t="s">
        <v>189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177</v>
      </c>
      <c r="C13" s="22" t="s">
        <v>70</v>
      </c>
      <c r="D13" s="22" t="s">
        <v>177</v>
      </c>
      <c r="E13" s="22" t="s">
        <v>177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190</v>
      </c>
      <c r="D14" s="2" t="s">
        <v>155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43881</v>
      </c>
      <c r="B15" s="2" t="s">
        <v>17</v>
      </c>
      <c r="C15" s="2" t="s">
        <v>191</v>
      </c>
      <c r="D15" s="2" t="s">
        <v>155</v>
      </c>
      <c r="E15" s="2" t="s">
        <v>18</v>
      </c>
      <c r="F15" s="2" t="s">
        <v>20</v>
      </c>
      <c r="G15" s="7" t="n">
        <v>10</v>
      </c>
      <c r="H15" s="6" t="n">
        <v>6543</v>
      </c>
      <c r="I15" s="6" t="n">
        <v>-65430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33" t="n">
        <v>43881</v>
      </c>
      <c r="B16" s="34" t="s">
        <v>28</v>
      </c>
      <c r="C16" s="34" t="s">
        <v>180</v>
      </c>
      <c r="D16" s="34" t="s">
        <v>157</v>
      </c>
      <c r="E16" s="34" t="s">
        <v>18</v>
      </c>
      <c r="F16" s="34" t="s">
        <v>20</v>
      </c>
      <c r="G16" s="35" t="n">
        <v>-100</v>
      </c>
      <c r="H16" s="36" t="n">
        <v>234</v>
      </c>
      <c r="I16" s="36" t="n">
        <v>23400</v>
      </c>
      <c r="J16" s="36" t="n">
        <v>0</v>
      </c>
      <c r="K16" s="36" t="n">
        <v>0</v>
      </c>
      <c r="L16" s="36" t="n">
        <v>0</v>
      </c>
      <c r="M16" s="36"/>
      <c r="N16" s="6" t="s">
        <f>=I16+J16+K16+L16</f>
      </c>
      <c r="O16" s="34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179</v>
      </c>
      <c r="D17" s="34" t="s">
        <v>157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192</v>
      </c>
      <c r="C18" s="38" t="s">
        <v>84</v>
      </c>
      <c r="D18" s="38" t="s">
        <v>192</v>
      </c>
      <c r="E18" s="38" t="s">
        <v>192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193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194</v>
      </c>
      <c r="D19" s="2" t="s">
        <v>155</v>
      </c>
      <c r="E19" s="2" t="s">
        <v>18</v>
      </c>
      <c r="F19" s="2" t="s">
        <v>20</v>
      </c>
      <c r="G19" s="7" t="n">
        <v>1</v>
      </c>
      <c r="H19" s="6" t="n">
        <v>62.8</v>
      </c>
      <c r="I19" s="6" t="n">
        <v>-62.8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38</v>
      </c>
      <c r="D20" s="2" t="s">
        <v>155</v>
      </c>
      <c r="E20" s="2" t="s">
        <v>18</v>
      </c>
      <c r="F20" s="2" t="s">
        <v>20</v>
      </c>
      <c r="G20" s="7" t="n">
        <v>1</v>
      </c>
      <c r="H20" s="6" t="n">
        <v>50</v>
      </c>
      <c r="I20" s="6" t="n">
        <v>-50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177</v>
      </c>
      <c r="C21" s="22" t="s">
        <v>70</v>
      </c>
      <c r="D21" s="22" t="s">
        <v>177</v>
      </c>
      <c r="E21" s="22" t="s">
        <v>177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179</v>
      </c>
      <c r="D22" s="2" t="s">
        <v>155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180</v>
      </c>
      <c r="D23" s="2" t="s">
        <v>155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191</v>
      </c>
      <c r="D24" s="2" t="s">
        <v>155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195</v>
      </c>
      <c r="D25" s="2" t="s">
        <v>155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45717.901493056</v>
      </c>
      <c r="B26" s="34" t="s">
        <v>187</v>
      </c>
      <c r="C26" s="34" t="s">
        <v>196</v>
      </c>
      <c r="D26" s="34" t="s">
        <v>171</v>
      </c>
      <c r="E26" s="34" t="s">
        <v>189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197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3</v>
      </c>
      <c r="G1" s="42" t="s">
        <v>200</v>
      </c>
      <c r="H1" s="42" t="s">
        <v>201</v>
      </c>
      <c r="I1" s="42" t="s">
        <v>202</v>
      </c>
      <c r="J1" s="42" t="s">
        <v>203</v>
      </c>
      <c r="K1" s="42" t="s">
        <v>204</v>
      </c>
      <c r="L1" s="42" t="s">
        <v>205</v>
      </c>
      <c r="M1" s="42" t="s">
        <v>206</v>
      </c>
      <c r="N1" s="42" t="s">
        <v>207</v>
      </c>
    </row>
    <row collapsed="false" customFormat="false" customHeight="false" hidden="false" ht="12.1" outlineLevel="0" r="2">
      <c r="A2" s="41" t="n">
        <v>43277</v>
      </c>
      <c r="B2" s="2" t="s">
        <v>208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208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208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208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208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208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208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208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208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208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208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208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208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208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208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208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208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208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208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208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208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208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208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208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208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208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208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208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208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208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208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208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208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208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208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208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208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208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208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208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208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208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208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208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208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208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208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208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208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208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208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208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208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208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208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208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208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208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208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208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208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208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208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208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208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208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208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198</v>
      </c>
      <c r="C1" s="42" t="s">
        <v>0</v>
      </c>
      <c r="D1" s="42" t="s">
        <v>2</v>
      </c>
      <c r="E1" s="42" t="s">
        <v>6</v>
      </c>
      <c r="F1" s="42" t="s">
        <v>199</v>
      </c>
      <c r="G1" s="42" t="s">
        <v>209</v>
      </c>
      <c r="H1" s="42" t="s">
        <v>203</v>
      </c>
      <c r="I1" s="42" t="s">
        <v>204</v>
      </c>
      <c r="J1" s="42" t="s">
        <v>205</v>
      </c>
    </row>
    <row collapsed="false" customFormat="false" customHeight="false" hidden="false" ht="12.1" outlineLevel="0" r="2">
      <c r="A2" s="43" t="n">
        <v>43455</v>
      </c>
      <c r="B2" s="2" t="s">
        <v>208</v>
      </c>
      <c r="C2" s="2" t="s">
        <v>159</v>
      </c>
      <c r="D2" s="2" t="s">
        <v>210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208</v>
      </c>
      <c r="C3" s="2" t="s">
        <v>159</v>
      </c>
      <c r="D3" s="2" t="s">
        <v>210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208</v>
      </c>
      <c r="C4" s="2" t="s">
        <v>159</v>
      </c>
      <c r="D4" s="2" t="s">
        <v>210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208</v>
      </c>
      <c r="C5" s="2" t="s">
        <v>159</v>
      </c>
      <c r="D5" s="2" t="s">
        <v>210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208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208</v>
      </c>
      <c r="C7" s="2" t="s">
        <v>159</v>
      </c>
      <c r="D7" s="2" t="s">
        <v>210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208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208</v>
      </c>
      <c r="C9" s="2" t="s">
        <v>159</v>
      </c>
      <c r="D9" s="2" t="s">
        <v>210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208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208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208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208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208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208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198</v>
      </c>
      <c r="C1" s="42" t="s">
        <v>0</v>
      </c>
      <c r="D1" s="42" t="s">
        <v>2</v>
      </c>
      <c r="E1" s="42" t="s">
        <v>199</v>
      </c>
      <c r="F1" s="42" t="s">
        <v>211</v>
      </c>
      <c r="G1" s="42" t="s">
        <v>212</v>
      </c>
      <c r="H1" s="42" t="s">
        <v>67</v>
      </c>
      <c r="I1" s="42" t="s">
        <v>213</v>
      </c>
      <c r="J1" s="42" t="s">
        <v>202</v>
      </c>
      <c r="K1" s="42" t="s">
        <v>214</v>
      </c>
      <c r="L1" s="42" t="s">
        <v>215</v>
      </c>
      <c r="M1" s="42" t="s">
        <v>216</v>
      </c>
      <c r="N1" s="42" t="s">
        <v>217</v>
      </c>
    </row>
    <row collapsed="false" customFormat="false" customHeight="false" hidden="false" ht="12.1" outlineLevel="0" r="2">
      <c r="A2" s="44" t="n">
        <v>43881</v>
      </c>
      <c r="B2" s="2" t="s">
        <v>208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1837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208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1702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208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2228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208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2457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208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1703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208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2329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208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1702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208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2221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208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1908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208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1719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208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1719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208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2197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208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1643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218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219</v>
      </c>
      <c r="D1" s="42" t="s">
        <v>220</v>
      </c>
      <c r="E1" s="42" t="s">
        <v>202</v>
      </c>
      <c r="F1" s="42" t="s">
        <v>221</v>
      </c>
      <c r="G1" s="42" t="s">
        <v>199</v>
      </c>
      <c r="H1" s="42" t="s">
        <v>222</v>
      </c>
      <c r="I1" s="42" t="s">
        <v>223</v>
      </c>
      <c r="J1" s="42" t="s">
        <v>224</v>
      </c>
      <c r="K1" s="42" t="s">
        <v>225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2025-03-01T21:38:10.00Z</dcterms:created>
  <dc:creator>izi-invest.ru</dc:creator>
  <cp:revision>0</cp:revision>
</cp:coreProperties>
</file>