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<sst xmlns="http://schemas.openxmlformats.org/spreadsheetml/2006/main" count="9528" uniqueCount="604">
  <si>
    <t>Тикер</t>
  </si>
  <si>
    <t>Тип</t>
  </si>
  <si>
    <t>Название</t>
  </si>
  <si>
    <t>Валюта</t>
  </si>
  <si>
    <t>В портфелях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</si>
  <si>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</si>
  <si>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</si>
  <si>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</si>
  <si>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</si>
  <si>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</si>
  <si>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</si>
  <si>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</si>
  <si>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</si>
  <si>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</si>
  <si>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</si>
  <si>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</si>
  <si>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</si>
  <si>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MTSS</t>
  </si>
  <si>
    <t>share</t>
  </si>
  <si>
    <t>МТС-ао</t>
  </si>
  <si>
    <t>RUR</t>
  </si>
  <si>
    <t>Брокерский: 10 шт.</t>
  </si>
  <si>
    <t>AMD</t>
  </si>
  <si>
    <t>NLMK</t>
  </si>
  <si>
    <t>НЛМК ао</t>
  </si>
  <si>
    <t>ИИС: 10 шт.</t>
  </si>
  <si>
    <t>BYN</t>
  </si>
  <si>
    <t>VTBR</t>
  </si>
  <si>
    <t>ВТБ ао</t>
  </si>
  <si>
    <t>ИИС: 2 шт.</t>
  </si>
  <si>
    <t>CAD</t>
  </si>
  <si>
    <t>Сумма по акциям:</t>
  </si>
  <si>
    <t>CHF</t>
  </si>
  <si>
    <t>TMOS</t>
  </si>
  <si>
    <t>etf</t>
  </si>
  <si>
    <t>TMOS ETF</t>
  </si>
  <si>
    <t>ИИС: 17900 шт.
Брокерский: 100 шт.</t>
  </si>
  <si>
    <t>CNY</t>
  </si>
  <si>
    <t>FXUS</t>
  </si>
  <si>
    <t>FXUS ETF</t>
  </si>
  <si>
    <t>ИИС: 469 шт.</t>
  </si>
  <si>
    <t>EUR</t>
  </si>
  <si>
    <t>FXDM</t>
  </si>
  <si>
    <t>FXDM ETF</t>
  </si>
  <si>
    <t>ИИС: 357 шт.</t>
  </si>
  <si>
    <t>GBP</t>
  </si>
  <si>
    <t>TSPX</t>
  </si>
  <si>
    <t>TSPX ETF</t>
  </si>
  <si>
    <t>USD</t>
  </si>
  <si>
    <t>ИИС: 3000 шт.</t>
  </si>
  <si>
    <t>GLD</t>
  </si>
  <si>
    <t>FXIT</t>
  </si>
  <si>
    <t>iFXIT ETF</t>
  </si>
  <si>
    <t>Брокерский: 1 шт.</t>
  </si>
  <si>
    <t>HKD</t>
  </si>
  <si>
    <t>OBLG</t>
  </si>
  <si>
    <t>OBLG ETF</t>
  </si>
  <si>
    <t>ИИС: 92 шт.</t>
  </si>
  <si>
    <t>JPY</t>
  </si>
  <si>
    <t>SBRB</t>
  </si>
  <si>
    <t>SBRB ETF</t>
  </si>
  <si>
    <t>ИИС: 1000 шт.</t>
  </si>
  <si>
    <t>KZT</t>
  </si>
  <si>
    <t>AKNX</t>
  </si>
  <si>
    <t>AKNX ETF</t>
  </si>
  <si>
    <t>Брокерский: 9 шт.</t>
  </si>
  <si>
    <t>TIPO</t>
  </si>
  <si>
    <t>TIPO ETF</t>
  </si>
  <si>
    <t>ИИС: 1800 шт.</t>
  </si>
  <si>
    <t>SLV</t>
  </si>
  <si>
    <t>FXFA</t>
  </si>
  <si>
    <t>FXFA ETF</t>
  </si>
  <si>
    <t>ИИС: 88 шт.</t>
  </si>
  <si>
    <t>TRY</t>
  </si>
  <si>
    <t>FXRE</t>
  </si>
  <si>
    <t>FXRE ETF</t>
  </si>
  <si>
    <t>ИИС: 84 шт.</t>
  </si>
  <si>
    <t>UAH</t>
  </si>
  <si>
    <t>FXWO</t>
  </si>
  <si>
    <t>FXWO ETF</t>
  </si>
  <si>
    <t>ИИС: 1753 шт.</t>
  </si>
  <si>
    <t>FXRL</t>
  </si>
  <si>
    <t>FXRL ETF</t>
  </si>
  <si>
    <t>ИИС: 16 шт.
Брокерский: 100 шт.</t>
  </si>
  <si>
    <t>FXDE</t>
  </si>
  <si>
    <t>FXDE ETF</t>
  </si>
  <si>
    <t>ИИС: 5 шт.</t>
  </si>
  <si>
    <t>Сумма по фондам:</t>
  </si>
  <si>
    <t>Рубль</t>
  </si>
  <si>
    <t>Сумма по валютам:</t>
  </si>
  <si>
    <t>Сумма:</t>
  </si>
  <si>
    <t>Дата</t>
  </si>
  <si>
    <t>Без other</t>
  </si>
  <si>
    <t>Примечание</t>
  </si>
  <si>
    <t>.</t>
  </si>
  <si>
    <t>..</t>
  </si>
  <si>
    <t>d</t>
  </si>
  <si>
    <t>s</t>
  </si>
  <si>
    <t>ds</t>
  </si>
  <si>
    <t>Пополнение счета</t>
  </si>
  <si>
    <t>Вывод средств</t>
  </si>
  <si>
    <t>Ввод ДС</t>
  </si>
  <si>
    <t>Дивиденд по MOEX - МосБиржа 20шт. по 7.93 RUR (данные из БД)</t>
  </si>
  <si>
    <t>Выплата дивидендов МосБиржа/ 20 шт. (данные из сделок)</t>
  </si>
  <si>
    <t>Амортизация МСБЛиз2Р02: 2 шт. по 20.83 RUR.  (данные из БД)</t>
  </si>
  <si>
    <t>Купон по RU000A100DC4 - МСБЛиз2Р02 2шт. по 10.48 RUR (данные из БД)</t>
  </si>
  <si>
    <t>Частичное погашение облигации (амортизация номинала) МСБ-Лизинг-002Р-02-боб/ 2 шт. (данные из сделок)</t>
  </si>
  <si>
    <t>Выплата купонов МСБ-Лизинг-002Р-02-боб/ 2 шт. (данные из сделок)</t>
  </si>
  <si>
    <t>Купон по RU000A100HE1 - АЗБУКАВКП1 1шт. по 23.68 RUR (данные из БД)</t>
  </si>
  <si>
    <t>Выплата купонов ГородскойСупермарк-БО-П01/ 1 шт. (данные из сделок)</t>
  </si>
  <si>
    <t>Дивиденд по MSNG - +МосЭнерго 1000шт. по 0.12 RUR (данные из БД)</t>
  </si>
  <si>
    <t>Дивиденд по MTSS - МТС-ао 10шт. по 20.57 RUR (данные из БД)</t>
  </si>
  <si>
    <t>Дивиденд по DSKY - ДетскийМир 10шт. по 3 RUR (данные из БД)</t>
  </si>
  <si>
    <t>Выплата дивидендов ДетскийМир/ 10 шт. (данные из сделок)</t>
  </si>
  <si>
    <t>Выплата дивидендов МТС-ао/ 10 шт. (данные из сделок)</t>
  </si>
  <si>
    <t>Купон по RU000A100DC4 - МСБЛиз2Р02 2шт. по 10.26 RUR (данные из БД)</t>
  </si>
  <si>
    <t>Выплата дивидендов +МосЭнерго/ 1000 шт. (данные из сделок)</t>
  </si>
  <si>
    <t>Купон по RU000A100DC4 - МСБЛиз2Р02 2шт. по 10.04 RUR (данные из БД)</t>
  </si>
  <si>
    <t>Купон по RU000A100DC4 - МСБЛиз2Р02 2шт. по 9.82 RUR (данные из БД)</t>
  </si>
  <si>
    <t>Дивиденд по DSKY - ДетскийМир 10шт. по 2.5 RUR (данные из БД)</t>
  </si>
  <si>
    <t>Дивиденд по MTSS - МТС-ао 10шт. по 8.93 RUR (данные из БД)</t>
  </si>
  <si>
    <t>Купон по RU000A100DC4 - МСБЛиз2Р02 2шт. по 9.61 RUR (данные из БД)</t>
  </si>
  <si>
    <t>Купон по RU000A100DC4 - МСБЛиз2Р02 2шт. по 9.39 RUR (данные из БД)</t>
  </si>
  <si>
    <t>Купон по RU000A100DC4 - МСБЛиз2Р02 2шт. по 9.17 RUR (данные из БД)</t>
  </si>
  <si>
    <t>Купон по RU000A100DC4 - МСБЛиз2Р02 2шт. по 8.95 RUR (данные из БД)</t>
  </si>
  <si>
    <t>Налог (данные из сделок)</t>
  </si>
  <si>
    <t>Купон по RU000A100DC4 - МСБЛиз2Р02 2шт. по 8.73 RUR (данные из БД)</t>
  </si>
  <si>
    <t>Купон по RU000A100DC4 - МСБЛиз2Р02 2шт. по 8.51 RUR (данные из БД)</t>
  </si>
  <si>
    <t>Купон по RU000A100DC4 - МСБЛиз2Р02 2шт. по 8.3 RUR (данные из БД)</t>
  </si>
  <si>
    <t>Дивиденд по NLMK - НЛМК ао 10шт. по 7.25 RUR (данные из БД)</t>
  </si>
  <si>
    <t>Дивиденд по MOEX - МосБиржа 20шт. по 9.45 RUR (данные из БД)</t>
  </si>
  <si>
    <t>Купон по RU000A100DC4 - МСБЛиз2Р02 2шт. по 8.08 RUR (данные из БД)</t>
  </si>
  <si>
    <t>Выплата дивидендов НЛМК ао/ 10 шт. (данные из сделок)</t>
  </si>
  <si>
    <t>Купон по RU000A100DC4 - МСБЛиз2Р02 2шт. по 7.86 RUR (данные из БД)</t>
  </si>
  <si>
    <t>Дивиденд по NLMK - НЛМК ао 10шт. по 7.71 RUR (данные из БД)</t>
  </si>
  <si>
    <t>Дивиденд по MSNG - +МосЭнерго 1000шт. по 0.18 RUR (данные из БД)</t>
  </si>
  <si>
    <t>Дивиденд по MTSS - МТС-ао 10шт. по 26.51 RUR (данные из БД)</t>
  </si>
  <si>
    <t>Дивиденд по TATNP - Татнфт 3ап 1шт. по 12.3 RUR (данные из БД)</t>
  </si>
  <si>
    <t>Дивиденд по TATN - Татнфт 3ао 3шт. по 12.3 RUR (данные из БД)</t>
  </si>
  <si>
    <t>Дивиденд по GAZP - ГАЗПРОМ ао 10шт. по 12.55 RUR (данные из БД)</t>
  </si>
  <si>
    <t>Купон по RU000A100DC4 - МСБЛиз2Р02 2шт. по 7.64 RUR (данные из БД)</t>
  </si>
  <si>
    <t>Дивиденд по VTBR - ВТБ ао 10000шт. по 0 RUR (данные из БД)</t>
  </si>
  <si>
    <t>Амортизация ДОМРФИА 2P: 1 шт. по 19.4 RUR.  (данные из БД)</t>
  </si>
  <si>
    <t>Выплата дивидендов Татнфт 3ап/ 1 шт. (данные из сделок)</t>
  </si>
  <si>
    <t>Выплата дивидендов ВТБ ао/ 10000 шт. (данные из сделок)</t>
  </si>
  <si>
    <t>Выплата дивидендов Татнфт 3ао/ 3 шт. (данные из сделок)</t>
  </si>
  <si>
    <t>Выплата дивидендов ГАЗПРОМ ао/ 10 шт. (данные из сделок)</t>
  </si>
  <si>
    <t>Купон по RU000A0JY031 - МФ МарЭл17 3шт. по 21.44 RUR (данные из БД)</t>
  </si>
  <si>
    <t>Выплата купонов МФ МарЭл17/ 3 шт. (данные из сделок)</t>
  </si>
  <si>
    <t>Дивиденд по NLMK - НЛМК ао 10шт. по 13.62 RUR (данные из БД)</t>
  </si>
  <si>
    <t>Дивиденд по TATN - Татнфт 3ао 3шт. по 16.52 RUR (данные из БД)</t>
  </si>
  <si>
    <t>Дивиденд по TATNP - Татнфт 3ап 3шт. по 16.52 RUR (данные из БД)</t>
  </si>
  <si>
    <t>Дивиденд по MTSS - МТС-ао 10шт. по 10.55 RUR (данные из БД)</t>
  </si>
  <si>
    <t>Купон по RU000A0ZYCD1 - Курск35001 4шт. по 11.91 RUR (данные из БД)</t>
  </si>
  <si>
    <t>Выплата купонов Курск35001/ 4 шт. (данные из сделок)</t>
  </si>
  <si>
    <t>Выплата дивидендов Татнфт 3ап/ 3 шт. (данные из сделок)</t>
  </si>
  <si>
    <t>Купон по RU000A103HT3 - МВ ФИН 1Р2 2шт. по 20.19 RUR (данные из БД)</t>
  </si>
  <si>
    <t>Купон по RU000A103RD6 - ИнфрОблP1 2шт. по 11.62 RUR (данные из БД)</t>
  </si>
  <si>
    <t>Выплата купонов МВ ФИНАНС оббП02/ 2 шт. (данные из сделок)</t>
  </si>
  <si>
    <t>Выплата купонов Инфраструктурные обл. обП01/ 2 шт. (данные из сделок)</t>
  </si>
  <si>
    <t>Дивиденд по NLMK - НЛМК ао 10шт. по 13.33 RUR (данные из БД)</t>
  </si>
  <si>
    <t>Прочий доход</t>
  </si>
  <si>
    <t>Амортизация ИА ТБ1А: 1 шт. по 324.3 RUR.  (данные из БД)</t>
  </si>
  <si>
    <t>Купон по RU000A103D37 - ИА ТБ1А 1шт. по 36.36 RUR (данные из БД)</t>
  </si>
  <si>
    <t>Выплата купонов ИА ТБ1А/ 1 шт. (данные из сделок)</t>
  </si>
  <si>
    <t>Частичное погашение облигации (амортизация номинала) ИА ТБ1А/ 1 шт. (данные из сделок)</t>
  </si>
  <si>
    <t>Дивиденд по TATNP - Татнфт 3ап 3шт. по 9.98 RUR (данные из БД)</t>
  </si>
  <si>
    <t>Дивиденд по TATN - Татнфт 3ао 3шт. по 9.98 RUR (данные из БД)</t>
  </si>
  <si>
    <t>Купон по RU000A100L63 - БелугаБП2 2шт. по 47.37 RUR (данные из БД)</t>
  </si>
  <si>
    <t>Выплата купонов Белуга Групп-БО-ПО2/ 2 шт. (данные из сделок)</t>
  </si>
  <si>
    <t>Амортизация ИА ТБ1А: 1 шт. по 97.36 RUR.  (данные из БД)</t>
  </si>
  <si>
    <t>Купон по RU000A103D37 - ИА ТБ1А 1шт. по 13.16 RUR (данные из БД)</t>
  </si>
  <si>
    <t>Купон по RU000A0JX0B9 - МосОбл2016 2шт. по 15.64 RUR (данные из БД)</t>
  </si>
  <si>
    <t>Купон по RU000A0JY031 - МФ МарЭл17 7шт. по 16.08 RUR (данные из БД)</t>
  </si>
  <si>
    <t>Купон по RU000A0ZYG60 - СаратОбл17 7шт. по 20.19 RUR (данные из БД)</t>
  </si>
  <si>
    <t>Выплата купонов МосОбл2016/ 2 шт. (данные из сделок)</t>
  </si>
  <si>
    <t>Выплата купонов СаратОбл17/ 7 шт. (данные из сделок)</t>
  </si>
  <si>
    <t>Выплата купонов МФ МарЭл17/ 7 шт. (данные из сделок)</t>
  </si>
  <si>
    <t>Купон по RU000A0ZZ8X4 - КраснодКр2 2шт. по 17.12 RUR (данные из БД)</t>
  </si>
  <si>
    <t>Выплата купонов КраснодКр2/ 2 шт. (данные из сделок)</t>
  </si>
  <si>
    <t>Амортизация ИА ТБ1А: 3 шт. по 59.63 RUR.  (данные из БД)</t>
  </si>
  <si>
    <t>Купон по RU000A103D37 - ИА ТБ1А 3шт. по 11.52 RUR (данные из БД)</t>
  </si>
  <si>
    <t>Частичное погашение облигации (амортизация номинала) ИА ТБ1А/ 3 шт. (данные из сделок)</t>
  </si>
  <si>
    <t>Выплата купонов ИА ТБ1А/ 3 шт. (данные из сделок)</t>
  </si>
  <si>
    <t>Амортизация Оренб35003: 1 шт. по 200 RUR.  (данные из БД)</t>
  </si>
  <si>
    <t>Купон по RU000A0JVM81 - Оренб35003 1шт. по 27.92 RUR (данные из БД)</t>
  </si>
  <si>
    <t>Дивиденд по TATNP - Татнфт 3ап 3шт. по 16.14 RUR (данные из БД)</t>
  </si>
  <si>
    <t>Дивиденд по TATN - Татнфт 3ао 3шт. по 16.14 RUR (данные из БД)</t>
  </si>
  <si>
    <t>Выплата купонов Оренб35003/ 1 шт. (данные из сделок)</t>
  </si>
  <si>
    <t>Частичное погашение облигации (амортизация номинала) Оренб35003/ 1 шт. (данные из сделок)</t>
  </si>
  <si>
    <t>Дивиденд по MSNG - +МосЭнерго 1000шт. по 0.22 RUR (данные из БД)</t>
  </si>
  <si>
    <t>Амортизация БелугаБП2: 2 шт. по 250 RUR.  (данные из БД)</t>
  </si>
  <si>
    <t>Дивиденд по MTSS - МТС-ао 10шт. по 33.85 RUR (данные из БД)</t>
  </si>
  <si>
    <t>Амортизация Курск35001: 5 шт. по 150 RUR.  (данные из БД)</t>
  </si>
  <si>
    <t>Частичное погашение облигации (амортизация номинала) Белуга Групп-БО-ПО2/ 2 шт. (данные из сделок)</t>
  </si>
  <si>
    <t>Купон по RU000A0ZYCD1 - Курск35001 5шт. по 11.91 RUR (данные из БД)</t>
  </si>
  <si>
    <t>Выплата купонов Курск35001/ 5 шт. (данные из сделок)</t>
  </si>
  <si>
    <t>Частичное погашение облигации (амортизация номинала) Курск35001/ 5 шт. (данные из сделок)</t>
  </si>
  <si>
    <t>Дивиденд MTSS (данные из сделок)</t>
  </si>
  <si>
    <t>Дивиденд MSNG (данные из сделок)</t>
  </si>
  <si>
    <t>Дивиденд TATNP (данные из сделок)</t>
  </si>
  <si>
    <t>Дивиденд TATN (данные из сделок)</t>
  </si>
  <si>
    <t>Вывод ДС</t>
  </si>
  <si>
    <t>Купон по RU000A0ZYF61 - НАО 2017 9шт. по 5.83 RUR (данные из БД)</t>
  </si>
  <si>
    <t>Купон НАО 2017 (данные из сделок)</t>
  </si>
  <si>
    <t>Купон МВ ФИН 1Р2 (данные из сделок)</t>
  </si>
  <si>
    <t>Купон МосОбл2016 (данные из сделок)</t>
  </si>
  <si>
    <t>Купон по RU000A0JY031 - МФ МарЭл17 14шт. по 16.08 RUR (данные из БД)</t>
  </si>
  <si>
    <t>Купон по RU000A0ZYG60 - СаратОбл17 8шт. по 20.19 RUR (данные из БД)</t>
  </si>
  <si>
    <t>Купон СаратОбл17 (данные из сделок)</t>
  </si>
  <si>
    <t>Купон МФ МарЭл17 (данные из сделок)</t>
  </si>
  <si>
    <t>Амортизация КраснодКр2: 2 шт. по 150 RUR.  (данные из БД)</t>
  </si>
  <si>
    <t>Купон по RU000A0ZYJB0 - Ульян.об17 15шт. по 16.33 RUR (данные из БД)</t>
  </si>
  <si>
    <t>Купон Ульян.об17 (данные из сделок)</t>
  </si>
  <si>
    <t>Амортизация (данные из сделок)</t>
  </si>
  <si>
    <t>Купон КраснодКр2 (данные из сделок)</t>
  </si>
  <si>
    <t>Купон по RU000A0JVM81 - Оренб35003 1шт. по 20.94 RUR (данные из БД)</t>
  </si>
  <si>
    <t>Купон Оренб35003 (данные из сделок)</t>
  </si>
  <si>
    <t>Дивиденд по TATN - Татнфт 3ао 3шт. по 32.71 RUR (данные из БД)</t>
  </si>
  <si>
    <t>Дивиденд по TATNP - Татнфт 3ап 3шт. по 32.71 RUR (данные из БД)</t>
  </si>
  <si>
    <t>Купон по RU000A0ZYCD1 - Курск35001 5шт. по 8.93 RUR (данные из БД)</t>
  </si>
  <si>
    <t>Купон Курск35001 (данные из сделок)</t>
  </si>
  <si>
    <t>Купон по RU000A104ZK2 - МВ ФИН 1Р3 2шт. по 30.79 RUR (данные из БД)</t>
  </si>
  <si>
    <t>Купон МВ ФИН 1Р3 (данные из сделок)</t>
  </si>
  <si>
    <t>Амортизация НАО 2017: 9 шт. по 100 RUR.  (данные из БД)</t>
  </si>
  <si>
    <t>Амортизация МосОбл2016: 2 шт. по 300 RUR.  (данные из БД)</t>
  </si>
  <si>
    <t>Амортизация МФ МарЭл17: 14 шт. по 250 RUR.  (данные из БД)</t>
  </si>
  <si>
    <t>Амортизация СаратОбл17: 8 шт. по 300 RUR.  (данные из БД)</t>
  </si>
  <si>
    <t>Амортизация Ульян.об17: 15 шт. по 200 RUR.  (данные из БД)</t>
  </si>
  <si>
    <t>Купон по RU000A0ZZ8X4 - КраснодКр2 2шт. по 14.27 RUR (данные из БД)</t>
  </si>
  <si>
    <t>Дивиденд по TATN - Татнфт 3ао 3шт. по 6.86 RUR (данные из БД)</t>
  </si>
  <si>
    <t>Дивиденд по TATNP - Татнфт 3ап 3шт. по 6.86 RUR (данные из БД)</t>
  </si>
  <si>
    <t>Купон по RU000A100L63 - БелугаБП2 2шт. по 35.53 RUR (данные из БД)</t>
  </si>
  <si>
    <t>Купон БелугаБП2 (данные из сделок)</t>
  </si>
  <si>
    <t>Купон по RU000A0ZYF61 - НАО 2017 9шт. по 3.89 RUR (данные из БД)</t>
  </si>
  <si>
    <t>Купон по RU000A0JX0B9 - МосОбл2016 2шт. по 8.42 RUR (данные из БД)</t>
  </si>
  <si>
    <t>Купон по RU000A0ZYG60 - СаратОбл17 8шт. по 14.14 RUR (данные из БД)</t>
  </si>
  <si>
    <t>Купон по RU000A0JY031 - МФ МарЭл17 14шт. по 10.72 RUR (данные из БД)</t>
  </si>
  <si>
    <t>Купон по RU000A0ZYJB0 - Ульян.об17 15шт. по 12.25 RUR (данные из БД)</t>
  </si>
  <si>
    <t>Купон по RU000A0ZYJB0 - Ульян.об17 15шт. по 11.85 RUR (данные из БД)</t>
  </si>
  <si>
    <t>Дивиденд по MOEX - МосБиржа 10шт. по 4.84 RUR (данные из БД)</t>
  </si>
  <si>
    <t>Дивиденд по MTSS - МТС-ао 10шт. по 34.29 RUR (данные из БД)</t>
  </si>
  <si>
    <t>Дивиденд по TATNP - Татнфт 3ап 3шт. по 27.71 RUR (данные из БД)</t>
  </si>
  <si>
    <t>Дивиденд по TATN - Татнфт 3ао 3шт. по 27.71 RUR (данные из БД)</t>
  </si>
  <si>
    <t>Купон по RU000A0ZYF61 - НАО 2017 9шт. по 1.94 RUR (данные из БД)</t>
  </si>
  <si>
    <t>Амортизация КраснодКр2: 2 шт. по 250 RUR.  (данные из БД)</t>
  </si>
  <si>
    <t>Купон по RU000A0JVM81 - Оренб35003 1шт. по 13.96 RUR (данные из БД)</t>
  </si>
  <si>
    <t>Купон по RU000A0ZYCD1 - Курск35001 5шт. по 5.95 RUR (данные из БД)</t>
  </si>
  <si>
    <t>Купон по RU000A104ZK2 - МВ ФИН 1Р3 6шт. по 30.79 RUR (данные из БД)</t>
  </si>
  <si>
    <t>Амортизация МосОбл2016: 2 шт. по 350 RUR.  (данные из БД)</t>
  </si>
  <si>
    <t>Амортизация МосОбл2016 (данные из сделок)</t>
  </si>
  <si>
    <t>Амортизация МФ МарЭл17 (данные из сделок)</t>
  </si>
  <si>
    <t>Амортизация СаратОбл17 (данные из сделок)</t>
  </si>
  <si>
    <t>Купон по RU000A0ZZ8X4 - КраснодКр2 2шт. по 9.51 RUR (данные из БД)</t>
  </si>
  <si>
    <t>Амортизация Ульян.об17 (данные из сделок)</t>
  </si>
  <si>
    <t>USDRUB_TOM - USD/РУБ</t>
  </si>
  <si>
    <t>Купон по RU000A100L63 - БелугаБП2 2шт. по 23.68 RUR (данные из БД)</t>
  </si>
  <si>
    <t>Купон по RU000A0JY031 - МФ МарЭл17 14шт. по 5.36 RUR (данные из БД)</t>
  </si>
  <si>
    <t>Купон по RU000A0ZYG60 - СаратОбл17 8шт. по 8.08 RUR (данные из БД)</t>
  </si>
  <si>
    <t>Купон по RU000A0ZYJB0 - Ульян.об17 15шт. по 8.17 RUR (данные из БД)</t>
  </si>
  <si>
    <t>Купон RU000A0ZYG60:moex (данные из сделок)</t>
  </si>
  <si>
    <t>Купон RU000A0JY031:moex (данные из сделок)</t>
  </si>
  <si>
    <t>Дивиденд по NLMK - НЛМК ао 10шт. по 25.43 RUR (данные из БД)</t>
  </si>
  <si>
    <t>Купон по RU000A0ZYJB0 - Ульян.об17 15шт. по 7.99 RUR (данные из БД)</t>
  </si>
  <si>
    <t>Купон RU000A0ZZ8X4:moex (данные из сделок)</t>
  </si>
  <si>
    <t>Купон RU000A0ZYJB0:moex (данные из сделок)</t>
  </si>
  <si>
    <t>Дивиденд NLMK (данные из сделок)</t>
  </si>
  <si>
    <t>Амортизация Оренб35003 (данные из сделок)</t>
  </si>
  <si>
    <t>Купон RU000A0JVM81:moex (данные из сделок)</t>
  </si>
  <si>
    <t>Амортизация БелугаБП2: 2 шт. по 500 RUR.  (данные из БД)</t>
  </si>
  <si>
    <t>Купон RU000A100L63:moex (данные из сделок)</t>
  </si>
  <si>
    <t>Амортизация БелугаБП2 (данные из сделок)</t>
  </si>
  <si>
    <t>Купон RU000A0ZYCD1:moex (данные из сделок)</t>
  </si>
  <si>
    <t>Амортизация Курск35001 (данные из сделок)</t>
  </si>
  <si>
    <t>Дивиденд по MTSS - МТС-ао 10шт. по 35 RUR (данные из БД)</t>
  </si>
  <si>
    <t>Купон RU000A104ZK2:moex (данные из сделок)</t>
  </si>
  <si>
    <t>Дивиденд MTSS:moex (данные из сделок)</t>
  </si>
  <si>
    <t>Купон RU000A0ZYF61:moex (данные из сделок)</t>
  </si>
  <si>
    <t>Амортизация МВ ФИН 1Р2: 2 шт. по 1000 RUR.  (данные из БД)</t>
  </si>
  <si>
    <t>Купон RU000A103HT3:moex (данные из сделок)</t>
  </si>
  <si>
    <t>Амортизация МВ ФИН 1Р2 (данные из сделок)</t>
  </si>
  <si>
    <t>Амортизация КраснодКр2 (данные из сделок)</t>
  </si>
  <si>
    <t>Купон по RU000A0JVM81 - Оренб35003 1шт. по 6.98 RUR (данные из БД)</t>
  </si>
  <si>
    <t>Купон по RU000A0ZYCD1 - Курск35001 5шт. по 2.98 RUR (данные из БД)</t>
  </si>
  <si>
    <t>Купон по RU000A0ZYF61 - НАО 2017 9шт. по 2.09 RUR (данные из БД)</t>
  </si>
  <si>
    <t>Амортизация НАО 2017 (данные из сделок)</t>
  </si>
  <si>
    <t>Амортизация СаратОбл17: 8 шт. по 400 RUR.  (данные из БД)</t>
  </si>
  <si>
    <t>Амортизация Ульян.об17: 15 шт. по 400 RUR.  (данные из БД)</t>
  </si>
  <si>
    <t>Купон по RU000A0ZYJB0 - Ульян.об17 15шт. по 8.88 RUR (данные из БД)</t>
  </si>
  <si>
    <t>Дивиденд по VTBR - ВТБ ао 2шт. по 25.58 RUR (данные из БД)</t>
  </si>
  <si>
    <t>Амортизация МВ ФИН 1Р3: 6 шт. по 1000 RUR.  (данные из БД)</t>
  </si>
  <si>
    <t>Амортизация МВ ФИН 1Р3 (данные из сделок)</t>
  </si>
  <si>
    <t>Дивиденд VTBR:moex (данные из сделок)</t>
  </si>
  <si>
    <t>Купон по RU000A0ZYCD1 - Курск35001 5шт. по 3.04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</si>
  <si>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</si>
  <si>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</si>
  <si>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</si>
  <si>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</si>
  <si>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</si>
  <si>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</si>
  <si>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sell</t>
  </si>
  <si>
    <t>Стоимость сейчас</t>
  </si>
  <si>
    <t>Полный доход</t>
  </si>
  <si>
    <t>MOEX</t>
  </si>
  <si>
    <t>TRMK</t>
  </si>
  <si>
    <t>DSKY</t>
  </si>
  <si>
    <t>AFLT</t>
  </si>
  <si>
    <t>MSNG</t>
  </si>
  <si>
    <t>RU000A100HE1</t>
  </si>
  <si>
    <t>RU000A100DC4</t>
  </si>
  <si>
    <t>GAZP</t>
  </si>
  <si>
    <t>AKSP</t>
  </si>
  <si>
    <t>FXMM</t>
  </si>
  <si>
    <t>FXRB</t>
  </si>
  <si>
    <t>RSHE</t>
  </si>
  <si>
    <t>LQDT</t>
  </si>
  <si>
    <t>TRUR</t>
  </si>
  <si>
    <t>TUSD</t>
  </si>
  <si>
    <t>TATN</t>
  </si>
  <si>
    <t>TATNP</t>
  </si>
  <si>
    <t>RU000A0ZYJT2</t>
  </si>
  <si>
    <t>RU000A103935</t>
  </si>
  <si>
    <t>RU000A1014B9</t>
  </si>
  <si>
    <t>RU000A101UR4</t>
  </si>
  <si>
    <t>RU000A0JY031</t>
  </si>
  <si>
    <t>RU000A0JXFS8</t>
  </si>
  <si>
    <t>RU000A100L63</t>
  </si>
  <si>
    <t>RU000A103HT3</t>
  </si>
  <si>
    <t>FXRD</t>
  </si>
  <si>
    <t>RU000A0ZYCD1</t>
  </si>
  <si>
    <t>DIVD</t>
  </si>
  <si>
    <t>AMIG</t>
  </si>
  <si>
    <t>TSPV</t>
  </si>
  <si>
    <t>RU000A103D37</t>
  </si>
  <si>
    <t>RU000A103RD6</t>
  </si>
  <si>
    <t>EQMX</t>
  </si>
  <si>
    <t>FXKZ</t>
  </si>
  <si>
    <t>RU000A0JVM81</t>
  </si>
  <si>
    <t>RU000A0ZYJB0</t>
  </si>
  <si>
    <t>RU000A0JX0B9</t>
  </si>
  <si>
    <t>RU000A0ZYG60</t>
  </si>
  <si>
    <t>RU000A0ZYF61</t>
  </si>
  <si>
    <t>RU000A0ZZ8X4</t>
  </si>
  <si>
    <t>RU000A104ZK2</t>
  </si>
  <si>
    <t>MTSS
МТС-ао</t>
  </si>
  <si>
    <t>NLMK
НЛМК ао</t>
  </si>
  <si>
    <t>VTBR
ВТБ ао</t>
  </si>
  <si>
    <t>TMOS
TMOS ETF</t>
  </si>
  <si>
    <t>FXUS
FXUS ETF</t>
  </si>
  <si>
    <t>FXDM
FXDM ETF</t>
  </si>
  <si>
    <t>TSPX
TSPX ETF</t>
  </si>
  <si>
    <t>FXIT
iFXIT ETF</t>
  </si>
  <si>
    <t>OBLG
OBLG ETF</t>
  </si>
  <si>
    <t>SBRB
SBRB ETF</t>
  </si>
  <si>
    <t>AKNX
AKNX ETF</t>
  </si>
  <si>
    <t>TIPO
TIPO ETF</t>
  </si>
  <si>
    <t>FXFA
FXFA ETF</t>
  </si>
  <si>
    <t>FXRE
FXRE ETF</t>
  </si>
  <si>
    <t>FXWO
FXWO ETF</t>
  </si>
  <si>
    <t>FXRL
FXRL ETF</t>
  </si>
  <si>
    <t>FXDE
FXDE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</si>
  <si>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</si>
  <si>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</si>
  <si>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</si>
  <si>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</si>
  <si>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</si>
  <si>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</si>
  <si>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</si>
  <si>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Портфель</t>
  </si>
  <si>
    <t>input</t>
  </si>
  <si>
    <t>Брокерский</t>
  </si>
  <si>
    <t>output</t>
  </si>
  <si>
    <t>БПИФ АЛЬФА_КАП ТЕХНОЛОГИИ 100</t>
  </si>
  <si>
    <t>commission</t>
  </si>
  <si>
    <t>Комиссия по тарифу</t>
  </si>
  <si>
    <t>FinEx USA IT UCITS ETF</t>
  </si>
  <si>
    <t>FinEx RTS UCITS ETF USD</t>
  </si>
  <si>
    <t>ПАО Московская Биржа</t>
  </si>
  <si>
    <t>FinEx USD GLOBAL EQUITY UC ETF</t>
  </si>
  <si>
    <t>ПАО ТМК</t>
  </si>
  <si>
    <t>ПАО Детский мир</t>
  </si>
  <si>
    <t>Аэрофлот-росс.авиалин(ПАО)ао</t>
  </si>
  <si>
    <t>МосЭнерго акции обыкн.</t>
  </si>
  <si>
    <t>Мобильные ТелеСистемы ПАО ао</t>
  </si>
  <si>
    <t>АЗБУКА_ВКУСА_БОП1</t>
  </si>
  <si>
    <t>bond</t>
  </si>
  <si>
    <t>ИИС</t>
  </si>
  <si>
    <t>FinEx USA UCITS ETF</t>
  </si>
  <si>
    <t>nalog</t>
  </si>
  <si>
    <t>Налог (дивиденды) МосБиржа/ 20 шт.</t>
  </si>
  <si>
    <t>dohod</t>
  </si>
  <si>
    <t>Выплата дивидендов МосБиржа/ 20 шт.</t>
  </si>
  <si>
    <t>МСБ-Лизинг 002Р-02</t>
  </si>
  <si>
    <t>amort</t>
  </si>
  <si>
    <t>Частичное погашение облигации (амортизация номинала) МСБ-Лизинг-002Р-02-боб/ 2 шт.</t>
  </si>
  <si>
    <t>Налог (купонный доход) МСБ-Лизинг-002Р-02-боб/ 2 шт.</t>
  </si>
  <si>
    <t>Выплата купонов МСБ-Лизинг-002Р-02-боб/ 2 шт.</t>
  </si>
  <si>
    <t>Выплата купонов ГородскойСупермарк-БО-П01/ 1 шт.</t>
  </si>
  <si>
    <t>"Газпром" (ПАО) ао</t>
  </si>
  <si>
    <t>Налог (дивиденды) ДетскийМир/ 10 шт.</t>
  </si>
  <si>
    <t>Выплата дивидендов ДетскийМир/ 10 шт.</t>
  </si>
  <si>
    <t>Налог (дивиденды) МТС-ао/ 10 шт.</t>
  </si>
  <si>
    <t>Выплата дивидендов МТС-ао/ 10 шт.</t>
  </si>
  <si>
    <t>Налог (дивиденды) +МосЭнерго/ 1000 шт.</t>
  </si>
  <si>
    <t>Выплата дивидендов +МосЭнерго/ 1000 шт.</t>
  </si>
  <si>
    <t>USD000UTSTOM</t>
  </si>
  <si>
    <t>selt</t>
  </si>
  <si>
    <t>БПИФ АЛЬФА_КАП Эс энд Пи 500</t>
  </si>
  <si>
    <t>USD000000TOD</t>
  </si>
  <si>
    <t>USDRUB_TOD - USD/РУБ</t>
  </si>
  <si>
    <t>Налог</t>
  </si>
  <si>
    <t>БПИФ ВТБКорпоративныеоблигации</t>
  </si>
  <si>
    <t>FinEx CASH EQUIVALENTS ETF</t>
  </si>
  <si>
    <t>FinEx Rus Eurobonds ETF (RUB)</t>
  </si>
  <si>
    <t>ПАО "НЛМК" ао</t>
  </si>
  <si>
    <t>БПИФ ВТБ Акции разв-ся рынков</t>
  </si>
  <si>
    <t>БПИФ  Первая Корп облигации</t>
  </si>
  <si>
    <t>БПИФ ВИМ Ликвидность</t>
  </si>
  <si>
    <t>БПИФ ТИНЬКОФФ ВЕЧНЫЙ ПОРТФ РУБ</t>
  </si>
  <si>
    <t>БПИФ ТИНЬКОФФ ВЕЧНЫЙ ПОРТФ США</t>
  </si>
  <si>
    <t>Налог (купонный доход) ГородскойСупермарк-БО-П01/ 1 шт.</t>
  </si>
  <si>
    <t>БПИФ ВИМРоссийскиеоблигации</t>
  </si>
  <si>
    <t>FinEx Ex-USA ETF USD</t>
  </si>
  <si>
    <t>БПИФ ТИНЬКОФФ ИНДЕКС МОСБИРЖИ</t>
  </si>
  <si>
    <t>ПАО "Татнефть" ао</t>
  </si>
  <si>
    <t>Налог (дивиденды) НЛМК ао/ 10 шт.</t>
  </si>
  <si>
    <t>Выплата дивидендов НЛМК ао/ 10 шт.</t>
  </si>
  <si>
    <t>ПАО "Татнефть" ап 3 вып.</t>
  </si>
  <si>
    <t>ао ПАО Банк ВТБ</t>
  </si>
  <si>
    <t>FINEX GERMANY UCITS ETF</t>
  </si>
  <si>
    <t>ДОМ РФ ИА 002P</t>
  </si>
  <si>
    <t>реСтор 001Р-01</t>
  </si>
  <si>
    <t>Налог (дивиденды) Татнфт 3ап/ 1 шт.</t>
  </si>
  <si>
    <t>Выплата дивидендов Татнфт 3ап/ 1 шт.</t>
  </si>
  <si>
    <t>Налог (дивиденды) ВТБ ао/ 10000 шт.</t>
  </si>
  <si>
    <t>Выплата дивидендов ВТБ ао/ 10000 шт.</t>
  </si>
  <si>
    <t>Налог (дивиденды) Татнфт 3ао/ 3 шт.</t>
  </si>
  <si>
    <t>Выплата дивидендов Татнфт 3ао/ 3 шт.</t>
  </si>
  <si>
    <t>О'КЕЙ ООО БО 001Р-03</t>
  </si>
  <si>
    <t>Башкирская содовая 001Р-02</t>
  </si>
  <si>
    <t>Налог (дивиденды) ГАЗПРОМ ао/ 10 шт.</t>
  </si>
  <si>
    <t>Выплата дивидендов ГАЗПРОМ ао/ 10 шт.</t>
  </si>
  <si>
    <t>Респ.Марий Эл 2017обл.08</t>
  </si>
  <si>
    <t>Газпром капитал ООО БО-05</t>
  </si>
  <si>
    <t>Белуга Групп ПАО БО-П02</t>
  </si>
  <si>
    <t>МВ ФИНАНС 001Р-02</t>
  </si>
  <si>
    <t>FinEx Fallen Ang RUB UCITS ETF</t>
  </si>
  <si>
    <t>Курская область 35001 об.</t>
  </si>
  <si>
    <t>БПИФ ДОХОДЪ Инд дивид акций РФ</t>
  </si>
  <si>
    <t>Выплата купонов МФ МарЭл17/ 3 шт.</t>
  </si>
  <si>
    <t>FinEx Fallen Angels UCITS ETF</t>
  </si>
  <si>
    <t>БПИФ ТИНЬКОФФ ИНДЕКС АЙ ПИ О</t>
  </si>
  <si>
    <t>БПИФ АТОН - Надежные облигации</t>
  </si>
  <si>
    <t>БПИФ ТИНЬКОФФ ИНДЕКС СПАК</t>
  </si>
  <si>
    <t>ИА ТБ-1 кл.А</t>
  </si>
  <si>
    <t>СОПФ Инфраструктурные обл 1</t>
  </si>
  <si>
    <t>Выплата купонов Курск35001/ 4 шт.</t>
  </si>
  <si>
    <t>Налог (дивиденды) Татнфт 3ап/ 3 шт.</t>
  </si>
  <si>
    <t>Выплата дивидендов Татнфт 3ап/ 3 шт.</t>
  </si>
  <si>
    <t>Выплата купонов МВ ФИНАНС оббП02/ 2 шт.</t>
  </si>
  <si>
    <t>Выплата купонов Инфраструктурные обл. обП01/ 2 шт.</t>
  </si>
  <si>
    <t>Выплата купонов ИА ТБ1А/ 1 шт.</t>
  </si>
  <si>
    <t>Частичное погашение облигации (амортизация номинала) ИА ТБ1А/ 1 шт.</t>
  </si>
  <si>
    <t>FinEx US REIT UCITS ETF USD</t>
  </si>
  <si>
    <t>Выплата купонов Белуга Групп-БО-ПО2/ 2 шт.</t>
  </si>
  <si>
    <t>БПИФ ВИМ-Индекс Мосбиржи</t>
  </si>
  <si>
    <t>FinEx FFIN KZT UCITS ETF</t>
  </si>
  <si>
    <t>Оренбургская область 35003 об.</t>
  </si>
  <si>
    <t>Минфин Ульяновской обл. 2017</t>
  </si>
  <si>
    <t>МЭФ Московской обл. 2016</t>
  </si>
  <si>
    <t>Саратовская область 2017 об.</t>
  </si>
  <si>
    <t>Ненецкий авт.округ 2017</t>
  </si>
  <si>
    <t>Краснодарский край 35002 обл.</t>
  </si>
  <si>
    <t>Выплата купонов МосОбл2016/ 2 шт.</t>
  </si>
  <si>
    <t>Выплата купонов СаратОбл17/ 7 шт.</t>
  </si>
  <si>
    <t>Выплата купонов МФ МарЭл17/ 7 шт.</t>
  </si>
  <si>
    <t>Выплата купонов КраснодКр2/ 2 шт.</t>
  </si>
  <si>
    <t>Частичное погашение облигации (амортизация номинала) ИА ТБ1А/ 3 шт.</t>
  </si>
  <si>
    <t>Выплата купонов ИА ТБ1А/ 3 шт.</t>
  </si>
  <si>
    <t>Выплата купонов Оренб35003/ 1 шт.</t>
  </si>
  <si>
    <t>Частичное погашение облигации (амортизация номинала) Оренб35003/ 1 шт.</t>
  </si>
  <si>
    <t>Частичное погашение облигации (амортизация номинала) Белуга Групп-БО-ПО2/ 2 шт.</t>
  </si>
  <si>
    <t>БПИФ ТИНЬКОФФ ЭС ЭНД ПИ 500</t>
  </si>
  <si>
    <t>Выплата купонов Курск35001/ 5 шт.</t>
  </si>
  <si>
    <t>Частичное погашение облигации (амортизация номинала) Курск35001/ 5 шт.</t>
  </si>
  <si>
    <t>Дивиденд MTSS</t>
  </si>
  <si>
    <t>Списание налогов</t>
  </si>
  <si>
    <t>Дивиденд MSNG</t>
  </si>
  <si>
    <t>Дивиденд TATNP</t>
  </si>
  <si>
    <t>Дивиденд TATN</t>
  </si>
  <si>
    <t>БПИФ Тинькофф США 500</t>
  </si>
  <si>
    <t>Купон НАО 2017</t>
  </si>
  <si>
    <t>МВ ФИНАНС 001Р-03</t>
  </si>
  <si>
    <t>Купон МВ ФИН 1Р2</t>
  </si>
  <si>
    <t>Купон МосОбл2016</t>
  </si>
  <si>
    <t>Купон СаратОбл17</t>
  </si>
  <si>
    <t>Купон МФ МарЭл17</t>
  </si>
  <si>
    <t>Купон Ульян.об17</t>
  </si>
  <si>
    <t>Амортизация</t>
  </si>
  <si>
    <t>Купон КраснодКр2</t>
  </si>
  <si>
    <t>БПИФ Российскиеоблигации УКВИМ</t>
  </si>
  <si>
    <t>Купон Оренб35003</t>
  </si>
  <si>
    <t>Купон Курск35001</t>
  </si>
  <si>
    <t>Купон МВ ФИН 1Р3</t>
  </si>
  <si>
    <t>Списание налогов TATN</t>
  </si>
  <si>
    <t>Списание налогов TATNP</t>
  </si>
  <si>
    <t>Купон БелугаБП2</t>
  </si>
  <si>
    <t>БПИФ Индекс МосБиржи УК ВИМ</t>
  </si>
  <si>
    <t>Амортизация МосОбл2016</t>
  </si>
  <si>
    <t>Амортизация МФ МарЭл17</t>
  </si>
  <si>
    <t>Амортизация СаратОбл17</t>
  </si>
  <si>
    <t>Амортизация Ульян.об17</t>
  </si>
  <si>
    <t>paper_out</t>
  </si>
  <si>
    <t>Купон RU000A0ZYG60:moex</t>
  </si>
  <si>
    <t>Купон RU000A0JY031:moex</t>
  </si>
  <si>
    <t>Купон RU000A0ZZ8X4:moex</t>
  </si>
  <si>
    <t>Купон RU000A0ZYJB0:moex</t>
  </si>
  <si>
    <t>Дивиденд NLMK</t>
  </si>
  <si>
    <t>Амортизация Оренб35003</t>
  </si>
  <si>
    <t>Купон RU000A0JVM81:moex</t>
  </si>
  <si>
    <t>Купон RU000A100L63:moex</t>
  </si>
  <si>
    <t>Амортизация БелугаБП2</t>
  </si>
  <si>
    <t>Купон RU000A0ZYCD1:moex</t>
  </si>
  <si>
    <t>Амортизация Курск35001</t>
  </si>
  <si>
    <t>Купон RU000A104ZK2:moex</t>
  </si>
  <si>
    <t>Дивиденд MTSS:moex</t>
  </si>
  <si>
    <t>Купон RU000A0ZYF61:moex</t>
  </si>
  <si>
    <t>Купон RU000A103HT3:moex</t>
  </si>
  <si>
    <t>Амортизация МВ ФИН 1Р2</t>
  </si>
  <si>
    <t>Амортизация КраснодКр2</t>
  </si>
  <si>
    <t>Амортизация НАО 2017</t>
  </si>
  <si>
    <t>БПИФ Т-КАПИТАЛ ИНДЕКС МОСБИРЖИ</t>
  </si>
  <si>
    <t>налог дивиденды мтс</t>
  </si>
  <si>
    <t>Амортизация МВ ФИН 1Р3</t>
  </si>
  <si>
    <t>Дивиденд VTBR:moex</t>
  </si>
  <si>
    <t>налог за дивиденды втб</t>
  </si>
  <si>
    <t>USDRUB_TOM</t>
  </si>
  <si>
    <t>USDRUB_TOD</t>
  </si>
  <si>
    <t>Остаток:</t>
  </si>
  <si>
    <t>Кол.</t>
  </si>
  <si>
    <t>Дивиденд</t>
  </si>
  <si>
    <t>Цена отсечки</t>
  </si>
  <si>
    <t>Цена покупки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</si>
  <si>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</si>
  <si>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</si>
  <si>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</si>
  <si>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</si>
  <si>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МосБиржа</t>
  </si>
  <si>
    <t>+МосЭнерго</t>
  </si>
  <si>
    <t>ДетскийМир</t>
  </si>
  <si>
    <t>Татнфт 3ао</t>
  </si>
  <si>
    <t>Татнфт 3ап</t>
  </si>
  <si>
    <t>ГАЗПРОМ ао</t>
  </si>
  <si>
    <t>Купон</t>
  </si>
  <si>
    <t>МСБЛиз2Р02</t>
  </si>
  <si>
    <t>АЗБУКАВКП1</t>
  </si>
  <si>
    <t>ДОМРФИА 2P</t>
  </si>
  <si>
    <t>МФ МарЭл17</t>
  </si>
  <si>
    <t>Курск35001</t>
  </si>
  <si>
    <t>МВ ФИН 1Р2</t>
  </si>
  <si>
    <t>ИнфрОблP1</t>
  </si>
  <si>
    <t>ИА ТБ1А</t>
  </si>
  <si>
    <t>БелугаБП2</t>
  </si>
  <si>
    <t>МосОбл2016</t>
  </si>
  <si>
    <t>СаратОбл17</t>
  </si>
  <si>
    <t>КраснодКр2</t>
  </si>
  <si>
    <t>Оренб35003</t>
  </si>
  <si>
    <t>НАО 2017</t>
  </si>
  <si>
    <t>Ульян.об17</t>
  </si>
  <si>
    <t>МВ ФИН 1Р3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</si>
  <si>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</si>
  <si>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</si>
  <si>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</si>
  <si>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</si>
  <si>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</si>
  <si>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</si>
  <si>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</si>
  <si>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</si>
  <si>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</si>
  <si>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</si>
  <si>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</si>
  <si>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</si>
  <si>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</si>
  <si>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</si>
  <si>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</si>
  <si>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</si>
  <si>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FXMM ETF</t>
  </si>
  <si>
    <t>RSHE ETF</t>
  </si>
  <si>
    <t>AKSP ETF</t>
  </si>
  <si>
    <t>LQDT ETF</t>
  </si>
  <si>
    <t>TRUR ETF</t>
  </si>
  <si>
    <t>TUSD ETF</t>
  </si>
  <si>
    <t>реСторБ1Р1</t>
  </si>
  <si>
    <t>О'КЕЙ Б1Р3</t>
  </si>
  <si>
    <t>БСК 1Р-02</t>
  </si>
  <si>
    <t>ГазпромКБ5</t>
  </si>
  <si>
    <t>FXRD ETF</t>
  </si>
  <si>
    <t>ETF DIVD</t>
  </si>
  <si>
    <t>AMIG ETF</t>
  </si>
  <si>
    <t>TSPV ETF</t>
  </si>
  <si>
    <t>EQMX ETF</t>
  </si>
  <si>
    <t>FXKZ ETF</t>
  </si>
  <si>
    <t>ТМК ао</t>
  </si>
  <si>
    <t>Аэрофлот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</si>
</sst>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9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EDD3"/>
      </patternFill>
    </fill>
    <fill>
      <patternFill patternType="solid">
        <fgColor rgb="FFFCE7FF"/>
      </patternFill>
    </fill>
    <fill>
      <patternFill patternType="solid">
        <fgColor rgb="FFFFF0F8"/>
      </patternFill>
    </fill>
    <fill>
      <patternFill patternType="solid">
        <fgColor rgb="FFFFAA7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8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8" fontId="0" numFmtId="172"/>
    <xf applyAlignment="false" applyBorder="false" applyFont="true" applyProtection="false" borderId="1" fillId="8" fontId="0" numFmtId="164"/>
    <xf applyAlignment="false" applyBorder="false" applyFont="true" applyProtection="false" borderId="1" fillId="8" fontId="0" numFmtId="166"/>
    <xf applyAlignment="false" applyBorder="false" applyFont="true" applyProtection="false" borderId="1" fillId="8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2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20" customWidth="1"/>
    <col min="6" max="6" width="10" customWidth="1"/>
    <col min="7" max="7" width="10" customWidth="1"/>
    <col min="8" max="8" width="10" customWidth="1"/>
    <col min="9" max="9" width="10" customWidth="1"/>
    <col min="10" max="10" width="15" customWidth="1"/>
    <col min="11" max="11" width="15" customWidth="1"/>
    <col min="12" max="12" width="10" customWidth="1"/>
    <col min="13" max="13" width="50" customWidth="1"/>
    <col min="14" max="14" width="10" customWidth="1"/>
    <col min="15" max="15" width="10" customWidth="1"/>
    <col min="16" max="16" width="10" customWidth="1"/>
    <col min="17" max="17" width="10" customWidth="1"/>
    <col min="18" max="18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 t="s">
        <v>13</v>
      </c>
      <c r="O1" s="19"/>
      <c r="P1" s="19" t="s">
        <v>14</v>
      </c>
      <c r="Q1" s="19" t="s">
        <v>15</v>
      </c>
      <c r="R1" s="19" t="s">
        <v>16</v>
      </c>
    </row>
    <row collapsed="false" customFormat="false" customHeight="false" hidden="false" ht="12.1" outlineLevel="0" r="2">
      <c r="A2" s="17" t="s">
        <v>17</v>
      </c>
      <c r="B2" s="17" t="s">
        <v>18</v>
      </c>
      <c r="C2" s="17" t="s">
        <v>19</v>
      </c>
      <c r="D2" s="17" t="s">
        <v>20</v>
      </c>
      <c r="E2" s="2" t="s">
        <v>21</v>
      </c>
      <c r="F2" s="7" t="n">
        <v>10</v>
      </c>
      <c r="G2" s="6" t="n">
        <v>210.5</v>
      </c>
      <c r="H2" s="18" t="n">
        <v>0</v>
      </c>
      <c r="I2" s="6" t="n">
        <v>0</v>
      </c>
      <c r="J2" s="17"/>
      <c r="K2" s="6" t="s">
        <f>=F2*G2*Портфель!$R$13</f>
      </c>
      <c r="L2" s="9" t="n">
        <v>0.067</v>
      </c>
      <c r="M2" s="6" t="n">
        <v>319.96</v>
      </c>
      <c r="N2" s="18" t="n">
        <v>0.2148</v>
      </c>
      <c r="O2" s="17"/>
      <c r="P2" s="17" t="s">
        <v>22</v>
      </c>
      <c r="Q2" s="18" t="n">
        <v>0.2148</v>
      </c>
      <c r="R2" s="6" t="s">
        <f>=Q2/$Q$13</f>
      </c>
    </row>
    <row collapsed="false" customFormat="false" customHeight="false" hidden="false" ht="12.1" outlineLevel="0" r="3">
      <c r="A3" s="17" t="s">
        <v>23</v>
      </c>
      <c r="B3" s="17" t="s">
        <v>18</v>
      </c>
      <c r="C3" s="17" t="s">
        <v>24</v>
      </c>
      <c r="D3" s="17" t="s">
        <v>20</v>
      </c>
      <c r="E3" s="2" t="s">
        <v>25</v>
      </c>
      <c r="F3" s="7" t="n">
        <v>10</v>
      </c>
      <c r="G3" s="6" t="n">
        <v>104.34</v>
      </c>
      <c r="H3" s="18" t="n">
        <v>0</v>
      </c>
      <c r="I3" s="6" t="n">
        <v>0</v>
      </c>
      <c r="J3" s="17"/>
      <c r="K3" s="6" t="s">
        <f>=F3*G3*Портфель!$R$13</f>
      </c>
      <c r="L3" s="9" t="n">
        <v>-0.0524</v>
      </c>
      <c r="M3" s="6" t="n">
        <v>207.9</v>
      </c>
      <c r="N3" s="18" t="n">
        <v>27.19</v>
      </c>
      <c r="O3" s="17"/>
      <c r="P3" s="17" t="s">
        <v>26</v>
      </c>
      <c r="Q3" s="18" t="n">
        <v>27.19</v>
      </c>
      <c r="R3" s="6" t="s">
        <f>=Q3/$Q$13</f>
      </c>
    </row>
    <row collapsed="false" customFormat="false" customHeight="false" hidden="false" ht="12.1" outlineLevel="0" r="4">
      <c r="A4" s="17" t="s">
        <v>27</v>
      </c>
      <c r="B4" s="17" t="s">
        <v>18</v>
      </c>
      <c r="C4" s="17" t="s">
        <v>28</v>
      </c>
      <c r="D4" s="17" t="s">
        <v>20</v>
      </c>
      <c r="E4" s="2" t="s">
        <v>29</v>
      </c>
      <c r="F4" s="7" t="n">
        <v>2</v>
      </c>
      <c r="G4" s="6" t="n">
        <v>70.69</v>
      </c>
      <c r="H4" s="18" t="n">
        <v>0</v>
      </c>
      <c r="I4" s="6" t="n">
        <v>0</v>
      </c>
      <c r="J4" s="17"/>
      <c r="K4" s="6" t="s">
        <f>=F4*G4*Портфель!$R$13</f>
      </c>
      <c r="L4" s="9" t="n">
        <v>-0.1889</v>
      </c>
      <c r="M4" s="6" t="n">
        <v>241.83</v>
      </c>
      <c r="N4" s="18" t="n">
        <v>58.034239246737</v>
      </c>
      <c r="O4" s="17"/>
      <c r="P4" s="17" t="s">
        <v>30</v>
      </c>
      <c r="Q4" s="18" t="n">
        <v>58.034239246737</v>
      </c>
      <c r="R4" s="6" t="s">
        <f>=Q4/$Q$13</f>
      </c>
    </row>
    <row collapsed="false" customFormat="false" customHeight="false" hidden="false" ht="12.1" outlineLevel="0" r="5">
      <c r="A5" s="17"/>
      <c r="B5" s="17"/>
      <c r="C5" s="17"/>
      <c r="D5" s="17"/>
      <c r="E5" s="17"/>
      <c r="F5" s="7"/>
      <c r="G5" s="6"/>
      <c r="H5" s="4"/>
      <c r="I5" s="4" t="s">
        <v>31</v>
      </c>
      <c r="J5" s="4"/>
      <c r="K5" s="5" t="s">
        <f>=SUM(K2:K4)</f>
      </c>
      <c r="L5" s="4"/>
      <c r="M5" s="4"/>
      <c r="N5" s="18" t="n">
        <v>102.6472</v>
      </c>
      <c r="O5" s="17"/>
      <c r="P5" s="17" t="s">
        <v>32</v>
      </c>
      <c r="Q5" s="18" t="n">
        <v>102.6472</v>
      </c>
      <c r="R5" s="6" t="s">
        <f>=Q5/$Q$13</f>
      </c>
    </row>
    <row collapsed="false" customFormat="false" customHeight="false" hidden="false" ht="12.1" outlineLevel="0" r="6">
      <c r="A6" s="17" t="s">
        <v>33</v>
      </c>
      <c r="B6" s="17" t="s">
        <v>34</v>
      </c>
      <c r="C6" s="17" t="s">
        <v>35</v>
      </c>
      <c r="D6" s="17" t="s">
        <v>20</v>
      </c>
      <c r="E6" s="2" t="s">
        <v>36</v>
      </c>
      <c r="F6" s="7" t="n">
        <v>18000</v>
      </c>
      <c r="G6" s="6" t="n">
        <v>6.41</v>
      </c>
      <c r="H6" s="18" t="n">
        <v>0</v>
      </c>
      <c r="I6" s="6" t="n">
        <v>0</v>
      </c>
      <c r="J6" s="17"/>
      <c r="K6" s="6" t="s">
        <f>=F6*G6*Портфель!$R$13</f>
      </c>
      <c r="L6" s="9" t="n">
        <v>0.1137</v>
      </c>
      <c r="M6" s="6" t="n">
        <v>5.21</v>
      </c>
      <c r="N6" s="18" t="n">
        <v>11.354</v>
      </c>
      <c r="O6" s="17"/>
      <c r="P6" s="17" t="s">
        <v>37</v>
      </c>
      <c r="Q6" s="18" t="n">
        <v>11.354</v>
      </c>
      <c r="R6" s="6" t="s">
        <f>=Q6/$Q$13</f>
      </c>
    </row>
    <row collapsed="false" customFormat="false" customHeight="false" hidden="false" ht="12.1" outlineLevel="0" r="7">
      <c r="A7" s="17" t="s">
        <v>38</v>
      </c>
      <c r="B7" s="17" t="s">
        <v>34</v>
      </c>
      <c r="C7" s="17" t="s">
        <v>39</v>
      </c>
      <c r="D7" s="17" t="s">
        <v>20</v>
      </c>
      <c r="E7" s="2" t="s">
        <v>40</v>
      </c>
      <c r="F7" s="7" t="n">
        <v>469</v>
      </c>
      <c r="G7" s="6" t="n">
        <v>100.56154187</v>
      </c>
      <c r="H7" s="18" t="n">
        <v>0</v>
      </c>
      <c r="I7" s="6" t="n">
        <v>0</v>
      </c>
      <c r="J7" s="17"/>
      <c r="K7" s="6" t="s">
        <f>=F7*G7*Портфель!$R$13</f>
      </c>
      <c r="L7" s="9" t="n">
        <v>0.1386</v>
      </c>
      <c r="M7" s="6" t="n">
        <v>60.98</v>
      </c>
      <c r="N7" s="18" t="n">
        <v>94.3845</v>
      </c>
      <c r="O7" s="17"/>
      <c r="P7" s="17" t="s">
        <v>41</v>
      </c>
      <c r="Q7" s="18" t="n">
        <v>94.3845</v>
      </c>
      <c r="R7" s="6" t="s">
        <f>=Q7/$Q$13</f>
      </c>
    </row>
    <row collapsed="false" customFormat="false" customHeight="false" hidden="false" ht="12.1" outlineLevel="0" r="8">
      <c r="A8" s="17" t="s">
        <v>42</v>
      </c>
      <c r="B8" s="17" t="s">
        <v>34</v>
      </c>
      <c r="C8" s="17" t="s">
        <v>43</v>
      </c>
      <c r="D8" s="17" t="s">
        <v>20</v>
      </c>
      <c r="E8" s="2" t="s">
        <v>44</v>
      </c>
      <c r="F8" s="7" t="n">
        <v>357</v>
      </c>
      <c r="G8" s="6" t="n">
        <v>117.03631886</v>
      </c>
      <c r="H8" s="18" t="n">
        <v>0</v>
      </c>
      <c r="I8" s="6" t="n">
        <v>0</v>
      </c>
      <c r="J8" s="17"/>
      <c r="K8" s="6" t="s">
        <f>=F8*G8*Портфель!$R$13</f>
      </c>
      <c r="L8" s="9" t="n">
        <v>0.1066</v>
      </c>
      <c r="M8" s="6" t="n">
        <v>77.94</v>
      </c>
      <c r="N8" s="18" t="n">
        <v>108.9549</v>
      </c>
      <c r="O8" s="17"/>
      <c r="P8" s="17" t="s">
        <v>45</v>
      </c>
      <c r="Q8" s="18" t="n">
        <v>108.9549</v>
      </c>
      <c r="R8" s="6" t="s">
        <f>=Q8/$Q$13</f>
      </c>
    </row>
    <row collapsed="false" customFormat="false" customHeight="false" hidden="false" ht="12.1" outlineLevel="0" r="9">
      <c r="A9" s="17" t="s">
        <v>46</v>
      </c>
      <c r="B9" s="17" t="s">
        <v>34</v>
      </c>
      <c r="C9" s="17" t="s">
        <v>47</v>
      </c>
      <c r="D9" s="17" t="s">
        <v>48</v>
      </c>
      <c r="E9" s="2" t="s">
        <v>49</v>
      </c>
      <c r="F9" s="7" t="n">
        <v>3000</v>
      </c>
      <c r="G9" s="6" t="n">
        <v>0.0985</v>
      </c>
      <c r="H9" s="18" t="n">
        <v>0</v>
      </c>
      <c r="I9" s="6" t="n">
        <v>0</v>
      </c>
      <c r="J9" s="17"/>
      <c r="K9" s="6" t="s">
        <f>=F9*G9*Портфель!$R$17</f>
      </c>
      <c r="L9" s="9" t="n">
        <v>0.1015</v>
      </c>
      <c r="M9" s="6" t="n">
        <v>5.92</v>
      </c>
      <c r="N9" s="18" t="n">
        <v>11207</v>
      </c>
      <c r="O9" s="17"/>
      <c r="P9" s="17" t="s">
        <v>50</v>
      </c>
      <c r="Q9" s="18" t="n">
        <v>11207</v>
      </c>
      <c r="R9" s="6" t="s">
        <f>=Q9/$Q$13</f>
      </c>
    </row>
    <row collapsed="false" customFormat="false" customHeight="false" hidden="false" ht="12.1" outlineLevel="0" r="10">
      <c r="A10" s="17" t="s">
        <v>51</v>
      </c>
      <c r="B10" s="17" t="s">
        <v>34</v>
      </c>
      <c r="C10" s="17" t="s">
        <v>52</v>
      </c>
      <c r="D10" s="17" t="s">
        <v>20</v>
      </c>
      <c r="E10" s="2" t="s">
        <v>53</v>
      </c>
      <c r="F10" s="7" t="n">
        <v>1</v>
      </c>
      <c r="G10" s="6" t="n">
        <v>23374.08487354</v>
      </c>
      <c r="H10" s="18" t="n">
        <v>0</v>
      </c>
      <c r="I10" s="6" t="n">
        <v>0</v>
      </c>
      <c r="J10" s="17"/>
      <c r="K10" s="6" t="s">
        <f>=F10*G10*Портфель!$R$13</f>
      </c>
      <c r="L10" s="9" t="n">
        <v>0.5508</v>
      </c>
      <c r="M10" s="6" t="n">
        <v>5555.62</v>
      </c>
      <c r="N10" s="18" t="n">
        <v>10.369</v>
      </c>
      <c r="O10" s="17"/>
      <c r="P10" s="17" t="s">
        <v>54</v>
      </c>
      <c r="Q10" s="18" t="n">
        <v>10.369</v>
      </c>
      <c r="R10" s="6" t="s">
        <f>=Q10/$Q$13</f>
      </c>
    </row>
    <row collapsed="false" customFormat="false" customHeight="false" hidden="false" ht="12.1" outlineLevel="0" r="11">
      <c r="A11" s="17" t="s">
        <v>55</v>
      </c>
      <c r="B11" s="17" t="s">
        <v>34</v>
      </c>
      <c r="C11" s="17" t="s">
        <v>56</v>
      </c>
      <c r="D11" s="17" t="s">
        <v>20</v>
      </c>
      <c r="E11" s="2" t="s">
        <v>57</v>
      </c>
      <c r="F11" s="7" t="n">
        <v>92</v>
      </c>
      <c r="G11" s="6" t="n">
        <v>182.44</v>
      </c>
      <c r="H11" s="18" t="n">
        <v>0</v>
      </c>
      <c r="I11" s="6" t="n">
        <v>0</v>
      </c>
      <c r="J11" s="17"/>
      <c r="K11" s="6" t="s">
        <f>=F11*G11*Портфель!$R$13</f>
      </c>
      <c r="L11" s="9" t="n">
        <v>0.0886</v>
      </c>
      <c r="M11" s="6" t="n">
        <v>120.9</v>
      </c>
      <c r="N11" s="18" t="n">
        <v>0.44</v>
      </c>
      <c r="O11" s="17"/>
      <c r="P11" s="17" t="s">
        <v>58</v>
      </c>
      <c r="Q11" s="18" t="n">
        <v>0.44</v>
      </c>
      <c r="R11" s="6" t="s">
        <f>=Q11/$Q$13</f>
      </c>
    </row>
    <row collapsed="false" customFormat="false" customHeight="false" hidden="false" ht="12.1" outlineLevel="0" r="12">
      <c r="A12" s="17" t="s">
        <v>59</v>
      </c>
      <c r="B12" s="17" t="s">
        <v>34</v>
      </c>
      <c r="C12" s="17" t="s">
        <v>60</v>
      </c>
      <c r="D12" s="17" t="s">
        <v>20</v>
      </c>
      <c r="E12" s="2" t="s">
        <v>61</v>
      </c>
      <c r="F12" s="7" t="n">
        <v>1000</v>
      </c>
      <c r="G12" s="6" t="n">
        <v>16.748</v>
      </c>
      <c r="H12" s="18" t="n">
        <v>0</v>
      </c>
      <c r="I12" s="6" t="n">
        <v>0</v>
      </c>
      <c r="J12" s="17"/>
      <c r="K12" s="6" t="s">
        <f>=F12*G12*Портфель!$R$13</f>
      </c>
      <c r="L12" s="9" t="n">
        <v>0.1113</v>
      </c>
      <c r="M12" s="6" t="n">
        <v>12.6</v>
      </c>
      <c r="N12" s="18" t="n">
        <v>0.152</v>
      </c>
      <c r="O12" s="17"/>
      <c r="P12" s="17" t="s">
        <v>62</v>
      </c>
      <c r="Q12" s="18" t="n">
        <v>0.152</v>
      </c>
      <c r="R12" s="6" t="s">
        <f>=Q12/$Q$13</f>
      </c>
    </row>
    <row collapsed="false" customFormat="false" customHeight="false" hidden="false" ht="12.1" outlineLevel="0" r="13">
      <c r="A13" s="17" t="s">
        <v>63</v>
      </c>
      <c r="B13" s="17" t="s">
        <v>34</v>
      </c>
      <c r="C13" s="17" t="s">
        <v>64</v>
      </c>
      <c r="D13" s="17" t="s">
        <v>48</v>
      </c>
      <c r="E13" s="2" t="s">
        <v>65</v>
      </c>
      <c r="F13" s="7" t="n">
        <v>9</v>
      </c>
      <c r="G13" s="6" t="n">
        <v>18.05</v>
      </c>
      <c r="H13" s="18" t="n">
        <v>0</v>
      </c>
      <c r="I13" s="6" t="n">
        <v>0</v>
      </c>
      <c r="J13" s="17"/>
      <c r="K13" s="6" t="s">
        <f>=F13*G13*Портфель!$R$17</f>
      </c>
      <c r="L13" s="9" t="n">
        <v>0.1454</v>
      </c>
      <c r="M13" s="6" t="n">
        <v>793.97</v>
      </c>
      <c r="N13" s="18" t="n">
        <v>1</v>
      </c>
      <c r="O13" s="17"/>
      <c r="P13" s="17" t="s">
        <v>20</v>
      </c>
      <c r="Q13" s="18" t="n">
        <v>1</v>
      </c>
      <c r="R13" s="6" t="s">
        <f>=Q13/$Q$13</f>
      </c>
    </row>
    <row collapsed="false" customFormat="false" customHeight="false" hidden="false" ht="12.1" outlineLevel="0" r="14">
      <c r="A14" s="17" t="s">
        <v>66</v>
      </c>
      <c r="B14" s="17" t="s">
        <v>34</v>
      </c>
      <c r="C14" s="17" t="s">
        <v>67</v>
      </c>
      <c r="D14" s="17" t="s">
        <v>48</v>
      </c>
      <c r="E14" s="2" t="s">
        <v>68</v>
      </c>
      <c r="F14" s="7" t="n">
        <v>1800</v>
      </c>
      <c r="G14" s="6" t="n">
        <v>0.0749</v>
      </c>
      <c r="H14" s="18" t="n">
        <v>0</v>
      </c>
      <c r="I14" s="6" t="n">
        <v>0</v>
      </c>
      <c r="J14" s="17"/>
      <c r="K14" s="6" t="s">
        <f>=F14*G14*Портфель!$R$17</f>
      </c>
      <c r="L14" s="9" t="n">
        <v>-0.0625</v>
      </c>
      <c r="M14" s="6" t="n">
        <v>7.87</v>
      </c>
      <c r="N14" s="18" t="n">
        <v>185.01</v>
      </c>
      <c r="O14" s="17"/>
      <c r="P14" s="17" t="s">
        <v>69</v>
      </c>
      <c r="Q14" s="18" t="n">
        <v>185.01</v>
      </c>
      <c r="R14" s="6" t="s">
        <f>=Q14/$Q$13</f>
      </c>
    </row>
    <row collapsed="false" customFormat="false" customHeight="false" hidden="false" ht="12.1" outlineLevel="0" r="15">
      <c r="A15" s="17" t="s">
        <v>70</v>
      </c>
      <c r="B15" s="17" t="s">
        <v>34</v>
      </c>
      <c r="C15" s="17" t="s">
        <v>71</v>
      </c>
      <c r="D15" s="17" t="s">
        <v>20</v>
      </c>
      <c r="E15" s="2" t="s">
        <v>72</v>
      </c>
      <c r="F15" s="7" t="n">
        <v>88</v>
      </c>
      <c r="G15" s="6" t="n">
        <v>89.28436047</v>
      </c>
      <c r="H15" s="18" t="n">
        <v>0</v>
      </c>
      <c r="I15" s="6" t="n">
        <v>0</v>
      </c>
      <c r="J15" s="17"/>
      <c r="K15" s="6" t="s">
        <f>=F15*G15*Портфель!$R$13</f>
      </c>
      <c r="L15" s="9" t="n">
        <v>0.0496</v>
      </c>
      <c r="M15" s="6" t="n">
        <v>75.89</v>
      </c>
      <c r="N15" s="18" t="n">
        <v>1.8</v>
      </c>
      <c r="O15" s="17"/>
      <c r="P15" s="17" t="s">
        <v>73</v>
      </c>
      <c r="Q15" s="18" t="n">
        <v>1.8</v>
      </c>
      <c r="R15" s="6" t="s">
        <f>=Q15/$Q$13</f>
      </c>
    </row>
    <row collapsed="false" customFormat="false" customHeight="false" hidden="false" ht="12.1" outlineLevel="0" r="16">
      <c r="A16" s="17" t="s">
        <v>74</v>
      </c>
      <c r="B16" s="17" t="s">
        <v>34</v>
      </c>
      <c r="C16" s="17" t="s">
        <v>75</v>
      </c>
      <c r="D16" s="17" t="s">
        <v>20</v>
      </c>
      <c r="E16" s="2" t="s">
        <v>76</v>
      </c>
      <c r="F16" s="7" t="n">
        <v>84</v>
      </c>
      <c r="G16" s="6" t="n">
        <v>77.10939709</v>
      </c>
      <c r="H16" s="18" t="n">
        <v>0</v>
      </c>
      <c r="I16" s="6" t="n">
        <v>0</v>
      </c>
      <c r="J16" s="17"/>
      <c r="K16" s="6" t="s">
        <f>=F16*G16*Портфель!$R$13</f>
      </c>
      <c r="L16" s="9" t="n">
        <v>0.0048</v>
      </c>
      <c r="M16" s="6" t="n">
        <v>75.56</v>
      </c>
      <c r="N16" s="18" t="n">
        <v>2.11125</v>
      </c>
      <c r="O16" s="17"/>
      <c r="P16" s="17" t="s">
        <v>77</v>
      </c>
      <c r="Q16" s="18" t="n">
        <v>2.11125</v>
      </c>
      <c r="R16" s="6" t="s">
        <f>=Q16/$Q$13</f>
      </c>
    </row>
    <row collapsed="false" customFormat="false" customHeight="false" hidden="false" ht="12.1" outlineLevel="0" r="17">
      <c r="A17" s="17" t="s">
        <v>78</v>
      </c>
      <c r="B17" s="17" t="s">
        <v>34</v>
      </c>
      <c r="C17" s="17" t="s">
        <v>79</v>
      </c>
      <c r="D17" s="17" t="s">
        <v>20</v>
      </c>
      <c r="E17" s="2" t="s">
        <v>80</v>
      </c>
      <c r="F17" s="7" t="n">
        <v>1753</v>
      </c>
      <c r="G17" s="6" t="n">
        <v>2.85741829</v>
      </c>
      <c r="H17" s="18" t="n">
        <v>0</v>
      </c>
      <c r="I17" s="6" t="n">
        <v>0</v>
      </c>
      <c r="J17" s="17"/>
      <c r="K17" s="6" t="s">
        <f>=F17*G17*Портфель!$R$13</f>
      </c>
      <c r="L17" s="9" t="n">
        <v>0.1083</v>
      </c>
      <c r="M17" s="6" t="n">
        <v>1.88</v>
      </c>
      <c r="N17" s="18" t="n">
        <v>81.3582</v>
      </c>
      <c r="O17" s="17"/>
      <c r="P17" s="17" t="s">
        <v>48</v>
      </c>
      <c r="Q17" s="18" t="n">
        <v>81.3582</v>
      </c>
      <c r="R17" s="6" t="s">
        <f>=Q17/$Q$13</f>
      </c>
    </row>
    <row collapsed="false" customFormat="false" customHeight="false" hidden="false" ht="12.1" outlineLevel="0" r="18">
      <c r="A18" s="17" t="s">
        <v>81</v>
      </c>
      <c r="B18" s="17" t="s">
        <v>34</v>
      </c>
      <c r="C18" s="17" t="s">
        <v>82</v>
      </c>
      <c r="D18" s="17" t="s">
        <v>20</v>
      </c>
      <c r="E18" s="2" t="s">
        <v>83</v>
      </c>
      <c r="F18" s="7" t="n">
        <v>116</v>
      </c>
      <c r="G18" s="6" t="n">
        <v>27.43740219</v>
      </c>
      <c r="H18" s="18" t="n">
        <v>0</v>
      </c>
      <c r="I18" s="6" t="n">
        <v>0</v>
      </c>
      <c r="J18" s="17"/>
      <c r="K18" s="6" t="s">
        <f>=F18*G18*Портфель!$R$13</f>
      </c>
      <c r="L18" s="9" t="n">
        <v>-0.0257</v>
      </c>
      <c r="M18" s="6" t="n">
        <v>31.66</v>
      </c>
      <c r="N18" s="18"/>
      <c r="O18" s="17"/>
      <c r="P18" s="17"/>
      <c r="Q18" s="18"/>
      <c r="R18" s="18"/>
    </row>
    <row collapsed="false" customFormat="false" customHeight="false" hidden="false" ht="12.1" outlineLevel="0" r="19">
      <c r="A19" s="17" t="s">
        <v>84</v>
      </c>
      <c r="B19" s="17" t="s">
        <v>34</v>
      </c>
      <c r="C19" s="17" t="s">
        <v>85</v>
      </c>
      <c r="D19" s="17" t="s">
        <v>20</v>
      </c>
      <c r="E19" s="2" t="s">
        <v>86</v>
      </c>
      <c r="F19" s="7" t="n">
        <v>5</v>
      </c>
      <c r="G19" s="6" t="n">
        <v>45.51443145</v>
      </c>
      <c r="H19" s="18" t="n">
        <v>0</v>
      </c>
      <c r="I19" s="6" t="n">
        <v>0</v>
      </c>
      <c r="J19" s="17"/>
      <c r="K19" s="6" t="s">
        <f>=F19*G19*Портфель!$R$13</f>
      </c>
      <c r="L19" s="9" t="n">
        <v>0.0738</v>
      </c>
      <c r="M19" s="6" t="n">
        <v>29.11</v>
      </c>
      <c r="N19" s="18"/>
      <c r="O19" s="17"/>
      <c r="P19" s="17"/>
      <c r="Q19" s="18"/>
      <c r="R19" s="18"/>
    </row>
    <row collapsed="false" customFormat="false" customHeight="false" hidden="false" ht="12.1" outlineLevel="0" r="20">
      <c r="A20" s="17"/>
      <c r="B20" s="17"/>
      <c r="C20" s="17"/>
      <c r="D20" s="17"/>
      <c r="E20" s="17"/>
      <c r="F20" s="7"/>
      <c r="G20" s="6"/>
      <c r="H20" s="4"/>
      <c r="I20" s="4" t="s">
        <v>87</v>
      </c>
      <c r="J20" s="4"/>
      <c r="K20" s="5" t="s">
        <f>=SUM(K6:K19)</f>
      </c>
      <c r="L20" s="4"/>
      <c r="M20" s="4"/>
      <c r="N20" s="18"/>
      <c r="O20" s="17"/>
      <c r="P20" s="17"/>
      <c r="Q20" s="18"/>
      <c r="R20" s="18"/>
    </row>
    <row collapsed="false" customFormat="false" customHeight="false" hidden="false" ht="12.1" outlineLevel="0" r="21">
      <c r="A21" s="17" t="s">
        <v>20</v>
      </c>
      <c r="B21" s="17" t="s">
        <v>3</v>
      </c>
      <c r="C21" s="17" t="s">
        <v>88</v>
      </c>
      <c r="D21" s="17" t="s">
        <v>20</v>
      </c>
      <c r="E21" s="17"/>
      <c r="F21" s="7" t="n">
        <v>19291.51</v>
      </c>
      <c r="G21" s="6" t="n">
        <v>1</v>
      </c>
      <c r="H21" s="18" t="n">
        <v>0</v>
      </c>
      <c r="I21" s="6" t="n">
        <v>0</v>
      </c>
      <c r="J21" s="17"/>
      <c r="K21" s="6" t="s">
        <f>=F21*G21</f>
      </c>
      <c r="L21" s="18"/>
      <c r="M21" s="6"/>
      <c r="N21" s="18"/>
      <c r="O21" s="17"/>
      <c r="P21" s="17"/>
      <c r="Q21" s="18"/>
      <c r="R21" s="18"/>
    </row>
    <row collapsed="false" customFormat="false" customHeight="false" hidden="false" ht="12.1" outlineLevel="0" r="22">
      <c r="A22" s="17"/>
      <c r="B22" s="17"/>
      <c r="C22" s="17"/>
      <c r="D22" s="17"/>
      <c r="E22" s="17"/>
      <c r="F22" s="7"/>
      <c r="G22" s="6"/>
      <c r="H22" s="4"/>
      <c r="I22" s="4" t="s">
        <v>89</v>
      </c>
      <c r="J22" s="4"/>
      <c r="K22" s="5" t="s">
        <f>=SUM(K21:K21)</f>
      </c>
      <c r="L22" s="4"/>
      <c r="M22" s="4"/>
      <c r="N22" s="18"/>
      <c r="O22" s="17"/>
      <c r="P22" s="17"/>
      <c r="Q22" s="18"/>
      <c r="R22" s="18"/>
    </row>
    <row collapsed="false" customFormat="false" customHeight="false" hidden="false" ht="12.1" outlineLevel="0" r="23">
      <c r="A23" s="17"/>
      <c r="B23" s="17"/>
      <c r="C23" s="17"/>
      <c r="D23" s="17"/>
      <c r="E23" s="17"/>
      <c r="F23" s="7"/>
      <c r="G23" s="6"/>
      <c r="H23" s="4"/>
      <c r="I23" s="4" t="s">
        <v>90</v>
      </c>
      <c r="J23" s="4"/>
      <c r="K23" s="5" t="s">
        <f>=K5+K20+K22</f>
      </c>
      <c r="L23" s="18"/>
      <c r="M23" s="6"/>
      <c r="N23" s="18"/>
      <c r="O23" s="17"/>
      <c r="P23" s="17"/>
      <c r="Q23" s="18"/>
      <c r="R23" s="18"/>
    </row>
  </sheetData>
  <mergeCells>
    <mergeCell ref="I5:J5"/>
    <mergeCell ref="I20:J20"/>
    <mergeCell ref="I22:J22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9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43" t="s">
        <v>0</v>
      </c>
      <c r="B1" s="43" t="s">
        <v>2</v>
      </c>
      <c r="C1" s="43" t="s">
        <v>579</v>
      </c>
      <c r="D1" s="43" t="s">
        <v>580</v>
      </c>
      <c r="E1" s="43" t="s">
        <v>542</v>
      </c>
      <c r="F1" s="43" t="s">
        <v>581</v>
      </c>
      <c r="G1" s="43" t="s">
        <v>539</v>
      </c>
      <c r="H1" s="43" t="s">
        <v>582</v>
      </c>
      <c r="I1" s="43" t="s">
        <v>583</v>
      </c>
      <c r="J1" s="43" t="s">
        <v>584</v>
      </c>
      <c r="K1" s="43" t="s">
        <v>585</v>
      </c>
    </row>
    <row collapsed="false" customFormat="false" customHeight="false" hidden="false" ht="12.1" outlineLevel="0" r="2">
      <c r="A2" s="17" t="s">
        <v>312</v>
      </c>
      <c r="B2" s="17" t="s">
        <v>586</v>
      </c>
      <c r="C2" s="46" t="n">
        <v>44166</v>
      </c>
      <c r="D2" s="47" t="n">
        <v>44447</v>
      </c>
      <c r="E2" s="18" t="n">
        <v>1650.94</v>
      </c>
      <c r="F2" s="18" t="n">
        <v>1688.52</v>
      </c>
      <c r="G2" s="18" t="n">
        <v>1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312</v>
      </c>
      <c r="B3" s="17" t="s">
        <v>586</v>
      </c>
      <c r="C3" s="46" t="n">
        <v>44267</v>
      </c>
      <c r="D3" s="47" t="n">
        <v>44447</v>
      </c>
      <c r="E3" s="18" t="n">
        <v>1666.885</v>
      </c>
      <c r="F3" s="18" t="n">
        <v>1688.52</v>
      </c>
      <c r="G3" s="18" t="n">
        <v>2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405</v>
      </c>
      <c r="B4" s="17" t="s">
        <v>536</v>
      </c>
      <c r="C4" s="46" t="n">
        <v>44237</v>
      </c>
      <c r="D4" s="47" t="n">
        <v>44313</v>
      </c>
      <c r="E4" s="18" t="n">
        <v>74.0014</v>
      </c>
      <c r="F4" s="18" t="n">
        <v>74.7129</v>
      </c>
      <c r="G4" s="18" t="n">
        <v>14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405</v>
      </c>
      <c r="B5" s="17" t="s">
        <v>536</v>
      </c>
      <c r="C5" s="46" t="n">
        <v>44237</v>
      </c>
      <c r="D5" s="47" t="n">
        <v>44314</v>
      </c>
      <c r="E5" s="18" t="n">
        <v>74.0014</v>
      </c>
      <c r="F5" s="18" t="n">
        <v>74.9479</v>
      </c>
      <c r="G5" s="18" t="n">
        <v>14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405</v>
      </c>
      <c r="B6" s="17" t="s">
        <v>536</v>
      </c>
      <c r="C6" s="46" t="n">
        <v>44237</v>
      </c>
      <c r="D6" s="47" t="n">
        <v>45279</v>
      </c>
      <c r="E6" s="18" t="n">
        <v>74.0014</v>
      </c>
      <c r="F6" s="18" t="n">
        <v>90.34</v>
      </c>
      <c r="G6" s="18" t="n">
        <v>0.45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314</v>
      </c>
      <c r="B7" s="17" t="s">
        <v>587</v>
      </c>
      <c r="C7" s="46" t="n">
        <v>44237</v>
      </c>
      <c r="D7" s="47" t="n">
        <v>44617</v>
      </c>
      <c r="E7" s="18" t="n">
        <v>102.581</v>
      </c>
      <c r="F7" s="18" t="n">
        <v>96.0563</v>
      </c>
      <c r="G7" s="18" t="n">
        <v>6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314</v>
      </c>
      <c r="B8" s="17" t="s">
        <v>587</v>
      </c>
      <c r="C8" s="46" t="n">
        <v>44237</v>
      </c>
      <c r="D8" s="47" t="n">
        <v>44617</v>
      </c>
      <c r="E8" s="18" t="n">
        <v>102.581</v>
      </c>
      <c r="F8" s="18" t="n">
        <v>96.0563</v>
      </c>
      <c r="G8" s="18" t="n">
        <v>6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314</v>
      </c>
      <c r="B9" s="17" t="s">
        <v>587</v>
      </c>
      <c r="C9" s="46" t="n">
        <v>44237</v>
      </c>
      <c r="D9" s="47" t="n">
        <v>44617</v>
      </c>
      <c r="E9" s="18" t="n">
        <v>102.581</v>
      </c>
      <c r="F9" s="18" t="n">
        <v>96.0563</v>
      </c>
      <c r="G9" s="18" t="n">
        <v>6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314</v>
      </c>
      <c r="B10" s="17" t="s">
        <v>587</v>
      </c>
      <c r="C10" s="46" t="n">
        <v>44237</v>
      </c>
      <c r="D10" s="47" t="n">
        <v>44617</v>
      </c>
      <c r="E10" s="18" t="n">
        <v>102.581</v>
      </c>
      <c r="F10" s="18" t="n">
        <v>96.0563</v>
      </c>
      <c r="G10" s="18" t="n">
        <v>6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314</v>
      </c>
      <c r="B11" s="17" t="s">
        <v>587</v>
      </c>
      <c r="C11" s="46" t="n">
        <v>44237</v>
      </c>
      <c r="D11" s="47" t="n">
        <v>44617</v>
      </c>
      <c r="E11" s="18" t="n">
        <v>102.581</v>
      </c>
      <c r="F11" s="18" t="n">
        <v>96.0563</v>
      </c>
      <c r="G11" s="18" t="n">
        <v>6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314</v>
      </c>
      <c r="B12" s="17" t="s">
        <v>587</v>
      </c>
      <c r="C12" s="46" t="n">
        <v>44256</v>
      </c>
      <c r="D12" s="47" t="n">
        <v>44617</v>
      </c>
      <c r="E12" s="18" t="n">
        <v>98.6294</v>
      </c>
      <c r="F12" s="18" t="n">
        <v>96.0563</v>
      </c>
      <c r="G12" s="18" t="n">
        <v>6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314</v>
      </c>
      <c r="B13" s="17" t="s">
        <v>587</v>
      </c>
      <c r="C13" s="46" t="n">
        <v>44256</v>
      </c>
      <c r="D13" s="47" t="n">
        <v>44617</v>
      </c>
      <c r="E13" s="18" t="n">
        <v>98.6294</v>
      </c>
      <c r="F13" s="18" t="n">
        <v>96.0563</v>
      </c>
      <c r="G13" s="18" t="n">
        <v>6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314</v>
      </c>
      <c r="B14" s="17" t="s">
        <v>587</v>
      </c>
      <c r="C14" s="46" t="n">
        <v>44256</v>
      </c>
      <c r="D14" s="47" t="n">
        <v>44617</v>
      </c>
      <c r="E14" s="18" t="n">
        <v>98.6294</v>
      </c>
      <c r="F14" s="18" t="n">
        <v>96.0563</v>
      </c>
      <c r="G14" s="18" t="n">
        <v>6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314</v>
      </c>
      <c r="B15" s="17" t="s">
        <v>587</v>
      </c>
      <c r="C15" s="46" t="n">
        <v>44256</v>
      </c>
      <c r="D15" s="47" t="n">
        <v>44617</v>
      </c>
      <c r="E15" s="18" t="n">
        <v>98.6294</v>
      </c>
      <c r="F15" s="18" t="n">
        <v>96.0563</v>
      </c>
      <c r="G15" s="18" t="n">
        <v>6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314</v>
      </c>
      <c r="B16" s="17" t="s">
        <v>587</v>
      </c>
      <c r="C16" s="46" t="n">
        <v>44256</v>
      </c>
      <c r="D16" s="47" t="n">
        <v>44617</v>
      </c>
      <c r="E16" s="18" t="n">
        <v>98.6294</v>
      </c>
      <c r="F16" s="18" t="n">
        <v>96.0563</v>
      </c>
      <c r="G16" s="18" t="n">
        <v>6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314</v>
      </c>
      <c r="B17" s="17" t="s">
        <v>587</v>
      </c>
      <c r="C17" s="46" t="n">
        <v>44260</v>
      </c>
      <c r="D17" s="47" t="n">
        <v>44617</v>
      </c>
      <c r="E17" s="18" t="n">
        <v>95.701</v>
      </c>
      <c r="F17" s="18" t="n">
        <v>96.0563</v>
      </c>
      <c r="G17" s="18" t="n">
        <v>6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314</v>
      </c>
      <c r="B18" s="17" t="s">
        <v>587</v>
      </c>
      <c r="C18" s="46" t="n">
        <v>44260</v>
      </c>
      <c r="D18" s="47" t="n">
        <v>44617</v>
      </c>
      <c r="E18" s="18" t="n">
        <v>95.701</v>
      </c>
      <c r="F18" s="18" t="n">
        <v>96.0563</v>
      </c>
      <c r="G18" s="18" t="n">
        <v>6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314</v>
      </c>
      <c r="B19" s="17" t="s">
        <v>587</v>
      </c>
      <c r="C19" s="46" t="n">
        <v>44260</v>
      </c>
      <c r="D19" s="47" t="n">
        <v>44617</v>
      </c>
      <c r="E19" s="18" t="n">
        <v>95.701</v>
      </c>
      <c r="F19" s="18" t="n">
        <v>96.0563</v>
      </c>
      <c r="G19" s="18" t="n">
        <v>6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314</v>
      </c>
      <c r="B20" s="17" t="s">
        <v>587</v>
      </c>
      <c r="C20" s="46" t="n">
        <v>44260</v>
      </c>
      <c r="D20" s="47" t="n">
        <v>44617</v>
      </c>
      <c r="E20" s="18" t="n">
        <v>95.701</v>
      </c>
      <c r="F20" s="18" t="n">
        <v>96.0563</v>
      </c>
      <c r="G20" s="18" t="n">
        <v>6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314</v>
      </c>
      <c r="B21" s="17" t="s">
        <v>587</v>
      </c>
      <c r="C21" s="46" t="n">
        <v>44260</v>
      </c>
      <c r="D21" s="47" t="n">
        <v>44617</v>
      </c>
      <c r="E21" s="18" t="n">
        <v>95.701</v>
      </c>
      <c r="F21" s="18" t="n">
        <v>96.0563</v>
      </c>
      <c r="G21" s="18" t="n">
        <v>6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314</v>
      </c>
      <c r="B22" s="17" t="s">
        <v>587</v>
      </c>
      <c r="C22" s="46" t="n">
        <v>44440</v>
      </c>
      <c r="D22" s="47" t="n">
        <v>44617</v>
      </c>
      <c r="E22" s="18" t="n">
        <v>95.4081</v>
      </c>
      <c r="F22" s="18" t="n">
        <v>96.0563</v>
      </c>
      <c r="G22" s="18" t="n">
        <v>5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314</v>
      </c>
      <c r="B23" s="17" t="s">
        <v>587</v>
      </c>
      <c r="C23" s="46" t="n">
        <v>44447</v>
      </c>
      <c r="D23" s="47" t="n">
        <v>44617</v>
      </c>
      <c r="E23" s="18" t="n">
        <v>95.0567</v>
      </c>
      <c r="F23" s="18" t="n">
        <v>96.0563</v>
      </c>
      <c r="G23" s="18" t="n">
        <v>1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314</v>
      </c>
      <c r="B24" s="17" t="s">
        <v>587</v>
      </c>
      <c r="C24" s="46" t="n">
        <v>44447</v>
      </c>
      <c r="D24" s="47" t="n">
        <v>44617</v>
      </c>
      <c r="E24" s="18" t="n">
        <v>95.0567</v>
      </c>
      <c r="F24" s="18" t="n">
        <v>96.0563</v>
      </c>
      <c r="G24" s="18" t="n">
        <v>6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314</v>
      </c>
      <c r="B25" s="17" t="s">
        <v>587</v>
      </c>
      <c r="C25" s="46" t="n">
        <v>44447</v>
      </c>
      <c r="D25" s="47" t="n">
        <v>44617</v>
      </c>
      <c r="E25" s="18" t="n">
        <v>95.0567</v>
      </c>
      <c r="F25" s="18" t="n">
        <v>96.0563</v>
      </c>
      <c r="G25" s="18" t="n">
        <v>6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314</v>
      </c>
      <c r="B26" s="17" t="s">
        <v>587</v>
      </c>
      <c r="C26" s="46" t="n">
        <v>44447</v>
      </c>
      <c r="D26" s="47" t="n">
        <v>44617</v>
      </c>
      <c r="E26" s="18" t="n">
        <v>95.0567</v>
      </c>
      <c r="F26" s="18" t="n">
        <v>96.0563</v>
      </c>
      <c r="G26" s="18" t="n">
        <v>3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314</v>
      </c>
      <c r="B27" s="17" t="s">
        <v>587</v>
      </c>
      <c r="C27" s="46" t="n">
        <v>44447</v>
      </c>
      <c r="D27" s="47" t="n">
        <v>44617</v>
      </c>
      <c r="E27" s="18" t="n">
        <v>95.0567</v>
      </c>
      <c r="F27" s="18" t="n">
        <v>96.0563</v>
      </c>
      <c r="G27" s="18" t="n">
        <v>3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314</v>
      </c>
      <c r="B28" s="17" t="s">
        <v>587</v>
      </c>
      <c r="C28" s="46" t="n">
        <v>44447</v>
      </c>
      <c r="D28" s="47" t="n">
        <v>44617</v>
      </c>
      <c r="E28" s="18" t="n">
        <v>95.0567</v>
      </c>
      <c r="F28" s="18" t="n">
        <v>96.0563</v>
      </c>
      <c r="G28" s="18" t="n">
        <v>5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314</v>
      </c>
      <c r="B29" s="17" t="s">
        <v>587</v>
      </c>
      <c r="C29" s="46" t="n">
        <v>44454</v>
      </c>
      <c r="D29" s="47" t="n">
        <v>44617</v>
      </c>
      <c r="E29" s="18" t="n">
        <v>93.2033</v>
      </c>
      <c r="F29" s="18" t="n">
        <v>96.0563</v>
      </c>
      <c r="G29" s="18" t="n">
        <v>1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314</v>
      </c>
      <c r="B30" s="17" t="s">
        <v>587</v>
      </c>
      <c r="C30" s="46" t="n">
        <v>44454</v>
      </c>
      <c r="D30" s="47" t="n">
        <v>44617</v>
      </c>
      <c r="E30" s="18" t="n">
        <v>93.2033</v>
      </c>
      <c r="F30" s="18" t="n">
        <v>96.0563</v>
      </c>
      <c r="G30" s="18" t="n">
        <v>6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314</v>
      </c>
      <c r="B31" s="17" t="s">
        <v>587</v>
      </c>
      <c r="C31" s="46" t="n">
        <v>44454</v>
      </c>
      <c r="D31" s="47" t="n">
        <v>44617</v>
      </c>
      <c r="E31" s="18" t="n">
        <v>93.2033</v>
      </c>
      <c r="F31" s="18" t="n">
        <v>96.0563</v>
      </c>
      <c r="G31" s="18" t="n">
        <v>6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314</v>
      </c>
      <c r="B32" s="17" t="s">
        <v>587</v>
      </c>
      <c r="C32" s="46" t="n">
        <v>44454</v>
      </c>
      <c r="D32" s="47" t="n">
        <v>44617</v>
      </c>
      <c r="E32" s="18" t="n">
        <v>93.2033</v>
      </c>
      <c r="F32" s="18" t="n">
        <v>96.0563</v>
      </c>
      <c r="G32" s="18" t="n">
        <v>6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314</v>
      </c>
      <c r="B33" s="17" t="s">
        <v>587</v>
      </c>
      <c r="C33" s="46" t="n">
        <v>44454</v>
      </c>
      <c r="D33" s="47" t="n">
        <v>44617</v>
      </c>
      <c r="E33" s="18" t="n">
        <v>93.2033</v>
      </c>
      <c r="F33" s="18" t="n">
        <v>96.0563</v>
      </c>
      <c r="G33" s="18" t="n">
        <v>6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314</v>
      </c>
      <c r="B34" s="17" t="s">
        <v>587</v>
      </c>
      <c r="C34" s="46" t="n">
        <v>44454</v>
      </c>
      <c r="D34" s="47" t="n">
        <v>44617</v>
      </c>
      <c r="E34" s="18" t="n">
        <v>93.2033</v>
      </c>
      <c r="F34" s="18" t="n">
        <v>96.0563</v>
      </c>
      <c r="G34" s="18" t="n">
        <v>4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314</v>
      </c>
      <c r="B35" s="17" t="s">
        <v>587</v>
      </c>
      <c r="C35" s="46" t="n">
        <v>44489</v>
      </c>
      <c r="D35" s="47" t="n">
        <v>44617</v>
      </c>
      <c r="E35" s="18" t="n">
        <v>92.9673</v>
      </c>
      <c r="F35" s="18" t="n">
        <v>96.0563</v>
      </c>
      <c r="G35" s="18" t="n">
        <v>1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314</v>
      </c>
      <c r="B36" s="17" t="s">
        <v>587</v>
      </c>
      <c r="C36" s="46" t="n">
        <v>44489</v>
      </c>
      <c r="D36" s="47" t="n">
        <v>44617</v>
      </c>
      <c r="E36" s="18" t="n">
        <v>92.2576</v>
      </c>
      <c r="F36" s="18" t="n">
        <v>96.0563</v>
      </c>
      <c r="G36" s="18" t="n">
        <v>1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314</v>
      </c>
      <c r="B37" s="17" t="s">
        <v>587</v>
      </c>
      <c r="C37" s="46" t="n">
        <v>44489</v>
      </c>
      <c r="D37" s="47" t="n">
        <v>44617</v>
      </c>
      <c r="E37" s="18" t="n">
        <v>92.2576</v>
      </c>
      <c r="F37" s="18" t="n">
        <v>96.0563</v>
      </c>
      <c r="G37" s="18" t="n">
        <v>1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314</v>
      </c>
      <c r="B38" s="17" t="s">
        <v>587</v>
      </c>
      <c r="C38" s="46" t="n">
        <v>44496</v>
      </c>
      <c r="D38" s="47" t="n">
        <v>44617</v>
      </c>
      <c r="E38" s="18" t="n">
        <v>89.0273</v>
      </c>
      <c r="F38" s="18" t="n">
        <v>96.0563</v>
      </c>
      <c r="G38" s="18" t="n">
        <v>4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314</v>
      </c>
      <c r="B39" s="17" t="s">
        <v>587</v>
      </c>
      <c r="C39" s="46" t="n">
        <v>44503</v>
      </c>
      <c r="D39" s="47" t="n">
        <v>44617</v>
      </c>
      <c r="E39" s="18" t="n">
        <v>89.7946</v>
      </c>
      <c r="F39" s="18" t="n">
        <v>96.0563</v>
      </c>
      <c r="G39" s="18" t="n">
        <v>1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314</v>
      </c>
      <c r="B40" s="17" t="s">
        <v>587</v>
      </c>
      <c r="C40" s="46" t="n">
        <v>44503</v>
      </c>
      <c r="D40" s="47" t="n">
        <v>44617</v>
      </c>
      <c r="E40" s="18" t="n">
        <v>89.7946</v>
      </c>
      <c r="F40" s="18" t="n">
        <v>96.0563</v>
      </c>
      <c r="G40" s="18" t="n">
        <v>6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314</v>
      </c>
      <c r="B41" s="17" t="s">
        <v>587</v>
      </c>
      <c r="C41" s="46" t="n">
        <v>44503</v>
      </c>
      <c r="D41" s="47" t="n">
        <v>44617</v>
      </c>
      <c r="E41" s="18" t="n">
        <v>89.7946</v>
      </c>
      <c r="F41" s="18" t="n">
        <v>96.0563</v>
      </c>
      <c r="G41" s="18" t="n">
        <v>1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314</v>
      </c>
      <c r="B42" s="17" t="s">
        <v>587</v>
      </c>
      <c r="C42" s="46" t="n">
        <v>44511</v>
      </c>
      <c r="D42" s="47" t="n">
        <v>44617</v>
      </c>
      <c r="E42" s="18" t="n">
        <v>89.7827</v>
      </c>
      <c r="F42" s="18" t="n">
        <v>96.0563</v>
      </c>
      <c r="G42" s="18" t="n">
        <v>5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314</v>
      </c>
      <c r="B43" s="17" t="s">
        <v>587</v>
      </c>
      <c r="C43" s="46" t="n">
        <v>44517</v>
      </c>
      <c r="D43" s="47" t="n">
        <v>44617</v>
      </c>
      <c r="E43" s="18" t="n">
        <v>93.4927</v>
      </c>
      <c r="F43" s="18" t="n">
        <v>96.0563</v>
      </c>
      <c r="G43" s="18" t="n">
        <v>6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314</v>
      </c>
      <c r="B44" s="17" t="s">
        <v>587</v>
      </c>
      <c r="C44" s="46" t="n">
        <v>44517</v>
      </c>
      <c r="D44" s="47" t="n">
        <v>44617</v>
      </c>
      <c r="E44" s="18" t="n">
        <v>93.4927</v>
      </c>
      <c r="F44" s="18" t="n">
        <v>96.0563</v>
      </c>
      <c r="G44" s="18" t="n">
        <v>1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314</v>
      </c>
      <c r="B45" s="17" t="s">
        <v>587</v>
      </c>
      <c r="C45" s="46" t="n">
        <v>44524</v>
      </c>
      <c r="D45" s="47" t="n">
        <v>44617</v>
      </c>
      <c r="E45" s="18" t="n">
        <v>93.4577</v>
      </c>
      <c r="F45" s="18" t="n">
        <v>96.0563</v>
      </c>
      <c r="G45" s="18" t="n">
        <v>5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314</v>
      </c>
      <c r="B46" s="17" t="s">
        <v>587</v>
      </c>
      <c r="C46" s="46" t="n">
        <v>44524</v>
      </c>
      <c r="D46" s="47" t="n">
        <v>44617</v>
      </c>
      <c r="E46" s="18" t="n">
        <v>93.4577</v>
      </c>
      <c r="F46" s="18" t="n">
        <v>96.0563</v>
      </c>
      <c r="G46" s="18" t="n">
        <v>4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314</v>
      </c>
      <c r="B47" s="17" t="s">
        <v>587</v>
      </c>
      <c r="C47" s="46" t="n">
        <v>44531</v>
      </c>
      <c r="D47" s="47" t="n">
        <v>44617</v>
      </c>
      <c r="E47" s="18" t="n">
        <v>91.9136</v>
      </c>
      <c r="F47" s="18" t="n">
        <v>96.0563</v>
      </c>
      <c r="G47" s="18" t="n">
        <v>2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314</v>
      </c>
      <c r="B48" s="17" t="s">
        <v>587</v>
      </c>
      <c r="C48" s="46" t="n">
        <v>44531</v>
      </c>
      <c r="D48" s="47" t="n">
        <v>44617</v>
      </c>
      <c r="E48" s="18" t="n">
        <v>91.9136</v>
      </c>
      <c r="F48" s="18" t="n">
        <v>96.0563</v>
      </c>
      <c r="G48" s="18" t="n">
        <v>6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314</v>
      </c>
      <c r="B49" s="17" t="s">
        <v>587</v>
      </c>
      <c r="C49" s="46" t="n">
        <v>44531</v>
      </c>
      <c r="D49" s="47" t="n">
        <v>44617</v>
      </c>
      <c r="E49" s="18" t="n">
        <v>91.9136</v>
      </c>
      <c r="F49" s="18" t="n">
        <v>96.0563</v>
      </c>
      <c r="G49" s="18" t="n">
        <v>3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314</v>
      </c>
      <c r="B50" s="17" t="s">
        <v>587</v>
      </c>
      <c r="C50" s="46" t="n">
        <v>44538</v>
      </c>
      <c r="D50" s="47" t="n">
        <v>44617</v>
      </c>
      <c r="E50" s="18" t="n">
        <v>91.9335</v>
      </c>
      <c r="F50" s="18" t="n">
        <v>96.0563</v>
      </c>
      <c r="G50" s="18" t="n">
        <v>3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314</v>
      </c>
      <c r="B51" s="17" t="s">
        <v>587</v>
      </c>
      <c r="C51" s="46" t="n">
        <v>44538</v>
      </c>
      <c r="D51" s="47" t="n">
        <v>44617</v>
      </c>
      <c r="E51" s="18" t="n">
        <v>91.9335</v>
      </c>
      <c r="F51" s="18" t="n">
        <v>96.0563</v>
      </c>
      <c r="G51" s="18" t="n">
        <v>6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314</v>
      </c>
      <c r="B52" s="17" t="s">
        <v>587</v>
      </c>
      <c r="C52" s="46" t="n">
        <v>44545</v>
      </c>
      <c r="D52" s="47" t="n">
        <v>44617</v>
      </c>
      <c r="E52" s="18" t="n">
        <v>89.1189</v>
      </c>
      <c r="F52" s="18" t="n">
        <v>96.0563</v>
      </c>
      <c r="G52" s="18" t="n">
        <v>6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314</v>
      </c>
      <c r="B53" s="17" t="s">
        <v>587</v>
      </c>
      <c r="C53" s="46" t="n">
        <v>44545</v>
      </c>
      <c r="D53" s="47" t="n">
        <v>44617</v>
      </c>
      <c r="E53" s="18" t="n">
        <v>89.1189</v>
      </c>
      <c r="F53" s="18" t="n">
        <v>96.0563</v>
      </c>
      <c r="G53" s="18" t="n">
        <v>4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314</v>
      </c>
      <c r="B54" s="17" t="s">
        <v>587</v>
      </c>
      <c r="C54" s="46" t="n">
        <v>44545</v>
      </c>
      <c r="D54" s="47" t="n">
        <v>44617</v>
      </c>
      <c r="E54" s="18" t="n">
        <v>89.6332</v>
      </c>
      <c r="F54" s="18" t="n">
        <v>96.0563</v>
      </c>
      <c r="G54" s="18" t="n">
        <v>1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314</v>
      </c>
      <c r="B55" s="17" t="s">
        <v>587</v>
      </c>
      <c r="C55" s="46" t="n">
        <v>44545</v>
      </c>
      <c r="D55" s="47" t="n">
        <v>44617</v>
      </c>
      <c r="E55" s="18" t="n">
        <v>89.6332</v>
      </c>
      <c r="F55" s="18" t="n">
        <v>96.0563</v>
      </c>
      <c r="G55" s="18" t="n">
        <v>1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314</v>
      </c>
      <c r="B56" s="17" t="s">
        <v>587</v>
      </c>
      <c r="C56" s="46" t="n">
        <v>44545</v>
      </c>
      <c r="D56" s="47" t="n">
        <v>44617</v>
      </c>
      <c r="E56" s="18" t="n">
        <v>89.6332</v>
      </c>
      <c r="F56" s="18" t="n">
        <v>96.0563</v>
      </c>
      <c r="G56" s="18" t="n">
        <v>1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314</v>
      </c>
      <c r="B57" s="17" t="s">
        <v>587</v>
      </c>
      <c r="C57" s="46" t="n">
        <v>44545</v>
      </c>
      <c r="D57" s="47" t="n">
        <v>44617</v>
      </c>
      <c r="E57" s="18" t="n">
        <v>89.6332</v>
      </c>
      <c r="F57" s="18" t="n">
        <v>96.0563</v>
      </c>
      <c r="G57" s="18" t="n">
        <v>1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314</v>
      </c>
      <c r="B58" s="17" t="s">
        <v>587</v>
      </c>
      <c r="C58" s="46" t="n">
        <v>44545</v>
      </c>
      <c r="D58" s="47" t="n">
        <v>44617</v>
      </c>
      <c r="E58" s="18" t="n">
        <v>89.6332</v>
      </c>
      <c r="F58" s="18" t="n">
        <v>96.0563</v>
      </c>
      <c r="G58" s="18" t="n">
        <v>1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314</v>
      </c>
      <c r="B59" s="17" t="s">
        <v>587</v>
      </c>
      <c r="C59" s="46" t="n">
        <v>44545</v>
      </c>
      <c r="D59" s="47" t="n">
        <v>44617</v>
      </c>
      <c r="E59" s="18" t="n">
        <v>89.1434</v>
      </c>
      <c r="F59" s="18" t="n">
        <v>96.0563</v>
      </c>
      <c r="G59" s="18" t="n">
        <v>3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314</v>
      </c>
      <c r="B60" s="17" t="s">
        <v>587</v>
      </c>
      <c r="C60" s="46" t="n">
        <v>44552</v>
      </c>
      <c r="D60" s="47" t="n">
        <v>44617</v>
      </c>
      <c r="E60" s="18" t="n">
        <v>89.1384</v>
      </c>
      <c r="F60" s="18" t="n">
        <v>96.0563</v>
      </c>
      <c r="G60" s="18" t="n">
        <v>4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314</v>
      </c>
      <c r="B61" s="17" t="s">
        <v>587</v>
      </c>
      <c r="C61" s="46" t="n">
        <v>44559</v>
      </c>
      <c r="D61" s="47" t="n">
        <v>44617</v>
      </c>
      <c r="E61" s="18" t="n">
        <v>90.106</v>
      </c>
      <c r="F61" s="18" t="n">
        <v>96.0563</v>
      </c>
      <c r="G61" s="18" t="n">
        <v>2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314</v>
      </c>
      <c r="B62" s="17" t="s">
        <v>587</v>
      </c>
      <c r="C62" s="46" t="n">
        <v>44559</v>
      </c>
      <c r="D62" s="47" t="n">
        <v>44617</v>
      </c>
      <c r="E62" s="18" t="n">
        <v>90.106</v>
      </c>
      <c r="F62" s="18" t="n">
        <v>96.0563</v>
      </c>
      <c r="G62" s="18" t="n">
        <v>3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314</v>
      </c>
      <c r="B63" s="17" t="s">
        <v>587</v>
      </c>
      <c r="C63" s="46" t="n">
        <v>44559</v>
      </c>
      <c r="D63" s="47" t="n">
        <v>44617</v>
      </c>
      <c r="E63" s="18" t="n">
        <v>90.106</v>
      </c>
      <c r="F63" s="18" t="n">
        <v>96.0563</v>
      </c>
      <c r="G63" s="18" t="n">
        <v>3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314</v>
      </c>
      <c r="B64" s="17" t="s">
        <v>587</v>
      </c>
      <c r="C64" s="46" t="n">
        <v>44559</v>
      </c>
      <c r="D64" s="47" t="n">
        <v>44617</v>
      </c>
      <c r="E64" s="18" t="n">
        <v>90.106</v>
      </c>
      <c r="F64" s="18" t="n">
        <v>96.0563</v>
      </c>
      <c r="G64" s="18" t="n">
        <v>2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314</v>
      </c>
      <c r="B65" s="17" t="s">
        <v>587</v>
      </c>
      <c r="C65" s="46" t="n">
        <v>44559</v>
      </c>
      <c r="D65" s="47" t="n">
        <v>44617</v>
      </c>
      <c r="E65" s="18" t="n">
        <v>90.0325</v>
      </c>
      <c r="F65" s="18" t="n">
        <v>96.0563</v>
      </c>
      <c r="G65" s="18" t="n">
        <v>4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314</v>
      </c>
      <c r="B66" s="17" t="s">
        <v>587</v>
      </c>
      <c r="C66" s="46" t="n">
        <v>44559</v>
      </c>
      <c r="D66" s="47" t="n">
        <v>44617</v>
      </c>
      <c r="E66" s="18" t="n">
        <v>90.0325</v>
      </c>
      <c r="F66" s="18" t="n">
        <v>96.0563</v>
      </c>
      <c r="G66" s="18" t="n">
        <v>6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314</v>
      </c>
      <c r="B67" s="17" t="s">
        <v>587</v>
      </c>
      <c r="C67" s="46" t="n">
        <v>44559</v>
      </c>
      <c r="D67" s="47" t="n">
        <v>44617</v>
      </c>
      <c r="E67" s="18" t="n">
        <v>90.0325</v>
      </c>
      <c r="F67" s="18" t="n">
        <v>96.0563</v>
      </c>
      <c r="G67" s="18" t="n">
        <v>6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314</v>
      </c>
      <c r="B68" s="17" t="s">
        <v>587</v>
      </c>
      <c r="C68" s="46" t="n">
        <v>44559</v>
      </c>
      <c r="D68" s="47" t="n">
        <v>44617</v>
      </c>
      <c r="E68" s="18" t="n">
        <v>90.0325</v>
      </c>
      <c r="F68" s="18" t="n">
        <v>96.0563</v>
      </c>
      <c r="G68" s="18" t="n">
        <v>6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314</v>
      </c>
      <c r="B69" s="17" t="s">
        <v>587</v>
      </c>
      <c r="C69" s="46" t="n">
        <v>44559</v>
      </c>
      <c r="D69" s="47" t="n">
        <v>44617</v>
      </c>
      <c r="E69" s="18" t="n">
        <v>90.0325</v>
      </c>
      <c r="F69" s="18" t="n">
        <v>96.2736</v>
      </c>
      <c r="G69" s="18" t="n">
        <v>4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311</v>
      </c>
      <c r="B70" s="17" t="s">
        <v>588</v>
      </c>
      <c r="C70" s="46" t="n">
        <v>44256</v>
      </c>
      <c r="D70" s="47" t="n">
        <v>44313</v>
      </c>
      <c r="E70" s="18" t="n">
        <v>990.0161</v>
      </c>
      <c r="F70" s="18" t="n">
        <v>1075.1638</v>
      </c>
      <c r="G70" s="18" t="n">
        <v>1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59</v>
      </c>
      <c r="B71" s="17" t="s">
        <v>60</v>
      </c>
      <c r="C71" s="46" t="n">
        <v>44267</v>
      </c>
      <c r="D71" s="47" t="n">
        <v>44405</v>
      </c>
      <c r="E71" s="18" t="n">
        <v>11.2697</v>
      </c>
      <c r="F71" s="18" t="n">
        <v>11.1575</v>
      </c>
      <c r="G71" s="18" t="n">
        <v>100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59</v>
      </c>
      <c r="B72" s="17" t="s">
        <v>60</v>
      </c>
      <c r="C72" s="46" t="n">
        <v>44267</v>
      </c>
      <c r="D72" s="47" t="n">
        <v>44405</v>
      </c>
      <c r="E72" s="18" t="n">
        <v>11.2697</v>
      </c>
      <c r="F72" s="18" t="n">
        <v>11.1575</v>
      </c>
      <c r="G72" s="18" t="n">
        <v>100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59</v>
      </c>
      <c r="B73" s="17" t="s">
        <v>60</v>
      </c>
      <c r="C73" s="46" t="n">
        <v>44267</v>
      </c>
      <c r="D73" s="47" t="n">
        <v>44406</v>
      </c>
      <c r="E73" s="18" t="n">
        <v>11.2697</v>
      </c>
      <c r="F73" s="18" t="n">
        <v>11.2113</v>
      </c>
      <c r="G73" s="18" t="n">
        <v>200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59</v>
      </c>
      <c r="B74" s="17" t="s">
        <v>60</v>
      </c>
      <c r="C74" s="46" t="n">
        <v>44356</v>
      </c>
      <c r="D74" s="47" t="n">
        <v>44406</v>
      </c>
      <c r="E74" s="18" t="n">
        <v>11.254</v>
      </c>
      <c r="F74" s="18" t="n">
        <v>11.2113</v>
      </c>
      <c r="G74" s="18" t="n">
        <v>5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59</v>
      </c>
      <c r="B75" s="17" t="s">
        <v>60</v>
      </c>
      <c r="C75" s="46" t="n">
        <v>44356</v>
      </c>
      <c r="D75" s="47" t="n">
        <v>44406</v>
      </c>
      <c r="E75" s="18" t="n">
        <v>11.254</v>
      </c>
      <c r="F75" s="18" t="n">
        <v>11.2113</v>
      </c>
      <c r="G75" s="18" t="n">
        <v>5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59</v>
      </c>
      <c r="B76" s="17" t="s">
        <v>60</v>
      </c>
      <c r="C76" s="46" t="n">
        <v>44356</v>
      </c>
      <c r="D76" s="47" t="n">
        <v>44406</v>
      </c>
      <c r="E76" s="18" t="n">
        <v>11.2528</v>
      </c>
      <c r="F76" s="18" t="n">
        <v>11.2113</v>
      </c>
      <c r="G76" s="18" t="n">
        <v>29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59</v>
      </c>
      <c r="B77" s="17" t="s">
        <v>60</v>
      </c>
      <c r="C77" s="46" t="n">
        <v>44357</v>
      </c>
      <c r="D77" s="47" t="n">
        <v>44406</v>
      </c>
      <c r="E77" s="18" t="n">
        <v>11.2527</v>
      </c>
      <c r="F77" s="18" t="n">
        <v>11.2113</v>
      </c>
      <c r="G77" s="18" t="n">
        <v>11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59</v>
      </c>
      <c r="B78" s="17" t="s">
        <v>60</v>
      </c>
      <c r="C78" s="46" t="n">
        <v>44361</v>
      </c>
      <c r="D78" s="47" t="n">
        <v>44406</v>
      </c>
      <c r="E78" s="18" t="n">
        <v>11.25</v>
      </c>
      <c r="F78" s="18" t="n">
        <v>11.2113</v>
      </c>
      <c r="G78" s="18" t="n">
        <v>2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59</v>
      </c>
      <c r="B79" s="17" t="s">
        <v>60</v>
      </c>
      <c r="C79" s="46" t="n">
        <v>44361</v>
      </c>
      <c r="D79" s="47" t="n">
        <v>44406</v>
      </c>
      <c r="E79" s="18" t="n">
        <v>11.2465</v>
      </c>
      <c r="F79" s="18" t="n">
        <v>11.2113</v>
      </c>
      <c r="G79" s="18" t="n">
        <v>48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315</v>
      </c>
      <c r="B80" s="17" t="s">
        <v>589</v>
      </c>
      <c r="C80" s="46" t="n">
        <v>44267</v>
      </c>
      <c r="D80" s="47" t="n">
        <v>44447</v>
      </c>
      <c r="E80" s="18" t="n">
        <v>1.0524</v>
      </c>
      <c r="F80" s="18" t="n">
        <v>1.0708</v>
      </c>
      <c r="G80" s="18" t="n">
        <v>1180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315</v>
      </c>
      <c r="B81" s="17" t="s">
        <v>589</v>
      </c>
      <c r="C81" s="46" t="n">
        <v>44280</v>
      </c>
      <c r="D81" s="47" t="n">
        <v>44447</v>
      </c>
      <c r="E81" s="18" t="n">
        <v>1.0538</v>
      </c>
      <c r="F81" s="18" t="n">
        <v>1.0708</v>
      </c>
      <c r="G81" s="18" t="n">
        <v>2413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315</v>
      </c>
      <c r="B82" s="17" t="s">
        <v>589</v>
      </c>
      <c r="C82" s="46" t="n">
        <v>44301</v>
      </c>
      <c r="D82" s="47" t="n">
        <v>44447</v>
      </c>
      <c r="E82" s="18" t="n">
        <v>1.0563</v>
      </c>
      <c r="F82" s="18" t="n">
        <v>1.0708</v>
      </c>
      <c r="G82" s="18" t="n">
        <v>407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316</v>
      </c>
      <c r="B83" s="17" t="s">
        <v>590</v>
      </c>
      <c r="C83" s="46" t="n">
        <v>44277</v>
      </c>
      <c r="D83" s="47" t="n">
        <v>44426</v>
      </c>
      <c r="E83" s="18" t="n">
        <v>5.825</v>
      </c>
      <c r="F83" s="18" t="n">
        <v>6.2057</v>
      </c>
      <c r="G83" s="18" t="n">
        <v>10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7" t="s">
        <v>316</v>
      </c>
      <c r="B84" s="17" t="s">
        <v>590</v>
      </c>
      <c r="C84" s="46" t="n">
        <v>44280</v>
      </c>
      <c r="D84" s="47" t="n">
        <v>44426</v>
      </c>
      <c r="E84" s="18" t="n">
        <v>5.835</v>
      </c>
      <c r="F84" s="18" t="n">
        <v>6.2057</v>
      </c>
      <c r="G84" s="18" t="n">
        <v>4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7" t="s">
        <v>317</v>
      </c>
      <c r="B85" s="17" t="s">
        <v>591</v>
      </c>
      <c r="C85" s="46" t="n">
        <v>44280</v>
      </c>
      <c r="D85" s="47" t="n">
        <v>44440</v>
      </c>
      <c r="E85" s="18" t="n">
        <v>7.92</v>
      </c>
      <c r="F85" s="18" t="n">
        <v>8.0606</v>
      </c>
      <c r="G85" s="18" t="n">
        <v>3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7" t="s">
        <v>317</v>
      </c>
      <c r="B86" s="17" t="s">
        <v>591</v>
      </c>
      <c r="C86" s="46" t="n">
        <v>44280</v>
      </c>
      <c r="D86" s="47" t="n">
        <v>44440</v>
      </c>
      <c r="E86" s="18" t="n">
        <v>7.92</v>
      </c>
      <c r="F86" s="18" t="n">
        <v>8.2071</v>
      </c>
      <c r="G86" s="18" t="n">
        <v>2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7" t="s">
        <v>317</v>
      </c>
      <c r="B87" s="17" t="s">
        <v>591</v>
      </c>
      <c r="C87" s="46" t="n">
        <v>44383</v>
      </c>
      <c r="D87" s="47" t="n">
        <v>44440</v>
      </c>
      <c r="E87" s="18" t="n">
        <v>8.0689</v>
      </c>
      <c r="F87" s="18" t="n">
        <v>8.2071</v>
      </c>
      <c r="G87" s="18" t="n">
        <v>3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  <row collapsed="false" customFormat="false" customHeight="false" hidden="false" ht="12.1" outlineLevel="0" r="88">
      <c r="A88" s="17" t="s">
        <v>42</v>
      </c>
      <c r="B88" s="17" t="s">
        <v>43</v>
      </c>
      <c r="C88" s="46" t="n">
        <v>44306</v>
      </c>
      <c r="D88" s="47" t="n">
        <v>44454</v>
      </c>
      <c r="E88" s="18" t="n">
        <v>76.89</v>
      </c>
      <c r="F88" s="18" t="n">
        <v>77.7262</v>
      </c>
      <c r="G88" s="18" t="n">
        <v>4</v>
      </c>
      <c r="H88" s="6" t="s">
        <f>=(F88-E88)*G88</f>
      </c>
      <c r="I88" s="9" t="s">
        <f>=(F88-E88)/E88</f>
      </c>
      <c r="J88" s="7" t="s">
        <f>=MAX(1,DATEDIF(C88,D88,"d")-1)</f>
      </c>
      <c r="K88" s="9" t="s">
        <f>=I88*365/J88</f>
      </c>
    </row>
    <row collapsed="false" customFormat="false" customHeight="false" hidden="false" ht="12.1" outlineLevel="0" r="89">
      <c r="A89" s="17" t="s">
        <v>42</v>
      </c>
      <c r="B89" s="17" t="s">
        <v>43</v>
      </c>
      <c r="C89" s="46" t="n">
        <v>44316</v>
      </c>
      <c r="D89" s="47" t="n">
        <v>44454</v>
      </c>
      <c r="E89" s="18" t="n">
        <v>76.2375</v>
      </c>
      <c r="F89" s="18" t="n">
        <v>77.7262</v>
      </c>
      <c r="G89" s="18" t="n">
        <v>4</v>
      </c>
      <c r="H89" s="6" t="s">
        <f>=(F89-E89)*G89</f>
      </c>
      <c r="I89" s="9" t="s">
        <f>=(F89-E89)/E89</f>
      </c>
      <c r="J89" s="7" t="s">
        <f>=MAX(1,DATEDIF(C89,D89,"d")-1)</f>
      </c>
      <c r="K89" s="9" t="s">
        <f>=I89*365/J89</f>
      </c>
    </row>
    <row collapsed="false" customFormat="false" customHeight="false" hidden="false" ht="12.1" outlineLevel="0" r="90">
      <c r="A90" s="17" t="s">
        <v>42</v>
      </c>
      <c r="B90" s="17" t="s">
        <v>43</v>
      </c>
      <c r="C90" s="46" t="n">
        <v>44335</v>
      </c>
      <c r="D90" s="47" t="n">
        <v>44454</v>
      </c>
      <c r="E90" s="18" t="n">
        <v>75.9</v>
      </c>
      <c r="F90" s="18" t="n">
        <v>77.7262</v>
      </c>
      <c r="G90" s="18" t="n">
        <v>1</v>
      </c>
      <c r="H90" s="6" t="s">
        <f>=(F90-E90)*G90</f>
      </c>
      <c r="I90" s="9" t="s">
        <f>=(F90-E90)/E90</f>
      </c>
      <c r="J90" s="7" t="s">
        <f>=MAX(1,DATEDIF(C90,D90,"d")-1)</f>
      </c>
      <c r="K90" s="9" t="s">
        <f>=I90*365/J90</f>
      </c>
    </row>
    <row collapsed="false" customFormat="false" customHeight="false" hidden="false" ht="12.1" outlineLevel="0" r="91">
      <c r="A91" s="17" t="s">
        <v>42</v>
      </c>
      <c r="B91" s="17" t="s">
        <v>43</v>
      </c>
      <c r="C91" s="46" t="n">
        <v>44356</v>
      </c>
      <c r="D91" s="47" t="n">
        <v>44454</v>
      </c>
      <c r="E91" s="18" t="n">
        <v>76.74</v>
      </c>
      <c r="F91" s="18" t="n">
        <v>77.7262</v>
      </c>
      <c r="G91" s="18" t="n">
        <v>3</v>
      </c>
      <c r="H91" s="6" t="s">
        <f>=(F91-E91)*G91</f>
      </c>
      <c r="I91" s="9" t="s">
        <f>=(F91-E91)/E91</f>
      </c>
      <c r="J91" s="7" t="s">
        <f>=MAX(1,DATEDIF(C91,D91,"d")-1)</f>
      </c>
      <c r="K91" s="9" t="s">
        <f>=I91*365/J91</f>
      </c>
    </row>
    <row collapsed="false" customFormat="false" customHeight="false" hidden="false" ht="12.1" outlineLevel="0" r="92">
      <c r="A92" s="17" t="s">
        <v>42</v>
      </c>
      <c r="B92" s="17" t="s">
        <v>43</v>
      </c>
      <c r="C92" s="46" t="n">
        <v>44357</v>
      </c>
      <c r="D92" s="47" t="n">
        <v>44454</v>
      </c>
      <c r="E92" s="18" t="n">
        <v>76.84</v>
      </c>
      <c r="F92" s="18" t="n">
        <v>77.7262</v>
      </c>
      <c r="G92" s="18" t="n">
        <v>1</v>
      </c>
      <c r="H92" s="6" t="s">
        <f>=(F92-E92)*G92</f>
      </c>
      <c r="I92" s="9" t="s">
        <f>=(F92-E92)/E92</f>
      </c>
      <c r="J92" s="7" t="s">
        <f>=MAX(1,DATEDIF(C92,D92,"d")-1)</f>
      </c>
      <c r="K92" s="9" t="s">
        <f>=I92*365/J92</f>
      </c>
    </row>
    <row collapsed="false" customFormat="false" customHeight="false" hidden="false" ht="12.1" outlineLevel="0" r="93">
      <c r="A93" s="17" t="s">
        <v>42</v>
      </c>
      <c r="B93" s="17" t="s">
        <v>43</v>
      </c>
      <c r="C93" s="46" t="n">
        <v>44357</v>
      </c>
      <c r="D93" s="47" t="n">
        <v>44454</v>
      </c>
      <c r="E93" s="18" t="n">
        <v>76.84</v>
      </c>
      <c r="F93" s="18" t="n">
        <v>77.726</v>
      </c>
      <c r="G93" s="18" t="n">
        <v>1</v>
      </c>
      <c r="H93" s="6" t="s">
        <f>=(F93-E93)*G93</f>
      </c>
      <c r="I93" s="9" t="s">
        <f>=(F93-E93)/E93</f>
      </c>
      <c r="J93" s="7" t="s">
        <f>=MAX(1,DATEDIF(C93,D93,"d")-1)</f>
      </c>
      <c r="K93" s="9" t="s">
        <f>=I93*365/J93</f>
      </c>
    </row>
    <row collapsed="false" customFormat="false" customHeight="false" hidden="false" ht="12.1" outlineLevel="0" r="94">
      <c r="A94" s="17" t="s">
        <v>42</v>
      </c>
      <c r="B94" s="17" t="s">
        <v>43</v>
      </c>
      <c r="C94" s="46" t="n">
        <v>44361</v>
      </c>
      <c r="D94" s="47" t="n">
        <v>44454</v>
      </c>
      <c r="E94" s="18" t="n">
        <v>77.29</v>
      </c>
      <c r="F94" s="18" t="n">
        <v>77.726</v>
      </c>
      <c r="G94" s="18" t="n">
        <v>2</v>
      </c>
      <c r="H94" s="6" t="s">
        <f>=(F94-E94)*G94</f>
      </c>
      <c r="I94" s="9" t="s">
        <f>=(F94-E94)/E94</f>
      </c>
      <c r="J94" s="7" t="s">
        <f>=MAX(1,DATEDIF(C94,D94,"d")-1)</f>
      </c>
      <c r="K94" s="9" t="s">
        <f>=I94*365/J94</f>
      </c>
    </row>
    <row collapsed="false" customFormat="false" customHeight="false" hidden="false" ht="12.1" outlineLevel="0" r="95">
      <c r="A95" s="17" t="s">
        <v>42</v>
      </c>
      <c r="B95" s="17" t="s">
        <v>43</v>
      </c>
      <c r="C95" s="46" t="n">
        <v>44365</v>
      </c>
      <c r="D95" s="47" t="n">
        <v>44454</v>
      </c>
      <c r="E95" s="18" t="n">
        <v>76.62</v>
      </c>
      <c r="F95" s="18" t="n">
        <v>77.726</v>
      </c>
      <c r="G95" s="18" t="n">
        <v>2</v>
      </c>
      <c r="H95" s="6" t="s">
        <f>=(F95-E95)*G95</f>
      </c>
      <c r="I95" s="9" t="s">
        <f>=(F95-E95)/E95</f>
      </c>
      <c r="J95" s="7" t="s">
        <f>=MAX(1,DATEDIF(C95,D95,"d")-1)</f>
      </c>
      <c r="K95" s="9" t="s">
        <f>=I95*365/J95</f>
      </c>
    </row>
    <row collapsed="false" customFormat="false" customHeight="false" hidden="false" ht="12.1" outlineLevel="0" r="96">
      <c r="A96" s="17" t="s">
        <v>42</v>
      </c>
      <c r="B96" s="17" t="s">
        <v>43</v>
      </c>
      <c r="C96" s="46" t="n">
        <v>44365</v>
      </c>
      <c r="D96" s="47" t="n">
        <v>44454</v>
      </c>
      <c r="E96" s="18" t="n">
        <v>76.44</v>
      </c>
      <c r="F96" s="18" t="n">
        <v>77.726</v>
      </c>
      <c r="G96" s="18" t="n">
        <v>2</v>
      </c>
      <c r="H96" s="6" t="s">
        <f>=(F96-E96)*G96</f>
      </c>
      <c r="I96" s="9" t="s">
        <f>=(F96-E96)/E96</f>
      </c>
      <c r="J96" s="7" t="s">
        <f>=MAX(1,DATEDIF(C96,D96,"d")-1)</f>
      </c>
      <c r="K96" s="9" t="s">
        <f>=I96*365/J96</f>
      </c>
    </row>
    <row collapsed="false" customFormat="false" customHeight="false" hidden="false" ht="12.1" outlineLevel="0" r="97">
      <c r="A97" s="17" t="s">
        <v>42</v>
      </c>
      <c r="B97" s="17" t="s">
        <v>43</v>
      </c>
      <c r="C97" s="46" t="n">
        <v>44371</v>
      </c>
      <c r="D97" s="47" t="n">
        <v>44454</v>
      </c>
      <c r="E97" s="18" t="n">
        <v>76.14</v>
      </c>
      <c r="F97" s="18" t="n">
        <v>77.726</v>
      </c>
      <c r="G97" s="18" t="n">
        <v>2</v>
      </c>
      <c r="H97" s="6" t="s">
        <f>=(F97-E97)*G97</f>
      </c>
      <c r="I97" s="9" t="s">
        <f>=(F97-E97)/E97</f>
      </c>
      <c r="J97" s="7" t="s">
        <f>=MAX(1,DATEDIF(C97,D97,"d")-1)</f>
      </c>
      <c r="K97" s="9" t="s">
        <f>=I97*365/J97</f>
      </c>
    </row>
    <row collapsed="false" customFormat="false" customHeight="false" hidden="false" ht="12.1" outlineLevel="0" r="98">
      <c r="A98" s="17" t="s">
        <v>42</v>
      </c>
      <c r="B98" s="17" t="s">
        <v>43</v>
      </c>
      <c r="C98" s="46" t="n">
        <v>44375</v>
      </c>
      <c r="D98" s="47" t="n">
        <v>44454</v>
      </c>
      <c r="E98" s="18" t="n">
        <v>75.885</v>
      </c>
      <c r="F98" s="18" t="n">
        <v>77.726</v>
      </c>
      <c r="G98" s="18" t="n">
        <v>1</v>
      </c>
      <c r="H98" s="6" t="s">
        <f>=(F98-E98)*G98</f>
      </c>
      <c r="I98" s="9" t="s">
        <f>=(F98-E98)/E98</f>
      </c>
      <c r="J98" s="7" t="s">
        <f>=MAX(1,DATEDIF(C98,D98,"d")-1)</f>
      </c>
      <c r="K98" s="9" t="s">
        <f>=I98*365/J98</f>
      </c>
    </row>
    <row collapsed="false" customFormat="false" customHeight="false" hidden="false" ht="12.1" outlineLevel="0" r="99">
      <c r="A99" s="17" t="s">
        <v>42</v>
      </c>
      <c r="B99" s="17" t="s">
        <v>43</v>
      </c>
      <c r="C99" s="46" t="n">
        <v>44375</v>
      </c>
      <c r="D99" s="47" t="n">
        <v>44454</v>
      </c>
      <c r="E99" s="18" t="n">
        <v>75.885</v>
      </c>
      <c r="F99" s="18" t="n">
        <v>77.726</v>
      </c>
      <c r="G99" s="18" t="n">
        <v>1</v>
      </c>
      <c r="H99" s="6" t="s">
        <f>=(F99-E99)*G99</f>
      </c>
      <c r="I99" s="9" t="s">
        <f>=(F99-E99)/E99</f>
      </c>
      <c r="J99" s="7" t="s">
        <f>=MAX(1,DATEDIF(C99,D99,"d")-1)</f>
      </c>
      <c r="K99" s="9" t="s">
        <f>=I99*365/J99</f>
      </c>
    </row>
    <row collapsed="false" customFormat="false" customHeight="false" hidden="false" ht="12.1" outlineLevel="0" r="100">
      <c r="A100" s="17" t="s">
        <v>42</v>
      </c>
      <c r="B100" s="17" t="s">
        <v>43</v>
      </c>
      <c r="C100" s="46" t="n">
        <v>44378</v>
      </c>
      <c r="D100" s="47" t="n">
        <v>44454</v>
      </c>
      <c r="E100" s="18" t="n">
        <v>75.925</v>
      </c>
      <c r="F100" s="18" t="n">
        <v>77.726</v>
      </c>
      <c r="G100" s="18" t="n">
        <v>2</v>
      </c>
      <c r="H100" s="6" t="s">
        <f>=(F100-E100)*G100</f>
      </c>
      <c r="I100" s="9" t="s">
        <f>=(F100-E100)/E100</f>
      </c>
      <c r="J100" s="7" t="s">
        <f>=MAX(1,DATEDIF(C100,D100,"d")-1)</f>
      </c>
      <c r="K100" s="9" t="s">
        <f>=I100*365/J100</f>
      </c>
    </row>
    <row collapsed="false" customFormat="false" customHeight="false" hidden="false" ht="12.1" outlineLevel="0" r="101">
      <c r="A101" s="17" t="s">
        <v>42</v>
      </c>
      <c r="B101" s="17" t="s">
        <v>43</v>
      </c>
      <c r="C101" s="46" t="n">
        <v>44378</v>
      </c>
      <c r="D101" s="47" t="n">
        <v>44454</v>
      </c>
      <c r="E101" s="18" t="n">
        <v>75.895</v>
      </c>
      <c r="F101" s="18" t="n">
        <v>77.726</v>
      </c>
      <c r="G101" s="18" t="n">
        <v>2</v>
      </c>
      <c r="H101" s="6" t="s">
        <f>=(F101-E101)*G101</f>
      </c>
      <c r="I101" s="9" t="s">
        <f>=(F101-E101)/E101</f>
      </c>
      <c r="J101" s="7" t="s">
        <f>=MAX(1,DATEDIF(C101,D101,"d")-1)</f>
      </c>
      <c r="K101" s="9" t="s">
        <f>=I101*365/J101</f>
      </c>
    </row>
    <row collapsed="false" customFormat="false" customHeight="false" hidden="false" ht="12.1" outlineLevel="0" r="102">
      <c r="A102" s="17" t="s">
        <v>42</v>
      </c>
      <c r="B102" s="17" t="s">
        <v>43</v>
      </c>
      <c r="C102" s="46" t="n">
        <v>44396</v>
      </c>
      <c r="D102" s="47" t="n">
        <v>44454</v>
      </c>
      <c r="E102" s="18" t="n">
        <v>76.1</v>
      </c>
      <c r="F102" s="18" t="n">
        <v>77.726</v>
      </c>
      <c r="G102" s="18" t="n">
        <v>2</v>
      </c>
      <c r="H102" s="6" t="s">
        <f>=(F102-E102)*G102</f>
      </c>
      <c r="I102" s="9" t="s">
        <f>=(F102-E102)/E102</f>
      </c>
      <c r="J102" s="7" t="s">
        <f>=MAX(1,DATEDIF(C102,D102,"d")-1)</f>
      </c>
      <c r="K102" s="9" t="s">
        <f>=I102*365/J102</f>
      </c>
    </row>
    <row collapsed="false" customFormat="false" customHeight="false" hidden="false" ht="12.1" outlineLevel="0" r="103">
      <c r="A103" s="17" t="s">
        <v>42</v>
      </c>
      <c r="B103" s="17" t="s">
        <v>43</v>
      </c>
      <c r="C103" s="46" t="n">
        <v>44397</v>
      </c>
      <c r="D103" s="47" t="n">
        <v>44454</v>
      </c>
      <c r="E103" s="18" t="n">
        <v>75.705</v>
      </c>
      <c r="F103" s="18" t="n">
        <v>77.726</v>
      </c>
      <c r="G103" s="18" t="n">
        <v>2</v>
      </c>
      <c r="H103" s="6" t="s">
        <f>=(F103-E103)*G103</f>
      </c>
      <c r="I103" s="9" t="s">
        <f>=(F103-E103)/E103</f>
      </c>
      <c r="J103" s="7" t="s">
        <f>=MAX(1,DATEDIF(C103,D103,"d")-1)</f>
      </c>
      <c r="K103" s="9" t="s">
        <f>=I103*365/J103</f>
      </c>
    </row>
    <row collapsed="false" customFormat="false" customHeight="false" hidden="false" ht="12.1" outlineLevel="0" r="104">
      <c r="A104" s="17" t="s">
        <v>42</v>
      </c>
      <c r="B104" s="17" t="s">
        <v>43</v>
      </c>
      <c r="C104" s="46" t="n">
        <v>44433</v>
      </c>
      <c r="D104" s="47" t="n">
        <v>44454</v>
      </c>
      <c r="E104" s="18" t="n">
        <v>78.275</v>
      </c>
      <c r="F104" s="18" t="n">
        <v>77.726</v>
      </c>
      <c r="G104" s="18" t="n">
        <v>1</v>
      </c>
      <c r="H104" s="6" t="s">
        <f>=(F104-E104)*G104</f>
      </c>
      <c r="I104" s="9" t="s">
        <f>=(F104-E104)/E104</f>
      </c>
      <c r="J104" s="7" t="s">
        <f>=MAX(1,DATEDIF(C104,D104,"d")-1)</f>
      </c>
      <c r="K104" s="9" t="s">
        <f>=I104*365/J104</f>
      </c>
    </row>
    <row collapsed="false" customFormat="false" customHeight="false" hidden="false" ht="12.1" outlineLevel="0" r="105">
      <c r="A105" s="17" t="s">
        <v>42</v>
      </c>
      <c r="B105" s="17" t="s">
        <v>43</v>
      </c>
      <c r="C105" s="46" t="n">
        <v>44433</v>
      </c>
      <c r="D105" s="47" t="n">
        <v>44454</v>
      </c>
      <c r="E105" s="18" t="n">
        <v>78.275</v>
      </c>
      <c r="F105" s="18" t="n">
        <v>77.7261</v>
      </c>
      <c r="G105" s="18" t="n">
        <v>1</v>
      </c>
      <c r="H105" s="6" t="s">
        <f>=(F105-E105)*G105</f>
      </c>
      <c r="I105" s="9" t="s">
        <f>=(F105-E105)/E105</f>
      </c>
      <c r="J105" s="7" t="s">
        <f>=MAX(1,DATEDIF(C105,D105,"d")-1)</f>
      </c>
      <c r="K105" s="9" t="s">
        <f>=I105*365/J105</f>
      </c>
    </row>
    <row collapsed="false" customFormat="false" customHeight="false" hidden="false" ht="12.1" outlineLevel="0" r="106">
      <c r="A106" s="17" t="s">
        <v>42</v>
      </c>
      <c r="B106" s="17" t="s">
        <v>43</v>
      </c>
      <c r="C106" s="46" t="n">
        <v>44440</v>
      </c>
      <c r="D106" s="47" t="n">
        <v>44454</v>
      </c>
      <c r="E106" s="18" t="n">
        <v>78.5433</v>
      </c>
      <c r="F106" s="18" t="n">
        <v>77.7261</v>
      </c>
      <c r="G106" s="18" t="n">
        <v>3</v>
      </c>
      <c r="H106" s="6" t="s">
        <f>=(F106-E106)*G106</f>
      </c>
      <c r="I106" s="9" t="s">
        <f>=(F106-E106)/E106</f>
      </c>
      <c r="J106" s="7" t="s">
        <f>=MAX(1,DATEDIF(C106,D106,"d")-1)</f>
      </c>
      <c r="K106" s="9" t="s">
        <f>=I106*365/J106</f>
      </c>
    </row>
    <row collapsed="false" customFormat="false" customHeight="false" hidden="false" ht="12.1" outlineLevel="0" r="107">
      <c r="A107" s="17" t="s">
        <v>42</v>
      </c>
      <c r="B107" s="17" t="s">
        <v>43</v>
      </c>
      <c r="C107" s="46" t="n">
        <v>44440</v>
      </c>
      <c r="D107" s="47" t="n">
        <v>44454</v>
      </c>
      <c r="E107" s="18" t="n">
        <v>78.535</v>
      </c>
      <c r="F107" s="18" t="n">
        <v>77.7261</v>
      </c>
      <c r="G107" s="18" t="n">
        <v>8</v>
      </c>
      <c r="H107" s="6" t="s">
        <f>=(F107-E107)*G107</f>
      </c>
      <c r="I107" s="9" t="s">
        <f>=(F107-E107)/E107</f>
      </c>
      <c r="J107" s="7" t="s">
        <f>=MAX(1,DATEDIF(C107,D107,"d")-1)</f>
      </c>
      <c r="K107" s="9" t="s">
        <f>=I107*365/J107</f>
      </c>
    </row>
    <row collapsed="false" customFormat="false" customHeight="false" hidden="false" ht="12.1" outlineLevel="0" r="108">
      <c r="A108" s="17" t="s">
        <v>42</v>
      </c>
      <c r="B108" s="17" t="s">
        <v>43</v>
      </c>
      <c r="C108" s="46" t="n">
        <v>44447</v>
      </c>
      <c r="D108" s="47" t="n">
        <v>44454</v>
      </c>
      <c r="E108" s="18" t="n">
        <v>78.8961</v>
      </c>
      <c r="F108" s="18" t="n">
        <v>77.7261</v>
      </c>
      <c r="G108" s="18" t="n">
        <v>16</v>
      </c>
      <c r="H108" s="6" t="s">
        <f>=(F108-E108)*G108</f>
      </c>
      <c r="I108" s="9" t="s">
        <f>=(F108-E108)/E108</f>
      </c>
      <c r="J108" s="7" t="s">
        <f>=MAX(1,DATEDIF(C108,D108,"d")-1)</f>
      </c>
      <c r="K108" s="9" t="s">
        <f>=I108*365/J108</f>
      </c>
    </row>
    <row collapsed="false" customFormat="false" customHeight="false" hidden="false" ht="12.1" outlineLevel="0" r="109">
      <c r="A109" s="17" t="s">
        <v>38</v>
      </c>
      <c r="B109" s="17" t="s">
        <v>39</v>
      </c>
      <c r="C109" s="46" t="n">
        <v>44313</v>
      </c>
      <c r="D109" s="47" t="n">
        <v>45516</v>
      </c>
      <c r="E109" s="18" t="n">
        <v>57.7728</v>
      </c>
      <c r="F109" s="18" t="n">
        <v>87.64</v>
      </c>
      <c r="G109" s="18" t="n">
        <v>72</v>
      </c>
      <c r="H109" s="6" t="s">
        <f>=(F109-E109)*G109</f>
      </c>
      <c r="I109" s="9" t="s">
        <f>=(F109-E109)/E109</f>
      </c>
      <c r="J109" s="7" t="s">
        <f>=MAX(1,DATEDIF(C109,D109,"d")-1)</f>
      </c>
      <c r="K109" s="9" t="s">
        <f>=I109*365/J109</f>
      </c>
    </row>
    <row collapsed="false" customFormat="false" customHeight="false" hidden="false" ht="12.1" outlineLevel="0" r="110">
      <c r="A110" s="17" t="s">
        <v>38</v>
      </c>
      <c r="B110" s="17" t="s">
        <v>39</v>
      </c>
      <c r="C110" s="46" t="n">
        <v>44313</v>
      </c>
      <c r="D110" s="47" t="n">
        <v>45576</v>
      </c>
      <c r="E110" s="18" t="n">
        <v>57.7728</v>
      </c>
      <c r="F110" s="18" t="n">
        <v>92.02</v>
      </c>
      <c r="G110" s="18" t="n">
        <v>24</v>
      </c>
      <c r="H110" s="6" t="s">
        <f>=(F110-E110)*G110</f>
      </c>
      <c r="I110" s="9" t="s">
        <f>=(F110-E110)/E110</f>
      </c>
      <c r="J110" s="7" t="s">
        <f>=MAX(1,DATEDIF(C110,D110,"d")-1)</f>
      </c>
      <c r="K110" s="9" t="s">
        <f>=I110*365/J110</f>
      </c>
    </row>
    <row collapsed="false" customFormat="false" customHeight="false" hidden="false" ht="12.1" outlineLevel="0" r="111">
      <c r="A111" s="17" t="s">
        <v>318</v>
      </c>
      <c r="B111" s="17" t="s">
        <v>550</v>
      </c>
      <c r="C111" s="46" t="n">
        <v>44320</v>
      </c>
      <c r="D111" s="47" t="n">
        <v>45168</v>
      </c>
      <c r="E111" s="18" t="n">
        <v>513.835</v>
      </c>
      <c r="F111" s="18" t="n">
        <v>588.13</v>
      </c>
      <c r="G111" s="18" t="n">
        <v>2</v>
      </c>
      <c r="H111" s="6" t="s">
        <f>=(F111-E111)*G111</f>
      </c>
      <c r="I111" s="9" t="s">
        <f>=(F111-E111)/E111</f>
      </c>
      <c r="J111" s="7" t="s">
        <f>=MAX(1,DATEDIF(C111,D111,"d")-1)</f>
      </c>
      <c r="K111" s="9" t="s">
        <f>=I111*365/J111</f>
      </c>
    </row>
    <row collapsed="false" customFormat="false" customHeight="false" hidden="false" ht="12.1" outlineLevel="0" r="112">
      <c r="A112" s="17" t="s">
        <v>318</v>
      </c>
      <c r="B112" s="17" t="s">
        <v>550</v>
      </c>
      <c r="C112" s="46" t="n">
        <v>44329</v>
      </c>
      <c r="D112" s="47" t="n">
        <v>45168</v>
      </c>
      <c r="E112" s="18" t="n">
        <v>510.53</v>
      </c>
      <c r="F112" s="18" t="n">
        <v>588.13</v>
      </c>
      <c r="G112" s="18" t="n">
        <v>1</v>
      </c>
      <c r="H112" s="6" t="s">
        <f>=(F112-E112)*G112</f>
      </c>
      <c r="I112" s="9" t="s">
        <f>=(F112-E112)/E112</f>
      </c>
      <c r="J112" s="7" t="s">
        <f>=MAX(1,DATEDIF(C112,D112,"d")-1)</f>
      </c>
      <c r="K112" s="9" t="s">
        <f>=I112*365/J112</f>
      </c>
    </row>
    <row collapsed="false" customFormat="false" customHeight="false" hidden="false" ht="12.1" outlineLevel="0" r="113">
      <c r="A113" s="17" t="s">
        <v>319</v>
      </c>
      <c r="B113" s="17" t="s">
        <v>551</v>
      </c>
      <c r="C113" s="46" t="n">
        <v>44343</v>
      </c>
      <c r="D113" s="47" t="n">
        <v>45168</v>
      </c>
      <c r="E113" s="18" t="n">
        <v>467.3</v>
      </c>
      <c r="F113" s="18" t="n">
        <v>587.6333</v>
      </c>
      <c r="G113" s="18" t="n">
        <v>1</v>
      </c>
      <c r="H113" s="6" t="s">
        <f>=(F113-E113)*G113</f>
      </c>
      <c r="I113" s="9" t="s">
        <f>=(F113-E113)/E113</f>
      </c>
      <c r="J113" s="7" t="s">
        <f>=MAX(1,DATEDIF(C113,D113,"d")-1)</f>
      </c>
      <c r="K113" s="9" t="s">
        <f>=I113*365/J113</f>
      </c>
    </row>
    <row collapsed="false" customFormat="false" customHeight="false" hidden="false" ht="12.1" outlineLevel="0" r="114">
      <c r="A114" s="17" t="s">
        <v>319</v>
      </c>
      <c r="B114" s="17" t="s">
        <v>551</v>
      </c>
      <c r="C114" s="46" t="n">
        <v>44403</v>
      </c>
      <c r="D114" s="47" t="n">
        <v>45168</v>
      </c>
      <c r="E114" s="18" t="n">
        <v>455.46</v>
      </c>
      <c r="F114" s="18" t="n">
        <v>587.6333</v>
      </c>
      <c r="G114" s="18" t="n">
        <v>2</v>
      </c>
      <c r="H114" s="6" t="s">
        <f>=(F114-E114)*G114</f>
      </c>
      <c r="I114" s="9" t="s">
        <f>=(F114-E114)/E114</f>
      </c>
      <c r="J114" s="7" t="s">
        <f>=MAX(1,DATEDIF(C114,D114,"d")-1)</f>
      </c>
      <c r="K114" s="9" t="s">
        <f>=I114*365/J114</f>
      </c>
    </row>
    <row collapsed="false" customFormat="false" customHeight="false" hidden="false" ht="12.1" outlineLevel="0" r="115">
      <c r="A115" s="17" t="s">
        <v>78</v>
      </c>
      <c r="B115" s="17" t="s">
        <v>79</v>
      </c>
      <c r="C115" s="46" t="n">
        <v>44371</v>
      </c>
      <c r="D115" s="47" t="n">
        <v>45516</v>
      </c>
      <c r="E115" s="18" t="n">
        <v>1.821</v>
      </c>
      <c r="F115" s="18" t="n">
        <v>2.48</v>
      </c>
      <c r="G115" s="18" t="n">
        <v>10</v>
      </c>
      <c r="H115" s="6" t="s">
        <f>=(F115-E115)*G115</f>
      </c>
      <c r="I115" s="9" t="s">
        <f>=(F115-E115)/E115</f>
      </c>
      <c r="J115" s="7" t="s">
        <f>=MAX(1,DATEDIF(C115,D115,"d")-1)</f>
      </c>
      <c r="K115" s="9" t="s">
        <f>=I115*365/J115</f>
      </c>
    </row>
    <row collapsed="false" customFormat="false" customHeight="false" hidden="false" ht="12.1" outlineLevel="0" r="116">
      <c r="A116" s="17" t="s">
        <v>78</v>
      </c>
      <c r="B116" s="17" t="s">
        <v>79</v>
      </c>
      <c r="C116" s="46" t="n">
        <v>44382</v>
      </c>
      <c r="D116" s="47" t="n">
        <v>45516</v>
      </c>
      <c r="E116" s="18" t="n">
        <v>1.8631</v>
      </c>
      <c r="F116" s="18" t="n">
        <v>2.48</v>
      </c>
      <c r="G116" s="18" t="n">
        <v>100</v>
      </c>
      <c r="H116" s="6" t="s">
        <f>=(F116-E116)*G116</f>
      </c>
      <c r="I116" s="9" t="s">
        <f>=(F116-E116)/E116</f>
      </c>
      <c r="J116" s="7" t="s">
        <f>=MAX(1,DATEDIF(C116,D116,"d")-1)</f>
      </c>
      <c r="K116" s="9" t="s">
        <f>=I116*365/J116</f>
      </c>
    </row>
    <row collapsed="false" customFormat="false" customHeight="false" hidden="false" ht="12.1" outlineLevel="0" r="117">
      <c r="A117" s="17" t="s">
        <v>78</v>
      </c>
      <c r="B117" s="17" t="s">
        <v>79</v>
      </c>
      <c r="C117" s="46" t="n">
        <v>44382</v>
      </c>
      <c r="D117" s="47" t="n">
        <v>45516</v>
      </c>
      <c r="E117" s="18" t="n">
        <v>1.8631</v>
      </c>
      <c r="F117" s="18" t="n">
        <v>2.48</v>
      </c>
      <c r="G117" s="18" t="n">
        <v>100</v>
      </c>
      <c r="H117" s="6" t="s">
        <f>=(F117-E117)*G117</f>
      </c>
      <c r="I117" s="9" t="s">
        <f>=(F117-E117)/E117</f>
      </c>
      <c r="J117" s="7" t="s">
        <f>=MAX(1,DATEDIF(C117,D117,"d")-1)</f>
      </c>
      <c r="K117" s="9" t="s">
        <f>=I117*365/J117</f>
      </c>
    </row>
    <row collapsed="false" customFormat="false" customHeight="false" hidden="false" ht="12.1" outlineLevel="0" r="118">
      <c r="A118" s="17" t="s">
        <v>78</v>
      </c>
      <c r="B118" s="17" t="s">
        <v>79</v>
      </c>
      <c r="C118" s="46" t="n">
        <v>44383</v>
      </c>
      <c r="D118" s="47" t="n">
        <v>45516</v>
      </c>
      <c r="E118" s="18" t="n">
        <v>1.86</v>
      </c>
      <c r="F118" s="18" t="n">
        <v>2.48</v>
      </c>
      <c r="G118" s="18" t="n">
        <v>1</v>
      </c>
      <c r="H118" s="6" t="s">
        <f>=(F118-E118)*G118</f>
      </c>
      <c r="I118" s="9" t="s">
        <f>=(F118-E118)/E118</f>
      </c>
      <c r="J118" s="7" t="s">
        <f>=MAX(1,DATEDIF(C118,D118,"d")-1)</f>
      </c>
      <c r="K118" s="9" t="s">
        <f>=I118*365/J118</f>
      </c>
    </row>
    <row collapsed="false" customFormat="false" customHeight="false" hidden="false" ht="12.1" outlineLevel="0" r="119">
      <c r="A119" s="17" t="s">
        <v>78</v>
      </c>
      <c r="B119" s="17" t="s">
        <v>79</v>
      </c>
      <c r="C119" s="46" t="n">
        <v>44383</v>
      </c>
      <c r="D119" s="47" t="n">
        <v>45516</v>
      </c>
      <c r="E119" s="18" t="n">
        <v>1.86</v>
      </c>
      <c r="F119" s="18" t="n">
        <v>2.48</v>
      </c>
      <c r="G119" s="18" t="n">
        <v>1</v>
      </c>
      <c r="H119" s="6" t="s">
        <f>=(F119-E119)*G119</f>
      </c>
      <c r="I119" s="9" t="s">
        <f>=(F119-E119)/E119</f>
      </c>
      <c r="J119" s="7" t="s">
        <f>=MAX(1,DATEDIF(C119,D119,"d")-1)</f>
      </c>
      <c r="K119" s="9" t="s">
        <f>=I119*365/J119</f>
      </c>
    </row>
    <row collapsed="false" customFormat="false" customHeight="false" hidden="false" ht="12.1" outlineLevel="0" r="120">
      <c r="A120" s="17" t="s">
        <v>78</v>
      </c>
      <c r="B120" s="17" t="s">
        <v>79</v>
      </c>
      <c r="C120" s="46" t="n">
        <v>44383</v>
      </c>
      <c r="D120" s="47" t="n">
        <v>45516</v>
      </c>
      <c r="E120" s="18" t="n">
        <v>1.8557</v>
      </c>
      <c r="F120" s="18" t="n">
        <v>2.48</v>
      </c>
      <c r="G120" s="18" t="n">
        <v>148</v>
      </c>
      <c r="H120" s="6" t="s">
        <f>=(F120-E120)*G120</f>
      </c>
      <c r="I120" s="9" t="s">
        <f>=(F120-E120)/E120</f>
      </c>
      <c r="J120" s="7" t="s">
        <f>=MAX(1,DATEDIF(C120,D120,"d")-1)</f>
      </c>
      <c r="K120" s="9" t="s">
        <f>=I120*365/J120</f>
      </c>
    </row>
    <row collapsed="false" customFormat="false" customHeight="false" hidden="false" ht="12.1" outlineLevel="0" r="121">
      <c r="A121" s="17" t="s">
        <v>78</v>
      </c>
      <c r="B121" s="17" t="s">
        <v>79</v>
      </c>
      <c r="C121" s="46" t="n">
        <v>44385</v>
      </c>
      <c r="D121" s="47" t="n">
        <v>45516</v>
      </c>
      <c r="E121" s="18" t="n">
        <v>1.8557</v>
      </c>
      <c r="F121" s="18" t="n">
        <v>2.48</v>
      </c>
      <c r="G121" s="18" t="n">
        <v>150</v>
      </c>
      <c r="H121" s="6" t="s">
        <f>=(F121-E121)*G121</f>
      </c>
      <c r="I121" s="9" t="s">
        <f>=(F121-E121)/E121</f>
      </c>
      <c r="J121" s="7" t="s">
        <f>=MAX(1,DATEDIF(C121,D121,"d")-1)</f>
      </c>
      <c r="K121" s="9" t="s">
        <f>=I121*365/J121</f>
      </c>
    </row>
    <row collapsed="false" customFormat="false" customHeight="false" hidden="false" ht="12.1" outlineLevel="0" r="122">
      <c r="A122" s="17" t="s">
        <v>78</v>
      </c>
      <c r="B122" s="17" t="s">
        <v>79</v>
      </c>
      <c r="C122" s="46" t="n">
        <v>44385</v>
      </c>
      <c r="D122" s="47" t="n">
        <v>45516</v>
      </c>
      <c r="E122" s="18" t="n">
        <v>1.8568</v>
      </c>
      <c r="F122" s="18" t="n">
        <v>2.48</v>
      </c>
      <c r="G122" s="18" t="n">
        <v>40</v>
      </c>
      <c r="H122" s="6" t="s">
        <f>=(F122-E122)*G122</f>
      </c>
      <c r="I122" s="9" t="s">
        <f>=(F122-E122)/E122</f>
      </c>
      <c r="J122" s="7" t="s">
        <f>=MAX(1,DATEDIF(C122,D122,"d")-1)</f>
      </c>
      <c r="K122" s="9" t="s">
        <f>=I122*365/J122</f>
      </c>
    </row>
    <row collapsed="false" customFormat="false" customHeight="false" hidden="false" ht="12.1" outlineLevel="0" r="123">
      <c r="A123" s="17" t="s">
        <v>78</v>
      </c>
      <c r="B123" s="17" t="s">
        <v>79</v>
      </c>
      <c r="C123" s="46" t="n">
        <v>44432</v>
      </c>
      <c r="D123" s="47" t="n">
        <v>45516</v>
      </c>
      <c r="E123" s="18" t="n">
        <v>1.846</v>
      </c>
      <c r="F123" s="18" t="n">
        <v>2.48</v>
      </c>
      <c r="G123" s="18" t="n">
        <v>50</v>
      </c>
      <c r="H123" s="6" t="s">
        <f>=(F123-E123)*G123</f>
      </c>
      <c r="I123" s="9" t="s">
        <f>=(F123-E123)/E123</f>
      </c>
      <c r="J123" s="7" t="s">
        <f>=MAX(1,DATEDIF(C123,D123,"d")-1)</f>
      </c>
      <c r="K123" s="9" t="s">
        <f>=I123*365/J123</f>
      </c>
    </row>
    <row collapsed="false" customFormat="false" customHeight="false" hidden="false" ht="12.1" outlineLevel="0" r="124">
      <c r="A124" s="17" t="s">
        <v>78</v>
      </c>
      <c r="B124" s="17" t="s">
        <v>79</v>
      </c>
      <c r="C124" s="46" t="n">
        <v>44432</v>
      </c>
      <c r="D124" s="47" t="n">
        <v>45516</v>
      </c>
      <c r="E124" s="18" t="n">
        <v>1.8482</v>
      </c>
      <c r="F124" s="18" t="n">
        <v>2.48</v>
      </c>
      <c r="G124" s="18" t="n">
        <v>277</v>
      </c>
      <c r="H124" s="6" t="s">
        <f>=(F124-E124)*G124</f>
      </c>
      <c r="I124" s="9" t="s">
        <f>=(F124-E124)/E124</f>
      </c>
      <c r="J124" s="7" t="s">
        <f>=MAX(1,DATEDIF(C124,D124,"d")-1)</f>
      </c>
      <c r="K124" s="9" t="s">
        <f>=I124*365/J124</f>
      </c>
    </row>
    <row collapsed="false" customFormat="false" customHeight="false" hidden="false" ht="12.1" outlineLevel="0" r="125">
      <c r="A125" s="17" t="s">
        <v>78</v>
      </c>
      <c r="B125" s="17" t="s">
        <v>79</v>
      </c>
      <c r="C125" s="46" t="n">
        <v>44432</v>
      </c>
      <c r="D125" s="47" t="n">
        <v>45576</v>
      </c>
      <c r="E125" s="18" t="n">
        <v>1.8482</v>
      </c>
      <c r="F125" s="18" t="n">
        <v>2.6</v>
      </c>
      <c r="G125" s="18" t="n">
        <v>23</v>
      </c>
      <c r="H125" s="6" t="s">
        <f>=(F125-E125)*G125</f>
      </c>
      <c r="I125" s="9" t="s">
        <f>=(F125-E125)/E125</f>
      </c>
      <c r="J125" s="7" t="s">
        <f>=MAX(1,DATEDIF(C125,D125,"d")-1)</f>
      </c>
      <c r="K125" s="9" t="s">
        <f>=I125*365/J125</f>
      </c>
    </row>
    <row collapsed="false" customFormat="false" customHeight="false" hidden="false" ht="12.1" outlineLevel="0" r="126">
      <c r="A126" s="17" t="s">
        <v>78</v>
      </c>
      <c r="B126" s="17" t="s">
        <v>79</v>
      </c>
      <c r="C126" s="46" t="n">
        <v>44433</v>
      </c>
      <c r="D126" s="47" t="n">
        <v>45576</v>
      </c>
      <c r="E126" s="18" t="n">
        <v>1.8547</v>
      </c>
      <c r="F126" s="18" t="n">
        <v>2.6</v>
      </c>
      <c r="G126" s="18" t="n">
        <v>100</v>
      </c>
      <c r="H126" s="6" t="s">
        <f>=(F126-E126)*G126</f>
      </c>
      <c r="I126" s="9" t="s">
        <f>=(F126-E126)/E126</f>
      </c>
      <c r="J126" s="7" t="s">
        <f>=MAX(1,DATEDIF(C126,D126,"d")-1)</f>
      </c>
      <c r="K126" s="9" t="s">
        <f>=I126*365/J126</f>
      </c>
    </row>
    <row collapsed="false" customFormat="false" customHeight="false" hidden="false" ht="12.1" outlineLevel="0" r="127">
      <c r="A127" s="17" t="s">
        <v>78</v>
      </c>
      <c r="B127" s="17" t="s">
        <v>79</v>
      </c>
      <c r="C127" s="46" t="n">
        <v>44440</v>
      </c>
      <c r="D127" s="47" t="n">
        <v>45576</v>
      </c>
      <c r="E127" s="18" t="n">
        <v>1.8653</v>
      </c>
      <c r="F127" s="18" t="n">
        <v>2.6</v>
      </c>
      <c r="G127" s="18" t="n">
        <v>100</v>
      </c>
      <c r="H127" s="6" t="s">
        <f>=(F127-E127)*G127</f>
      </c>
      <c r="I127" s="9" t="s">
        <f>=(F127-E127)/E127</f>
      </c>
      <c r="J127" s="7" t="s">
        <f>=MAX(1,DATEDIF(C127,D127,"d")-1)</f>
      </c>
      <c r="K127" s="9" t="s">
        <f>=I127*365/J127</f>
      </c>
    </row>
    <row collapsed="false" customFormat="false" customHeight="false" hidden="false" ht="12.1" outlineLevel="0" r="128">
      <c r="A128" s="17" t="s">
        <v>78</v>
      </c>
      <c r="B128" s="17" t="s">
        <v>79</v>
      </c>
      <c r="C128" s="46" t="n">
        <v>44440</v>
      </c>
      <c r="D128" s="47" t="n">
        <v>45576</v>
      </c>
      <c r="E128" s="18" t="n">
        <v>1.865</v>
      </c>
      <c r="F128" s="18" t="n">
        <v>2.6</v>
      </c>
      <c r="G128" s="18" t="n">
        <v>200</v>
      </c>
      <c r="H128" s="6" t="s">
        <f>=(F128-E128)*G128</f>
      </c>
      <c r="I128" s="9" t="s">
        <f>=(F128-E128)/E128</f>
      </c>
      <c r="J128" s="7" t="s">
        <f>=MAX(1,DATEDIF(C128,D128,"d")-1)</f>
      </c>
      <c r="K128" s="9" t="s">
        <f>=I128*365/J128</f>
      </c>
    </row>
    <row collapsed="false" customFormat="false" customHeight="false" hidden="false" ht="12.1" outlineLevel="0" r="129">
      <c r="A129" s="17" t="s">
        <v>78</v>
      </c>
      <c r="B129" s="17" t="s">
        <v>79</v>
      </c>
      <c r="C129" s="46" t="n">
        <v>44447</v>
      </c>
      <c r="D129" s="47" t="n">
        <v>45576</v>
      </c>
      <c r="E129" s="18" t="n">
        <v>1.897</v>
      </c>
      <c r="F129" s="18" t="n">
        <v>2.6</v>
      </c>
      <c r="G129" s="18" t="n">
        <v>259</v>
      </c>
      <c r="H129" s="6" t="s">
        <f>=(F129-E129)*G129</f>
      </c>
      <c r="I129" s="9" t="s">
        <f>=(F129-E129)/E129</f>
      </c>
      <c r="J129" s="7" t="s">
        <f>=MAX(1,DATEDIF(C129,D129,"d")-1)</f>
      </c>
      <c r="K129" s="9" t="s">
        <f>=I129*365/J129</f>
      </c>
    </row>
    <row collapsed="false" customFormat="false" customHeight="false" hidden="false" ht="12.1" outlineLevel="0" r="130">
      <c r="A130" s="17" t="s">
        <v>84</v>
      </c>
      <c r="B130" s="17" t="s">
        <v>85</v>
      </c>
      <c r="C130" s="46" t="n">
        <v>44377</v>
      </c>
      <c r="D130" s="47" t="n">
        <v>45516</v>
      </c>
      <c r="E130" s="18" t="n">
        <v>30.9024</v>
      </c>
      <c r="F130" s="18" t="n">
        <v>37.44</v>
      </c>
      <c r="G130" s="18" t="n">
        <v>86</v>
      </c>
      <c r="H130" s="6" t="s">
        <f>=(F130-E130)*G130</f>
      </c>
      <c r="I130" s="9" t="s">
        <f>=(F130-E130)/E130</f>
      </c>
      <c r="J130" s="7" t="s">
        <f>=MAX(1,DATEDIF(C130,D130,"d")-1)</f>
      </c>
      <c r="K130" s="9" t="s">
        <f>=I130*365/J130</f>
      </c>
    </row>
    <row collapsed="false" customFormat="false" customHeight="false" hidden="false" ht="12.1" outlineLevel="0" r="131">
      <c r="A131" s="17" t="s">
        <v>84</v>
      </c>
      <c r="B131" s="17" t="s">
        <v>85</v>
      </c>
      <c r="C131" s="46" t="n">
        <v>44377</v>
      </c>
      <c r="D131" s="47" t="n">
        <v>45576</v>
      </c>
      <c r="E131" s="18" t="n">
        <v>30.9024</v>
      </c>
      <c r="F131" s="18" t="n">
        <v>39.31</v>
      </c>
      <c r="G131" s="18" t="n">
        <v>14</v>
      </c>
      <c r="H131" s="6" t="s">
        <f>=(F131-E131)*G131</f>
      </c>
      <c r="I131" s="9" t="s">
        <f>=(F131-E131)/E131</f>
      </c>
      <c r="J131" s="7" t="s">
        <f>=MAX(1,DATEDIF(C131,D131,"d")-1)</f>
      </c>
      <c r="K131" s="9" t="s">
        <f>=I131*365/J131</f>
      </c>
    </row>
    <row collapsed="false" customFormat="false" customHeight="false" hidden="false" ht="12.1" outlineLevel="0" r="132">
      <c r="A132" s="17" t="s">
        <v>84</v>
      </c>
      <c r="B132" s="17" t="s">
        <v>85</v>
      </c>
      <c r="C132" s="46" t="n">
        <v>44489</v>
      </c>
      <c r="D132" s="47" t="n">
        <v>45576</v>
      </c>
      <c r="E132" s="18" t="n">
        <v>29.1124</v>
      </c>
      <c r="F132" s="18" t="n">
        <v>39.31</v>
      </c>
      <c r="G132" s="18" t="n">
        <v>20</v>
      </c>
      <c r="H132" s="6" t="s">
        <f>=(F132-E132)*G132</f>
      </c>
      <c r="I132" s="9" t="s">
        <f>=(F132-E132)/E132</f>
      </c>
      <c r="J132" s="7" t="s">
        <f>=MAX(1,DATEDIF(C132,D132,"d")-1)</f>
      </c>
      <c r="K132" s="9" t="s">
        <f>=I132*365/J132</f>
      </c>
    </row>
    <row collapsed="false" customFormat="false" customHeight="false" hidden="false" ht="12.1" outlineLevel="0" r="133">
      <c r="A133" s="17" t="s">
        <v>320</v>
      </c>
      <c r="B133" s="17" t="s">
        <v>556</v>
      </c>
      <c r="C133" s="46" t="n">
        <v>44404</v>
      </c>
      <c r="D133" s="47" t="n">
        <v>44452</v>
      </c>
      <c r="E133" s="18" t="n">
        <v>173.52</v>
      </c>
      <c r="F133" s="18" t="n">
        <v>174.225</v>
      </c>
      <c r="G133" s="18" t="n">
        <v>1</v>
      </c>
      <c r="H133" s="6" t="s">
        <f>=(F133-E133)*G133</f>
      </c>
      <c r="I133" s="9" t="s">
        <f>=(F133-E133)/E133</f>
      </c>
      <c r="J133" s="7" t="s">
        <f>=MAX(1,DATEDIF(C133,D133,"d")-1)</f>
      </c>
      <c r="K133" s="9" t="s">
        <f>=I133*365/J133</f>
      </c>
    </row>
    <row collapsed="false" customFormat="false" customHeight="false" hidden="false" ht="12.1" outlineLevel="0" r="134">
      <c r="A134" s="17" t="s">
        <v>320</v>
      </c>
      <c r="B134" s="17" t="s">
        <v>556</v>
      </c>
      <c r="C134" s="46" t="n">
        <v>44405</v>
      </c>
      <c r="D134" s="47" t="n">
        <v>44452</v>
      </c>
      <c r="E134" s="18" t="n">
        <v>173.4029</v>
      </c>
      <c r="F134" s="18" t="n">
        <v>174.225</v>
      </c>
      <c r="G134" s="18" t="n">
        <v>7</v>
      </c>
      <c r="H134" s="6" t="s">
        <f>=(F134-E134)*G134</f>
      </c>
      <c r="I134" s="9" t="s">
        <f>=(F134-E134)/E134</f>
      </c>
      <c r="J134" s="7" t="s">
        <f>=MAX(1,DATEDIF(C134,D134,"d")-1)</f>
      </c>
      <c r="K134" s="9" t="s">
        <f>=I134*365/J134</f>
      </c>
    </row>
    <row collapsed="false" customFormat="false" customHeight="false" hidden="false" ht="12.1" outlineLevel="0" r="135">
      <c r="A135" s="17" t="s">
        <v>320</v>
      </c>
      <c r="B135" s="17" t="s">
        <v>556</v>
      </c>
      <c r="C135" s="46" t="n">
        <v>44406</v>
      </c>
      <c r="D135" s="47" t="n">
        <v>44452</v>
      </c>
      <c r="E135" s="18" t="n">
        <v>173.5367</v>
      </c>
      <c r="F135" s="18" t="n">
        <v>174.2233</v>
      </c>
      <c r="G135" s="18" t="n">
        <v>3</v>
      </c>
      <c r="H135" s="6" t="s">
        <f>=(F135-E135)*G135</f>
      </c>
      <c r="I135" s="9" t="s">
        <f>=(F135-E135)/E135</f>
      </c>
      <c r="J135" s="7" t="s">
        <f>=MAX(1,DATEDIF(C135,D135,"d")-1)</f>
      </c>
      <c r="K135" s="9" t="s">
        <f>=I135*365/J135</f>
      </c>
    </row>
    <row collapsed="false" customFormat="false" customHeight="false" hidden="false" ht="12.1" outlineLevel="0" r="136">
      <c r="A136" s="17" t="s">
        <v>320</v>
      </c>
      <c r="B136" s="17" t="s">
        <v>556</v>
      </c>
      <c r="C136" s="46" t="n">
        <v>44413</v>
      </c>
      <c r="D136" s="47" t="n">
        <v>44452</v>
      </c>
      <c r="E136" s="18" t="n">
        <v>173.55</v>
      </c>
      <c r="F136" s="18" t="n">
        <v>174.225</v>
      </c>
      <c r="G136" s="18" t="n">
        <v>2</v>
      </c>
      <c r="H136" s="6" t="s">
        <f>=(F136-E136)*G136</f>
      </c>
      <c r="I136" s="9" t="s">
        <f>=(F136-E136)/E136</f>
      </c>
      <c r="J136" s="7" t="s">
        <f>=MAX(1,DATEDIF(C136,D136,"d")-1)</f>
      </c>
      <c r="K136" s="9" t="s">
        <f>=I136*365/J136</f>
      </c>
    </row>
    <row collapsed="false" customFormat="false" customHeight="false" hidden="false" ht="12.1" outlineLevel="0" r="137">
      <c r="A137" s="17" t="s">
        <v>320</v>
      </c>
      <c r="B137" s="17" t="s">
        <v>556</v>
      </c>
      <c r="C137" s="46" t="n">
        <v>44413</v>
      </c>
      <c r="D137" s="47" t="n">
        <v>44452</v>
      </c>
      <c r="E137" s="18" t="n">
        <v>173.55</v>
      </c>
      <c r="F137" s="18" t="n">
        <v>174.2225</v>
      </c>
      <c r="G137" s="18" t="n">
        <v>2</v>
      </c>
      <c r="H137" s="6" t="s">
        <f>=(F137-E137)*G137</f>
      </c>
      <c r="I137" s="9" t="s">
        <f>=(F137-E137)/E137</f>
      </c>
      <c r="J137" s="7" t="s">
        <f>=MAX(1,DATEDIF(C137,D137,"d")-1)</f>
      </c>
      <c r="K137" s="9" t="s">
        <f>=I137*365/J137</f>
      </c>
    </row>
    <row collapsed="false" customFormat="false" customHeight="false" hidden="false" ht="12.1" outlineLevel="0" r="138">
      <c r="A138" s="17" t="s">
        <v>320</v>
      </c>
      <c r="B138" s="17" t="s">
        <v>556</v>
      </c>
      <c r="C138" s="46" t="n">
        <v>44426</v>
      </c>
      <c r="D138" s="47" t="n">
        <v>44452</v>
      </c>
      <c r="E138" s="18" t="n">
        <v>174.235</v>
      </c>
      <c r="F138" s="18" t="n">
        <v>174.2225</v>
      </c>
      <c r="G138" s="18" t="n">
        <v>2</v>
      </c>
      <c r="H138" s="6" t="s">
        <f>=(F138-E138)*G138</f>
      </c>
      <c r="I138" s="9" t="s">
        <f>=(F138-E138)/E138</f>
      </c>
      <c r="J138" s="7" t="s">
        <f>=MAX(1,DATEDIF(C138,D138,"d")-1)</f>
      </c>
      <c r="K138" s="9" t="s">
        <f>=I138*365/J138</f>
      </c>
    </row>
    <row collapsed="false" customFormat="false" customHeight="false" hidden="false" ht="12.1" outlineLevel="0" r="139">
      <c r="A139" s="17" t="s">
        <v>321</v>
      </c>
      <c r="B139" s="17" t="s">
        <v>592</v>
      </c>
      <c r="C139" s="46" t="n">
        <v>44404</v>
      </c>
      <c r="D139" s="47" t="n">
        <v>44452</v>
      </c>
      <c r="E139" s="18" t="n">
        <v>1011.1</v>
      </c>
      <c r="F139" s="18" t="n">
        <v>1015.45</v>
      </c>
      <c r="G139" s="18" t="n">
        <v>1</v>
      </c>
      <c r="H139" s="6" t="s">
        <f>=(F139-E139)*G139</f>
      </c>
      <c r="I139" s="9" t="s">
        <f>=(F139-E139)/E139</f>
      </c>
      <c r="J139" s="7" t="s">
        <f>=MAX(1,DATEDIF(C139,D139,"d")-1)</f>
      </c>
      <c r="K139" s="9" t="s">
        <f>=I139*365/J139</f>
      </c>
    </row>
    <row collapsed="false" customFormat="false" customHeight="false" hidden="false" ht="12.1" outlineLevel="0" r="140">
      <c r="A140" s="17" t="s">
        <v>321</v>
      </c>
      <c r="B140" s="17" t="s">
        <v>592</v>
      </c>
      <c r="C140" s="46" t="n">
        <v>44405</v>
      </c>
      <c r="D140" s="47" t="n">
        <v>44452</v>
      </c>
      <c r="E140" s="18" t="n">
        <v>1011.32</v>
      </c>
      <c r="F140" s="18" t="n">
        <v>1015.45</v>
      </c>
      <c r="G140" s="18" t="n">
        <v>1</v>
      </c>
      <c r="H140" s="6" t="s">
        <f>=(F140-E140)*G140</f>
      </c>
      <c r="I140" s="9" t="s">
        <f>=(F140-E140)/E140</f>
      </c>
      <c r="J140" s="7" t="s">
        <f>=MAX(1,DATEDIF(C140,D140,"d")-1)</f>
      </c>
      <c r="K140" s="9" t="s">
        <f>=I140*365/J140</f>
      </c>
    </row>
    <row collapsed="false" customFormat="false" customHeight="false" hidden="false" ht="12.1" outlineLevel="0" r="141">
      <c r="A141" s="17" t="s">
        <v>322</v>
      </c>
      <c r="B141" s="17" t="s">
        <v>593</v>
      </c>
      <c r="C141" s="46" t="n">
        <v>44406</v>
      </c>
      <c r="D141" s="47" t="n">
        <v>44433</v>
      </c>
      <c r="E141" s="18" t="n">
        <v>1000.65</v>
      </c>
      <c r="F141" s="18" t="n">
        <v>1006.73</v>
      </c>
      <c r="G141" s="18" t="n">
        <v>1</v>
      </c>
      <c r="H141" s="6" t="s">
        <f>=(F141-E141)*G141</f>
      </c>
      <c r="I141" s="9" t="s">
        <f>=(F141-E141)/E141</f>
      </c>
      <c r="J141" s="7" t="s">
        <f>=MAX(1,DATEDIF(C141,D141,"d")-1)</f>
      </c>
      <c r="K141" s="9" t="s">
        <f>=I141*365/J141</f>
      </c>
    </row>
    <row collapsed="false" customFormat="false" customHeight="false" hidden="false" ht="12.1" outlineLevel="0" r="142">
      <c r="A142" s="17" t="s">
        <v>323</v>
      </c>
      <c r="B142" s="17" t="s">
        <v>594</v>
      </c>
      <c r="C142" s="46" t="n">
        <v>44406</v>
      </c>
      <c r="D142" s="47" t="n">
        <v>44427</v>
      </c>
      <c r="E142" s="18" t="n">
        <v>961.77</v>
      </c>
      <c r="F142" s="18" t="n">
        <v>970.11</v>
      </c>
      <c r="G142" s="18" t="n">
        <v>1</v>
      </c>
      <c r="H142" s="6" t="s">
        <f>=(F142-E142)*G142</f>
      </c>
      <c r="I142" s="9" t="s">
        <f>=(F142-E142)/E142</f>
      </c>
      <c r="J142" s="7" t="s">
        <f>=MAX(1,DATEDIF(C142,D142,"d")-1)</f>
      </c>
      <c r="K142" s="9" t="s">
        <f>=I142*365/J142</f>
      </c>
    </row>
    <row collapsed="false" customFormat="false" customHeight="false" hidden="false" ht="12.1" outlineLevel="0" r="143">
      <c r="A143" s="17" t="s">
        <v>324</v>
      </c>
      <c r="B143" s="17" t="s">
        <v>557</v>
      </c>
      <c r="C143" s="46" t="n">
        <v>44413</v>
      </c>
      <c r="D143" s="47" t="n">
        <v>44454</v>
      </c>
      <c r="E143" s="18" t="n">
        <v>1031.49</v>
      </c>
      <c r="F143" s="18" t="n">
        <v>1017.04</v>
      </c>
      <c r="G143" s="18" t="n">
        <v>1</v>
      </c>
      <c r="H143" s="6" t="s">
        <f>=(F143-E143)*G143</f>
      </c>
      <c r="I143" s="9" t="s">
        <f>=(F143-E143)/E143</f>
      </c>
      <c r="J143" s="7" t="s">
        <f>=MAX(1,DATEDIF(C143,D143,"d")-1)</f>
      </c>
      <c r="K143" s="9" t="s">
        <f>=I143*365/J143</f>
      </c>
    </row>
    <row collapsed="false" customFormat="false" customHeight="false" hidden="false" ht="12.1" outlineLevel="0" r="144">
      <c r="A144" s="17" t="s">
        <v>324</v>
      </c>
      <c r="B144" s="17" t="s">
        <v>557</v>
      </c>
      <c r="C144" s="46" t="n">
        <v>44426</v>
      </c>
      <c r="D144" s="47" t="n">
        <v>44454</v>
      </c>
      <c r="E144" s="18" t="n">
        <v>1038.175</v>
      </c>
      <c r="F144" s="18" t="n">
        <v>1017.135</v>
      </c>
      <c r="G144" s="18" t="n">
        <v>2</v>
      </c>
      <c r="H144" s="6" t="s">
        <f>=(F144-E144)*G144</f>
      </c>
      <c r="I144" s="9" t="s">
        <f>=(F144-E144)/E144</f>
      </c>
      <c r="J144" s="7" t="s">
        <f>=MAX(1,DATEDIF(C144,D144,"d")-1)</f>
      </c>
      <c r="K144" s="9" t="s">
        <f>=I144*365/J144</f>
      </c>
    </row>
    <row collapsed="false" customFormat="false" customHeight="false" hidden="false" ht="12.1" outlineLevel="0" r="145">
      <c r="A145" s="17" t="s">
        <v>325</v>
      </c>
      <c r="B145" s="17" t="s">
        <v>595</v>
      </c>
      <c r="C145" s="46" t="n">
        <v>44419</v>
      </c>
      <c r="D145" s="47" t="n">
        <v>44452</v>
      </c>
      <c r="E145" s="18" t="n">
        <v>1042.46</v>
      </c>
      <c r="F145" s="18" t="n">
        <v>1042.08</v>
      </c>
      <c r="G145" s="18" t="n">
        <v>1</v>
      </c>
      <c r="H145" s="6" t="s">
        <f>=(F145-E145)*G145</f>
      </c>
      <c r="I145" s="9" t="s">
        <f>=(F145-E145)/E145</f>
      </c>
      <c r="J145" s="7" t="s">
        <f>=MAX(1,DATEDIF(C145,D145,"d")-1)</f>
      </c>
      <c r="K145" s="9" t="s">
        <f>=I145*365/J145</f>
      </c>
    </row>
    <row collapsed="false" customFormat="false" customHeight="false" hidden="false" ht="12.1" outlineLevel="0" r="146">
      <c r="A146" s="17" t="s">
        <v>328</v>
      </c>
      <c r="B146" s="17" t="s">
        <v>596</v>
      </c>
      <c r="C146" s="46" t="n">
        <v>44426</v>
      </c>
      <c r="D146" s="47" t="n">
        <v>44440</v>
      </c>
      <c r="E146" s="18" t="n">
        <v>102.47</v>
      </c>
      <c r="F146" s="18" t="n">
        <v>105.08</v>
      </c>
      <c r="G146" s="18" t="n">
        <v>1</v>
      </c>
      <c r="H146" s="6" t="s">
        <f>=(F146-E146)*G146</f>
      </c>
      <c r="I146" s="9" t="s">
        <f>=(F146-E146)/E146</f>
      </c>
      <c r="J146" s="7" t="s">
        <f>=MAX(1,DATEDIF(C146,D146,"d")-1)</f>
      </c>
      <c r="K146" s="9" t="s">
        <f>=I146*365/J146</f>
      </c>
    </row>
    <row collapsed="false" customFormat="false" customHeight="false" hidden="false" ht="12.1" outlineLevel="0" r="147">
      <c r="A147" s="17" t="s">
        <v>330</v>
      </c>
      <c r="B147" s="17" t="s">
        <v>597</v>
      </c>
      <c r="C147" s="46" t="n">
        <v>44432</v>
      </c>
      <c r="D147" s="47" t="n">
        <v>45142</v>
      </c>
      <c r="E147" s="18" t="n">
        <v>1153.25</v>
      </c>
      <c r="F147" s="18" t="n">
        <v>1195.205</v>
      </c>
      <c r="G147" s="18" t="n">
        <v>1</v>
      </c>
      <c r="H147" s="6" t="s">
        <f>=(F147-E147)*G147</f>
      </c>
      <c r="I147" s="9" t="s">
        <f>=(F147-E147)/E147</f>
      </c>
      <c r="J147" s="7" t="s">
        <f>=MAX(1,DATEDIF(C147,D147,"d")-1)</f>
      </c>
      <c r="K147" s="9" t="s">
        <f>=I147*365/J147</f>
      </c>
    </row>
    <row collapsed="false" customFormat="false" customHeight="false" hidden="false" ht="12.1" outlineLevel="0" r="148">
      <c r="A148" s="17" t="s">
        <v>330</v>
      </c>
      <c r="B148" s="17" t="s">
        <v>597</v>
      </c>
      <c r="C148" s="46" t="n">
        <v>44432</v>
      </c>
      <c r="D148" s="47" t="n">
        <v>45142</v>
      </c>
      <c r="E148" s="18" t="n">
        <v>1153.85</v>
      </c>
      <c r="F148" s="18" t="n">
        <v>1195.205</v>
      </c>
      <c r="G148" s="18" t="n">
        <v>1</v>
      </c>
      <c r="H148" s="6" t="s">
        <f>=(F148-E148)*G148</f>
      </c>
      <c r="I148" s="9" t="s">
        <f>=(F148-E148)/E148</f>
      </c>
      <c r="J148" s="7" t="s">
        <f>=MAX(1,DATEDIF(C148,D148,"d")-1)</f>
      </c>
      <c r="K148" s="9" t="s">
        <f>=I148*365/J148</f>
      </c>
    </row>
    <row collapsed="false" customFormat="false" customHeight="false" hidden="false" ht="12.1" outlineLevel="0" r="149">
      <c r="A149" s="17" t="s">
        <v>70</v>
      </c>
      <c r="B149" s="17" t="s">
        <v>71</v>
      </c>
      <c r="C149" s="46" t="n">
        <v>44440</v>
      </c>
      <c r="D149" s="47" t="n">
        <v>45516</v>
      </c>
      <c r="E149" s="18" t="n">
        <v>77.8633</v>
      </c>
      <c r="F149" s="18" t="n">
        <v>92.36</v>
      </c>
      <c r="G149" s="18" t="n">
        <v>3</v>
      </c>
      <c r="H149" s="6" t="s">
        <f>=(F149-E149)*G149</f>
      </c>
      <c r="I149" s="9" t="s">
        <f>=(F149-E149)/E149</f>
      </c>
      <c r="J149" s="7" t="s">
        <f>=MAX(1,DATEDIF(C149,D149,"d")-1)</f>
      </c>
      <c r="K149" s="9" t="s">
        <f>=I149*365/J149</f>
      </c>
    </row>
    <row collapsed="false" customFormat="false" customHeight="false" hidden="false" ht="12.1" outlineLevel="0" r="150">
      <c r="A150" s="17" t="s">
        <v>70</v>
      </c>
      <c r="B150" s="17" t="s">
        <v>71</v>
      </c>
      <c r="C150" s="46" t="n">
        <v>44454</v>
      </c>
      <c r="D150" s="47" t="n">
        <v>45516</v>
      </c>
      <c r="E150" s="18" t="n">
        <v>77.792</v>
      </c>
      <c r="F150" s="18" t="n">
        <v>92.36</v>
      </c>
      <c r="G150" s="18" t="n">
        <v>5</v>
      </c>
      <c r="H150" s="6" t="s">
        <f>=(F150-E150)*G150</f>
      </c>
      <c r="I150" s="9" t="s">
        <f>=(F150-E150)/E150</f>
      </c>
      <c r="J150" s="7" t="s">
        <f>=MAX(1,DATEDIF(C150,D150,"d")-1)</f>
      </c>
      <c r="K150" s="9" t="s">
        <f>=I150*365/J150</f>
      </c>
    </row>
    <row collapsed="false" customFormat="false" customHeight="false" hidden="false" ht="12.1" outlineLevel="0" r="151">
      <c r="A151" s="17" t="s">
        <v>70</v>
      </c>
      <c r="B151" s="17" t="s">
        <v>71</v>
      </c>
      <c r="C151" s="46" t="n">
        <v>44461</v>
      </c>
      <c r="D151" s="47" t="n">
        <v>45516</v>
      </c>
      <c r="E151" s="18" t="n">
        <v>77.612</v>
      </c>
      <c r="F151" s="18" t="n">
        <v>92.36</v>
      </c>
      <c r="G151" s="18" t="n">
        <v>9</v>
      </c>
      <c r="H151" s="6" t="s">
        <f>=(F151-E151)*G151</f>
      </c>
      <c r="I151" s="9" t="s">
        <f>=(F151-E151)/E151</f>
      </c>
      <c r="J151" s="7" t="s">
        <f>=MAX(1,DATEDIF(C151,D151,"d")-1)</f>
      </c>
      <c r="K151" s="9" t="s">
        <f>=I151*365/J151</f>
      </c>
    </row>
    <row collapsed="false" customFormat="false" customHeight="false" hidden="false" ht="12.1" outlineLevel="0" r="152">
      <c r="A152" s="17" t="s">
        <v>70</v>
      </c>
      <c r="B152" s="17" t="s">
        <v>71</v>
      </c>
      <c r="C152" s="46" t="n">
        <v>44461</v>
      </c>
      <c r="D152" s="47" t="n">
        <v>45576</v>
      </c>
      <c r="E152" s="18" t="n">
        <v>77.612</v>
      </c>
      <c r="F152" s="18" t="n">
        <v>96.98</v>
      </c>
      <c r="G152" s="18" t="n">
        <v>21</v>
      </c>
      <c r="H152" s="6" t="s">
        <f>=(F152-E152)*G152</f>
      </c>
      <c r="I152" s="9" t="s">
        <f>=(F152-E152)/E152</f>
      </c>
      <c r="J152" s="7" t="s">
        <f>=MAX(1,DATEDIF(C152,D152,"d")-1)</f>
      </c>
      <c r="K152" s="9" t="s">
        <f>=I152*365/J152</f>
      </c>
    </row>
    <row collapsed="false" customFormat="false" customHeight="false" hidden="false" ht="12.1" outlineLevel="0" r="153">
      <c r="A153" s="17" t="s">
        <v>70</v>
      </c>
      <c r="B153" s="17" t="s">
        <v>71</v>
      </c>
      <c r="C153" s="46" t="n">
        <v>44468</v>
      </c>
      <c r="D153" s="47" t="n">
        <v>45576</v>
      </c>
      <c r="E153" s="18" t="n">
        <v>76.95</v>
      </c>
      <c r="F153" s="18" t="n">
        <v>96.98</v>
      </c>
      <c r="G153" s="18" t="n">
        <v>4</v>
      </c>
      <c r="H153" s="6" t="s">
        <f>=(F153-E153)*G153</f>
      </c>
      <c r="I153" s="9" t="s">
        <f>=(F153-E153)/E153</f>
      </c>
      <c r="J153" s="7" t="s">
        <f>=MAX(1,DATEDIF(C153,D153,"d")-1)</f>
      </c>
      <c r="K153" s="9" t="s">
        <f>=I153*365/J153</f>
      </c>
    </row>
    <row collapsed="false" customFormat="false" customHeight="false" hidden="false" ht="12.1" outlineLevel="0" r="154">
      <c r="A154" s="17" t="s">
        <v>331</v>
      </c>
      <c r="B154" s="17" t="s">
        <v>598</v>
      </c>
      <c r="C154" s="46" t="n">
        <v>44454</v>
      </c>
      <c r="D154" s="47" t="n">
        <v>44522</v>
      </c>
      <c r="E154" s="18" t="n">
        <v>101.102</v>
      </c>
      <c r="F154" s="18" t="n">
        <v>100.498</v>
      </c>
      <c r="G154" s="18" t="n">
        <v>5</v>
      </c>
      <c r="H154" s="6" t="s">
        <f>=(F154-E154)*G154</f>
      </c>
      <c r="I154" s="9" t="s">
        <f>=(F154-E154)/E154</f>
      </c>
      <c r="J154" s="7" t="s">
        <f>=MAX(1,DATEDIF(C154,D154,"d")-1)</f>
      </c>
      <c r="K154" s="9" t="s">
        <f>=I154*365/J154</f>
      </c>
    </row>
    <row collapsed="false" customFormat="false" customHeight="false" hidden="false" ht="12.1" outlineLevel="0" r="155">
      <c r="A155" s="17" t="s">
        <v>332</v>
      </c>
      <c r="B155" s="17" t="s">
        <v>599</v>
      </c>
      <c r="C155" s="46" t="n">
        <v>44461</v>
      </c>
      <c r="D155" s="47" t="n">
        <v>44901</v>
      </c>
      <c r="E155" s="18" t="n">
        <v>6.552</v>
      </c>
      <c r="F155" s="18" t="n">
        <v>5.48</v>
      </c>
      <c r="G155" s="18" t="n">
        <v>600</v>
      </c>
      <c r="H155" s="6" t="s">
        <f>=(F155-E155)*G155</f>
      </c>
      <c r="I155" s="9" t="s">
        <f>=(F155-E155)/E155</f>
      </c>
      <c r="J155" s="7" t="s">
        <f>=MAX(1,DATEDIF(C155,D155,"d")-1)</f>
      </c>
      <c r="K155" s="9" t="s">
        <f>=I155*365/J155</f>
      </c>
    </row>
    <row collapsed="false" customFormat="false" customHeight="false" hidden="false" ht="12.1" outlineLevel="0" r="156">
      <c r="A156" s="17" t="s">
        <v>332</v>
      </c>
      <c r="B156" s="17" t="s">
        <v>599</v>
      </c>
      <c r="C156" s="46" t="n">
        <v>44468</v>
      </c>
      <c r="D156" s="47" t="n">
        <v>44901</v>
      </c>
      <c r="E156" s="18" t="n">
        <v>6.4677</v>
      </c>
      <c r="F156" s="18" t="n">
        <v>5.48</v>
      </c>
      <c r="G156" s="18" t="n">
        <v>100</v>
      </c>
      <c r="H156" s="6" t="s">
        <f>=(F156-E156)*G156</f>
      </c>
      <c r="I156" s="9" t="s">
        <f>=(F156-E156)/E156</f>
      </c>
      <c r="J156" s="7" t="s">
        <f>=MAX(1,DATEDIF(C156,D156,"d")-1)</f>
      </c>
      <c r="K156" s="9" t="s">
        <f>=I156*365/J156</f>
      </c>
    </row>
    <row collapsed="false" customFormat="false" customHeight="false" hidden="false" ht="12.1" outlineLevel="0" r="157">
      <c r="A157" s="17" t="s">
        <v>332</v>
      </c>
      <c r="B157" s="17" t="s">
        <v>599</v>
      </c>
      <c r="C157" s="46" t="n">
        <v>44468</v>
      </c>
      <c r="D157" s="47" t="n">
        <v>44908</v>
      </c>
      <c r="E157" s="18" t="n">
        <v>6.4677</v>
      </c>
      <c r="F157" s="18" t="n">
        <v>5.485</v>
      </c>
      <c r="G157" s="18" t="n">
        <v>200</v>
      </c>
      <c r="H157" s="6" t="s">
        <f>=(F157-E157)*G157</f>
      </c>
      <c r="I157" s="9" t="s">
        <f>=(F157-E157)/E157</f>
      </c>
      <c r="J157" s="7" t="s">
        <f>=MAX(1,DATEDIF(C157,D157,"d")-1)</f>
      </c>
      <c r="K157" s="9" t="s">
        <f>=I157*365/J157</f>
      </c>
    </row>
    <row collapsed="false" customFormat="false" customHeight="false" hidden="false" ht="12.1" outlineLevel="0" r="158">
      <c r="A158" s="17" t="s">
        <v>332</v>
      </c>
      <c r="B158" s="17" t="s">
        <v>599</v>
      </c>
      <c r="C158" s="46" t="n">
        <v>44496</v>
      </c>
      <c r="D158" s="47" t="n">
        <v>44908</v>
      </c>
      <c r="E158" s="18" t="n">
        <v>6.2389</v>
      </c>
      <c r="F158" s="18" t="n">
        <v>5.485</v>
      </c>
      <c r="G158" s="18" t="n">
        <v>100</v>
      </c>
      <c r="H158" s="6" t="s">
        <f>=(F158-E158)*G158</f>
      </c>
      <c r="I158" s="9" t="s">
        <f>=(F158-E158)/E158</f>
      </c>
      <c r="J158" s="7" t="s">
        <f>=MAX(1,DATEDIF(C158,D158,"d")-1)</f>
      </c>
      <c r="K158" s="9" t="s">
        <f>=I158*365/J158</f>
      </c>
    </row>
    <row collapsed="false" customFormat="false" customHeight="false" hidden="false" ht="12.1" outlineLevel="0" r="159">
      <c r="A159" s="17" t="s">
        <v>332</v>
      </c>
      <c r="B159" s="17" t="s">
        <v>599</v>
      </c>
      <c r="C159" s="46" t="n">
        <v>44503</v>
      </c>
      <c r="D159" s="47" t="n">
        <v>44908</v>
      </c>
      <c r="E159" s="18" t="n">
        <v>6.4116</v>
      </c>
      <c r="F159" s="18" t="n">
        <v>5.485</v>
      </c>
      <c r="G159" s="18" t="n">
        <v>100</v>
      </c>
      <c r="H159" s="6" t="s">
        <f>=(F159-E159)*G159</f>
      </c>
      <c r="I159" s="9" t="s">
        <f>=(F159-E159)/E159</f>
      </c>
      <c r="J159" s="7" t="s">
        <f>=MAX(1,DATEDIF(C159,D159,"d")-1)</f>
      </c>
      <c r="K159" s="9" t="s">
        <f>=I159*365/J159</f>
      </c>
    </row>
    <row collapsed="false" customFormat="false" customHeight="false" hidden="false" ht="12.1" outlineLevel="0" r="160">
      <c r="A160" s="17" t="s">
        <v>332</v>
      </c>
      <c r="B160" s="17" t="s">
        <v>599</v>
      </c>
      <c r="C160" s="46" t="n">
        <v>44511</v>
      </c>
      <c r="D160" s="47" t="n">
        <v>44908</v>
      </c>
      <c r="E160" s="18" t="n">
        <v>6.3696</v>
      </c>
      <c r="F160" s="18" t="n">
        <v>5.485</v>
      </c>
      <c r="G160" s="18" t="n">
        <v>100</v>
      </c>
      <c r="H160" s="6" t="s">
        <f>=(F160-E160)*G160</f>
      </c>
      <c r="I160" s="9" t="s">
        <f>=(F160-E160)/E160</f>
      </c>
      <c r="J160" s="7" t="s">
        <f>=MAX(1,DATEDIF(C160,D160,"d")-1)</f>
      </c>
      <c r="K160" s="9" t="s">
        <f>=I160*365/J160</f>
      </c>
    </row>
    <row collapsed="false" customFormat="false" customHeight="false" hidden="false" ht="12.1" outlineLevel="0" r="161">
      <c r="A161" s="17" t="s">
        <v>332</v>
      </c>
      <c r="B161" s="17" t="s">
        <v>599</v>
      </c>
      <c r="C161" s="46" t="n">
        <v>44517</v>
      </c>
      <c r="D161" s="47" t="n">
        <v>44908</v>
      </c>
      <c r="E161" s="18" t="n">
        <v>6.5445</v>
      </c>
      <c r="F161" s="18" t="n">
        <v>5.485</v>
      </c>
      <c r="G161" s="18" t="n">
        <v>100</v>
      </c>
      <c r="H161" s="6" t="s">
        <f>=(F161-E161)*G161</f>
      </c>
      <c r="I161" s="9" t="s">
        <f>=(F161-E161)/E161</f>
      </c>
      <c r="J161" s="7" t="s">
        <f>=MAX(1,DATEDIF(C161,D161,"d")-1)</f>
      </c>
      <c r="K161" s="9" t="s">
        <f>=I161*365/J161</f>
      </c>
    </row>
    <row collapsed="false" customFormat="false" customHeight="false" hidden="false" ht="12.1" outlineLevel="0" r="162">
      <c r="A162" s="17" t="s">
        <v>332</v>
      </c>
      <c r="B162" s="17" t="s">
        <v>599</v>
      </c>
      <c r="C162" s="46" t="n">
        <v>44524</v>
      </c>
      <c r="D162" s="47" t="n">
        <v>44908</v>
      </c>
      <c r="E162" s="18" t="n">
        <v>6.6975</v>
      </c>
      <c r="F162" s="18" t="n">
        <v>5.485</v>
      </c>
      <c r="G162" s="18" t="n">
        <v>200</v>
      </c>
      <c r="H162" s="6" t="s">
        <f>=(F162-E162)*G162</f>
      </c>
      <c r="I162" s="9" t="s">
        <f>=(F162-E162)/E162</f>
      </c>
      <c r="J162" s="7" t="s">
        <f>=MAX(1,DATEDIF(C162,D162,"d")-1)</f>
      </c>
      <c r="K162" s="9" t="s">
        <f>=I162*365/J162</f>
      </c>
    </row>
    <row collapsed="false" customFormat="false" customHeight="false" hidden="false" ht="12.1" outlineLevel="0" r="163">
      <c r="A163" s="17" t="s">
        <v>332</v>
      </c>
      <c r="B163" s="17" t="s">
        <v>599</v>
      </c>
      <c r="C163" s="46" t="n">
        <v>44531</v>
      </c>
      <c r="D163" s="47" t="n">
        <v>44915</v>
      </c>
      <c r="E163" s="18" t="n">
        <v>6.6954</v>
      </c>
      <c r="F163" s="18" t="n">
        <v>5.955</v>
      </c>
      <c r="G163" s="18" t="n">
        <v>100</v>
      </c>
      <c r="H163" s="6" t="s">
        <f>=(F163-E163)*G163</f>
      </c>
      <c r="I163" s="9" t="s">
        <f>=(F163-E163)/E163</f>
      </c>
      <c r="J163" s="7" t="s">
        <f>=MAX(1,DATEDIF(C163,D163,"d")-1)</f>
      </c>
      <c r="K163" s="9" t="s">
        <f>=I163*365/J163</f>
      </c>
    </row>
    <row collapsed="false" customFormat="false" customHeight="false" hidden="false" ht="12.1" outlineLevel="0" r="164">
      <c r="A164" s="17" t="s">
        <v>332</v>
      </c>
      <c r="B164" s="17" t="s">
        <v>599</v>
      </c>
      <c r="C164" s="46" t="n">
        <v>44538</v>
      </c>
      <c r="D164" s="47" t="n">
        <v>44915</v>
      </c>
      <c r="E164" s="18" t="n">
        <v>6.6503</v>
      </c>
      <c r="F164" s="18" t="n">
        <v>5.955</v>
      </c>
      <c r="G164" s="18" t="n">
        <v>100</v>
      </c>
      <c r="H164" s="6" t="s">
        <f>=(F164-E164)*G164</f>
      </c>
      <c r="I164" s="9" t="s">
        <f>=(F164-E164)/E164</f>
      </c>
      <c r="J164" s="7" t="s">
        <f>=MAX(1,DATEDIF(C164,D164,"d")-1)</f>
      </c>
      <c r="K164" s="9" t="s">
        <f>=I164*365/J164</f>
      </c>
    </row>
    <row collapsed="false" customFormat="false" customHeight="false" hidden="false" ht="12.1" outlineLevel="0" r="165">
      <c r="A165" s="17" t="s">
        <v>332</v>
      </c>
      <c r="B165" s="17" t="s">
        <v>599</v>
      </c>
      <c r="C165" s="46" t="n">
        <v>44545</v>
      </c>
      <c r="D165" s="47" t="n">
        <v>44915</v>
      </c>
      <c r="E165" s="18" t="n">
        <v>6.5241</v>
      </c>
      <c r="F165" s="18" t="n">
        <v>5.955</v>
      </c>
      <c r="G165" s="18" t="n">
        <v>100</v>
      </c>
      <c r="H165" s="6" t="s">
        <f>=(F165-E165)*G165</f>
      </c>
      <c r="I165" s="9" t="s">
        <f>=(F165-E165)/E165</f>
      </c>
      <c r="J165" s="7" t="s">
        <f>=MAX(1,DATEDIF(C165,D165,"d")-1)</f>
      </c>
      <c r="K165" s="9" t="s">
        <f>=I165*365/J165</f>
      </c>
    </row>
    <row collapsed="false" customFormat="false" customHeight="false" hidden="false" ht="12.1" outlineLevel="0" r="166">
      <c r="A166" s="17" t="s">
        <v>332</v>
      </c>
      <c r="B166" s="17" t="s">
        <v>599</v>
      </c>
      <c r="C166" s="46" t="n">
        <v>44559</v>
      </c>
      <c r="D166" s="47" t="n">
        <v>44915</v>
      </c>
      <c r="E166" s="18" t="n">
        <v>6.5264</v>
      </c>
      <c r="F166" s="18" t="n">
        <v>5.955</v>
      </c>
      <c r="G166" s="18" t="n">
        <v>500</v>
      </c>
      <c r="H166" s="6" t="s">
        <f>=(F166-E166)*G166</f>
      </c>
      <c r="I166" s="9" t="s">
        <f>=(F166-E166)/E166</f>
      </c>
      <c r="J166" s="7" t="s">
        <f>=MAX(1,DATEDIF(C166,D166,"d")-1)</f>
      </c>
      <c r="K166" s="9" t="s">
        <f>=I166*365/J166</f>
      </c>
    </row>
    <row collapsed="false" customFormat="false" customHeight="false" hidden="false" ht="12.1" outlineLevel="0" r="167">
      <c r="A167" s="17" t="s">
        <v>333</v>
      </c>
      <c r="B167" s="17" t="s">
        <v>561</v>
      </c>
      <c r="C167" s="46" t="n">
        <v>44473</v>
      </c>
      <c r="D167" s="47" t="n">
        <v>44782</v>
      </c>
      <c r="E167" s="18" t="n">
        <v>1005.31</v>
      </c>
      <c r="F167" s="18" t="n">
        <v>514.94</v>
      </c>
      <c r="G167" s="18" t="n">
        <v>1</v>
      </c>
      <c r="H167" s="6" t="s">
        <f>=(F167-E167)*G167</f>
      </c>
      <c r="I167" s="9" t="s">
        <f>=(F167-E167)/E167</f>
      </c>
      <c r="J167" s="7" t="s">
        <f>=MAX(1,DATEDIF(C167,D167,"d")-1)</f>
      </c>
      <c r="K167" s="9" t="s">
        <f>=I167*365/J167</f>
      </c>
    </row>
    <row collapsed="false" customFormat="false" customHeight="false" hidden="false" ht="12.1" outlineLevel="0" r="168">
      <c r="A168" s="17" t="s">
        <v>333</v>
      </c>
      <c r="B168" s="17" t="s">
        <v>561</v>
      </c>
      <c r="C168" s="46" t="n">
        <v>44671</v>
      </c>
      <c r="D168" s="47" t="n">
        <v>44782</v>
      </c>
      <c r="E168" s="18" t="n">
        <v>523.145</v>
      </c>
      <c r="F168" s="18" t="n">
        <v>514.94</v>
      </c>
      <c r="G168" s="18" t="n">
        <v>2</v>
      </c>
      <c r="H168" s="6" t="s">
        <f>=(F168-E168)*G168</f>
      </c>
      <c r="I168" s="9" t="s">
        <f>=(F168-E168)/E168</f>
      </c>
      <c r="J168" s="7" t="s">
        <f>=MAX(1,DATEDIF(C168,D168,"d")-1)</f>
      </c>
      <c r="K168" s="9" t="s">
        <f>=I168*365/J168</f>
      </c>
    </row>
    <row collapsed="false" customFormat="false" customHeight="false" hidden="false" ht="12.1" outlineLevel="0" r="169">
      <c r="A169" s="17" t="s">
        <v>334</v>
      </c>
      <c r="B169" s="17" t="s">
        <v>560</v>
      </c>
      <c r="C169" s="46" t="n">
        <v>44480</v>
      </c>
      <c r="D169" s="47" t="n">
        <v>44693</v>
      </c>
      <c r="E169" s="18" t="n">
        <v>1007.16</v>
      </c>
      <c r="F169" s="18" t="n">
        <v>1014.695</v>
      </c>
      <c r="G169" s="18" t="n">
        <v>1</v>
      </c>
      <c r="H169" s="6" t="s">
        <f>=(F169-E169)*G169</f>
      </c>
      <c r="I169" s="9" t="s">
        <f>=(F169-E169)/E169</f>
      </c>
      <c r="J169" s="7" t="s">
        <f>=MAX(1,DATEDIF(C169,D169,"d")-1)</f>
      </c>
      <c r="K169" s="9" t="s">
        <f>=I169*365/J169</f>
      </c>
    </row>
    <row collapsed="false" customFormat="false" customHeight="false" hidden="false" ht="12.1" outlineLevel="0" r="170">
      <c r="A170" s="17" t="s">
        <v>334</v>
      </c>
      <c r="B170" s="17" t="s">
        <v>560</v>
      </c>
      <c r="C170" s="46" t="n">
        <v>44480</v>
      </c>
      <c r="D170" s="47" t="n">
        <v>44693</v>
      </c>
      <c r="E170" s="18" t="n">
        <v>1007.16</v>
      </c>
      <c r="F170" s="18" t="n">
        <v>1014.695</v>
      </c>
      <c r="G170" s="18" t="n">
        <v>1</v>
      </c>
      <c r="H170" s="6" t="s">
        <f>=(F170-E170)*G170</f>
      </c>
      <c r="I170" s="9" t="s">
        <f>=(F170-E170)/E170</f>
      </c>
      <c r="J170" s="7" t="s">
        <f>=MAX(1,DATEDIF(C170,D170,"d")-1)</f>
      </c>
      <c r="K170" s="9" t="s">
        <f>=I170*365/J170</f>
      </c>
    </row>
    <row collapsed="false" customFormat="false" customHeight="false" hidden="false" ht="12.1" outlineLevel="0" r="171">
      <c r="A171" s="17" t="s">
        <v>74</v>
      </c>
      <c r="B171" s="17" t="s">
        <v>75</v>
      </c>
      <c r="C171" s="46" t="n">
        <v>44573</v>
      </c>
      <c r="D171" s="47" t="n">
        <v>45516</v>
      </c>
      <c r="E171" s="18" t="n">
        <v>76.4585</v>
      </c>
      <c r="F171" s="18" t="n">
        <v>76.55</v>
      </c>
      <c r="G171" s="18" t="n">
        <v>18</v>
      </c>
      <c r="H171" s="6" t="s">
        <f>=(F171-E171)*G171</f>
      </c>
      <c r="I171" s="9" t="s">
        <f>=(F171-E171)/E171</f>
      </c>
      <c r="J171" s="7" t="s">
        <f>=MAX(1,DATEDIF(C171,D171,"d")-1)</f>
      </c>
      <c r="K171" s="9" t="s">
        <f>=I171*365/J171</f>
      </c>
    </row>
    <row collapsed="false" customFormat="false" customHeight="false" hidden="false" ht="12.1" outlineLevel="0" r="172">
      <c r="A172" s="17" t="s">
        <v>335</v>
      </c>
      <c r="B172" s="17" t="s">
        <v>600</v>
      </c>
      <c r="C172" s="46" t="n">
        <v>44580</v>
      </c>
      <c r="D172" s="47" t="n">
        <v>45142</v>
      </c>
      <c r="E172" s="18" t="n">
        <v>138.315</v>
      </c>
      <c r="F172" s="18" t="n">
        <v>139.03</v>
      </c>
      <c r="G172" s="18" t="n">
        <v>2</v>
      </c>
      <c r="H172" s="6" t="s">
        <f>=(F172-E172)*G172</f>
      </c>
      <c r="I172" s="9" t="s">
        <f>=(F172-E172)/E172</f>
      </c>
      <c r="J172" s="7" t="s">
        <f>=MAX(1,DATEDIF(C172,D172,"d")-1)</f>
      </c>
      <c r="K172" s="9" t="s">
        <f>=I172*365/J172</f>
      </c>
    </row>
    <row collapsed="false" customFormat="false" customHeight="false" hidden="false" ht="12.1" outlineLevel="0" r="173">
      <c r="A173" s="17" t="s">
        <v>335</v>
      </c>
      <c r="B173" s="17" t="s">
        <v>600</v>
      </c>
      <c r="C173" s="46" t="n">
        <v>44587</v>
      </c>
      <c r="D173" s="47" t="n">
        <v>45142</v>
      </c>
      <c r="E173" s="18" t="n">
        <v>134.1</v>
      </c>
      <c r="F173" s="18" t="n">
        <v>139.03</v>
      </c>
      <c r="G173" s="18" t="n">
        <v>1</v>
      </c>
      <c r="H173" s="6" t="s">
        <f>=(F173-E173)*G173</f>
      </c>
      <c r="I173" s="9" t="s">
        <f>=(F173-E173)/E173</f>
      </c>
      <c r="J173" s="7" t="s">
        <f>=MAX(1,DATEDIF(C173,D173,"d")-1)</f>
      </c>
      <c r="K173" s="9" t="s">
        <f>=I173*365/J173</f>
      </c>
    </row>
    <row collapsed="false" customFormat="false" customHeight="false" hidden="false" ht="12.1" outlineLevel="0" r="174">
      <c r="A174" s="17" t="s">
        <v>336</v>
      </c>
      <c r="B174" s="17" t="s">
        <v>601</v>
      </c>
      <c r="C174" s="46" t="n">
        <v>44594</v>
      </c>
      <c r="D174" s="47" t="n">
        <v>45516</v>
      </c>
      <c r="E174" s="18" t="n">
        <v>325.17</v>
      </c>
      <c r="F174" s="18" t="n">
        <v>562.39</v>
      </c>
      <c r="G174" s="18" t="n">
        <v>1</v>
      </c>
      <c r="H174" s="6" t="s">
        <f>=(F174-E174)*G174</f>
      </c>
      <c r="I174" s="9" t="s">
        <f>=(F174-E174)/E174</f>
      </c>
      <c r="J174" s="7" t="s">
        <f>=MAX(1,DATEDIF(C174,D174,"d")-1)</f>
      </c>
      <c r="K174" s="9" t="s">
        <f>=I174*365/J174</f>
      </c>
    </row>
    <row collapsed="false" customFormat="false" customHeight="false" hidden="false" ht="12.1" outlineLevel="0" r="175">
      <c r="A175" s="17" t="s">
        <v>338</v>
      </c>
      <c r="B175" s="17" t="s">
        <v>568</v>
      </c>
      <c r="C175" s="46" t="n">
        <v>44671</v>
      </c>
      <c r="D175" s="47" t="n">
        <v>44680</v>
      </c>
      <c r="E175" s="18" t="n">
        <v>798.37</v>
      </c>
      <c r="F175" s="18" t="n">
        <v>838.79</v>
      </c>
      <c r="G175" s="18" t="n">
        <v>1</v>
      </c>
      <c r="H175" s="6" t="s">
        <f>=(F175-E175)*G175</f>
      </c>
      <c r="I175" s="9" t="s">
        <f>=(F175-E175)/E175</f>
      </c>
      <c r="J175" s="7" t="s">
        <f>=MAX(1,DATEDIF(C175,D175,"d")-1)</f>
      </c>
      <c r="K175" s="9" t="s">
        <f>=I175*365/J175</f>
      </c>
    </row>
    <row collapsed="false" customFormat="false" customHeight="false" hidden="false" ht="12.1" outlineLevel="0" r="176">
      <c r="A176" s="17" t="s">
        <v>338</v>
      </c>
      <c r="B176" s="17" t="s">
        <v>568</v>
      </c>
      <c r="C176" s="46" t="n">
        <v>44678</v>
      </c>
      <c r="D176" s="47" t="n">
        <v>44680</v>
      </c>
      <c r="E176" s="18" t="n">
        <v>809.09</v>
      </c>
      <c r="F176" s="18" t="n">
        <v>838.79</v>
      </c>
      <c r="G176" s="18" t="n">
        <v>1</v>
      </c>
      <c r="H176" s="6" t="s">
        <f>=(F176-E176)*G176</f>
      </c>
      <c r="I176" s="9" t="s">
        <f>=(F176-E176)/E176</f>
      </c>
      <c r="J176" s="7" t="s">
        <f>=MAX(1,DATEDIF(C176,D176,"d")-1)</f>
      </c>
      <c r="K176" s="9" t="s">
        <f>=I176*365/J176</f>
      </c>
    </row>
    <row collapsed="false" customFormat="false" customHeight="false" hidden="false" ht="12.1" outlineLevel="0" r="177">
      <c r="A177" s="17" t="s">
        <v>342</v>
      </c>
      <c r="B177" s="17" t="s">
        <v>565</v>
      </c>
      <c r="C177" s="46" t="n">
        <v>44692</v>
      </c>
      <c r="D177" s="47" t="n">
        <v>45608</v>
      </c>
      <c r="E177" s="18" t="n">
        <v>854.145</v>
      </c>
      <c r="F177" s="18" t="n">
        <v>238.375</v>
      </c>
      <c r="G177" s="18" t="n">
        <v>2</v>
      </c>
      <c r="H177" s="6" t="s">
        <f>=(F177-E177)*G177</f>
      </c>
      <c r="I177" s="9" t="s">
        <f>=(F177-E177)/E177</f>
      </c>
      <c r="J177" s="7" t="s">
        <f>=MAX(1,DATEDIF(C177,D177,"d")-1)</f>
      </c>
      <c r="K177" s="9" t="s">
        <f>=I177*365/J177</f>
      </c>
    </row>
    <row collapsed="false" customFormat="false" customHeight="false" hidden="false" ht="12.1" outlineLevel="0" r="178">
      <c r="A178" s="17" t="s">
        <v>303</v>
      </c>
      <c r="B178" s="17" t="s">
        <v>547</v>
      </c>
      <c r="C178" s="46" t="n">
        <v>44771</v>
      </c>
      <c r="D178" s="47" t="n">
        <v>45168</v>
      </c>
      <c r="E178" s="18" t="n">
        <v>86.489</v>
      </c>
      <c r="F178" s="18" t="n">
        <v>163.418</v>
      </c>
      <c r="G178" s="18" t="n">
        <v>10</v>
      </c>
      <c r="H178" s="6" t="s">
        <f>=(F178-E178)*G178</f>
      </c>
      <c r="I178" s="9" t="s">
        <f>=(F178-E178)/E178</f>
      </c>
      <c r="J178" s="7" t="s">
        <f>=MAX(1,DATEDIF(C178,D178,"d")-1)</f>
      </c>
      <c r="K178" s="9" t="s">
        <f>=I178*365/J178</f>
      </c>
    </row>
    <row collapsed="false" customFormat="false" customHeight="false" hidden="false" ht="12.1" outlineLevel="0" r="179">
      <c r="A179" s="17" t="s">
        <v>303</v>
      </c>
      <c r="B179" s="17" t="s">
        <v>547</v>
      </c>
      <c r="C179" s="46" t="n">
        <v>43875</v>
      </c>
      <c r="D179" s="47" t="n">
        <v>44454</v>
      </c>
      <c r="E179" s="18" t="n">
        <v>112.697</v>
      </c>
      <c r="F179" s="18" t="n">
        <v>184.076</v>
      </c>
      <c r="G179" s="18" t="n">
        <v>20</v>
      </c>
      <c r="H179" s="6" t="s">
        <f>=(F179-E179)*G179</f>
      </c>
      <c r="I179" s="9" t="s">
        <f>=(F179-E179)/E179</f>
      </c>
      <c r="J179" s="7" t="s">
        <f>=MAX(1,DATEDIF(C179,D179,"d")-1)</f>
      </c>
      <c r="K179" s="9" t="s">
        <f>=I179*365/J179</f>
      </c>
    </row>
    <row collapsed="false" customFormat="false" customHeight="false" hidden="false" ht="12.1" outlineLevel="0" r="180">
      <c r="A180" s="17" t="s">
        <v>78</v>
      </c>
      <c r="B180" s="17" t="s">
        <v>79</v>
      </c>
      <c r="C180" s="46" t="n">
        <v>43875</v>
      </c>
      <c r="D180" s="47" t="n">
        <v>43987</v>
      </c>
      <c r="E180" s="18" t="n">
        <v>1.2997</v>
      </c>
      <c r="F180" s="18" t="n">
        <v>1.326</v>
      </c>
      <c r="G180" s="18" t="n">
        <v>1109</v>
      </c>
      <c r="H180" s="6" t="s">
        <f>=(F180-E180)*G180</f>
      </c>
      <c r="I180" s="9" t="s">
        <f>=(F180-E180)/E180</f>
      </c>
      <c r="J180" s="7" t="s">
        <f>=MAX(1,DATEDIF(C180,D180,"d")-1)</f>
      </c>
      <c r="K180" s="9" t="s">
        <f>=I180*365/J180</f>
      </c>
    </row>
    <row collapsed="false" customFormat="false" customHeight="false" hidden="false" ht="12.1" outlineLevel="0" r="181">
      <c r="A181" s="17" t="s">
        <v>78</v>
      </c>
      <c r="B181" s="17" t="s">
        <v>79</v>
      </c>
      <c r="C181" s="46" t="n">
        <v>43875</v>
      </c>
      <c r="D181" s="47" t="n">
        <v>43987</v>
      </c>
      <c r="E181" s="18" t="n">
        <v>1.2998</v>
      </c>
      <c r="F181" s="18" t="n">
        <v>1.326</v>
      </c>
      <c r="G181" s="18" t="n">
        <v>230</v>
      </c>
      <c r="H181" s="6" t="s">
        <f>=(F181-E181)*G181</f>
      </c>
      <c r="I181" s="9" t="s">
        <f>=(F181-E181)/E181</f>
      </c>
      <c r="J181" s="7" t="s">
        <f>=MAX(1,DATEDIF(C181,D181,"d")-1)</f>
      </c>
      <c r="K181" s="9" t="s">
        <f>=I181*365/J181</f>
      </c>
    </row>
    <row collapsed="false" customFormat="false" customHeight="false" hidden="false" ht="12.1" outlineLevel="0" r="182">
      <c r="A182" s="17" t="s">
        <v>304</v>
      </c>
      <c r="B182" s="17" t="s">
        <v>602</v>
      </c>
      <c r="C182" s="46" t="n">
        <v>43892</v>
      </c>
      <c r="D182" s="47" t="n">
        <v>43930</v>
      </c>
      <c r="E182" s="18" t="n">
        <v>52.3365</v>
      </c>
      <c r="F182" s="18" t="n">
        <v>57.088</v>
      </c>
      <c r="G182" s="18" t="n">
        <v>20</v>
      </c>
      <c r="H182" s="6" t="s">
        <f>=(F182-E182)*G182</f>
      </c>
      <c r="I182" s="9" t="s">
        <f>=(F182-E182)/E182</f>
      </c>
      <c r="J182" s="7" t="s">
        <f>=MAX(1,DATEDIF(C182,D182,"d")-1)</f>
      </c>
      <c r="K182" s="9" t="s">
        <f>=I182*365/J182</f>
      </c>
    </row>
    <row collapsed="false" customFormat="false" customHeight="false" hidden="false" ht="12.1" outlineLevel="0" r="183">
      <c r="A183" s="17" t="s">
        <v>305</v>
      </c>
      <c r="B183" s="17" t="s">
        <v>549</v>
      </c>
      <c r="C183" s="46" t="n">
        <v>43892</v>
      </c>
      <c r="D183" s="47" t="n">
        <v>44165</v>
      </c>
      <c r="E183" s="18" t="n">
        <v>116.027</v>
      </c>
      <c r="F183" s="18" t="n">
        <v>138.862</v>
      </c>
      <c r="G183" s="18" t="n">
        <v>10</v>
      </c>
      <c r="H183" s="6" t="s">
        <f>=(F183-E183)*G183</f>
      </c>
      <c r="I183" s="9" t="s">
        <f>=(F183-E183)/E183</f>
      </c>
      <c r="J183" s="7" t="s">
        <f>=MAX(1,DATEDIF(C183,D183,"d")-1)</f>
      </c>
      <c r="K183" s="9" t="s">
        <f>=I183*365/J183</f>
      </c>
    </row>
    <row collapsed="false" customFormat="false" customHeight="false" hidden="false" ht="12.1" outlineLevel="0" r="184">
      <c r="A184" s="17" t="s">
        <v>305</v>
      </c>
      <c r="B184" s="17" t="s">
        <v>549</v>
      </c>
      <c r="C184" s="46" t="n">
        <v>44165</v>
      </c>
      <c r="D184" s="47" t="n">
        <v>44165</v>
      </c>
      <c r="E184" s="18" t="n">
        <v>138.483</v>
      </c>
      <c r="F184" s="18" t="n">
        <v>145.957</v>
      </c>
      <c r="G184" s="18" t="n">
        <v>10</v>
      </c>
      <c r="H184" s="6" t="s">
        <f>=(F184-E184)*G184</f>
      </c>
      <c r="I184" s="9" t="s">
        <f>=(F184-E184)/E184</f>
      </c>
      <c r="J184" s="7" t="s">
        <f>=MAX(1,DATEDIF(C184,D184,"d")-1)</f>
      </c>
      <c r="K184" s="9" t="s">
        <f>=I184*365/J184</f>
      </c>
    </row>
    <row collapsed="false" customFormat="false" customHeight="false" hidden="false" ht="12.1" outlineLevel="0" r="185">
      <c r="A185" s="17" t="s">
        <v>306</v>
      </c>
      <c r="B185" s="17" t="s">
        <v>603</v>
      </c>
      <c r="C185" s="46" t="n">
        <v>43927</v>
      </c>
      <c r="D185" s="47" t="n">
        <v>45708</v>
      </c>
      <c r="E185" s="18" t="n">
        <v>72.537</v>
      </c>
      <c r="F185" s="18" t="n">
        <v>76.071</v>
      </c>
      <c r="G185" s="18" t="n">
        <v>10</v>
      </c>
      <c r="H185" s="6" t="s">
        <f>=(F185-E185)*G185</f>
      </c>
      <c r="I185" s="9" t="s">
        <f>=(F185-E185)/E185</f>
      </c>
      <c r="J185" s="7" t="s">
        <f>=MAX(1,DATEDIF(C185,D185,"d")-1)</f>
      </c>
      <c r="K185" s="9" t="s">
        <f>=I185*365/J185</f>
      </c>
    </row>
    <row collapsed="false" customFormat="false" customHeight="false" hidden="false" ht="12.1" outlineLevel="0" r="186">
      <c r="A186" s="17" t="s">
        <v>307</v>
      </c>
      <c r="B186" s="17" t="s">
        <v>548</v>
      </c>
      <c r="C186" s="46" t="n">
        <v>43931</v>
      </c>
      <c r="D186" s="47" t="n">
        <v>45061</v>
      </c>
      <c r="E186" s="18" t="n">
        <v>2.0326</v>
      </c>
      <c r="F186" s="18" t="n">
        <v>2.589</v>
      </c>
      <c r="G186" s="18" t="n">
        <v>1000</v>
      </c>
      <c r="H186" s="6" t="s">
        <f>=(F186-E186)*G186</f>
      </c>
      <c r="I186" s="9" t="s">
        <f>=(F186-E186)/E186</f>
      </c>
      <c r="J186" s="7" t="s">
        <f>=MAX(1,DATEDIF(C186,D186,"d")-1)</f>
      </c>
      <c r="K186" s="9" t="s">
        <f>=I186*365/J186</f>
      </c>
    </row>
    <row collapsed="false" customFormat="false" customHeight="false" hidden="false" ht="12.1" outlineLevel="0" r="187">
      <c r="A187" s="17" t="s">
        <v>308</v>
      </c>
      <c r="B187" s="17" t="s">
        <v>555</v>
      </c>
      <c r="C187" s="46" t="n">
        <v>43958</v>
      </c>
      <c r="D187" s="47" t="n">
        <v>44421</v>
      </c>
      <c r="E187" s="18" t="n">
        <v>1053.09</v>
      </c>
      <c r="F187" s="18" t="n">
        <v>1026.08</v>
      </c>
      <c r="G187" s="18" t="n">
        <v>1</v>
      </c>
      <c r="H187" s="6" t="s">
        <f>=(F187-E187)*G187</f>
      </c>
      <c r="I187" s="9" t="s">
        <f>=(F187-E187)/E187</f>
      </c>
      <c r="J187" s="7" t="s">
        <f>=MAX(1,DATEDIF(C187,D187,"d")-1)</f>
      </c>
      <c r="K187" s="9" t="s">
        <f>=I187*365/J187</f>
      </c>
    </row>
    <row collapsed="false" customFormat="false" customHeight="false" hidden="false" ht="12.1" outlineLevel="0" r="188">
      <c r="A188" s="17" t="s">
        <v>38</v>
      </c>
      <c r="B188" s="17" t="s">
        <v>39</v>
      </c>
      <c r="C188" s="46" t="n">
        <v>43965</v>
      </c>
      <c r="D188" s="47" t="n">
        <v>44036</v>
      </c>
      <c r="E188" s="18" t="n">
        <v>3766.27</v>
      </c>
      <c r="F188" s="18" t="n">
        <v>4179.42</v>
      </c>
      <c r="G188" s="18" t="n">
        <v>1</v>
      </c>
      <c r="H188" s="6" t="s">
        <f>=(F188-E188)*G188</f>
      </c>
      <c r="I188" s="9" t="s">
        <f>=(F188-E188)/E188</f>
      </c>
      <c r="J188" s="7" t="s">
        <f>=MAX(1,DATEDIF(C188,D188,"d")-1)</f>
      </c>
      <c r="K188" s="9" t="s">
        <f>=I188*365/J188</f>
      </c>
    </row>
    <row collapsed="false" customFormat="false" customHeight="false" hidden="false" ht="12.1" outlineLevel="0" r="189">
      <c r="A189" s="17" t="s">
        <v>309</v>
      </c>
      <c r="B189" s="17" t="s">
        <v>554</v>
      </c>
      <c r="C189" s="46" t="n">
        <v>43999</v>
      </c>
      <c r="D189" s="47" t="n">
        <v>44403</v>
      </c>
      <c r="E189" s="18" t="n">
        <v>992.42</v>
      </c>
      <c r="F189" s="18" t="n">
        <v>718.545</v>
      </c>
      <c r="G189" s="18" t="n">
        <v>2</v>
      </c>
      <c r="H189" s="6" t="s">
        <f>=(F189-E189)*G189</f>
      </c>
      <c r="I189" s="9" t="s">
        <f>=(F189-E189)/E189</f>
      </c>
      <c r="J189" s="7" t="s">
        <f>=MAX(1,DATEDIF(C189,D189,"d")-1)</f>
      </c>
      <c r="K189" s="9" t="s">
        <f>=I189*365/J189</f>
      </c>
    </row>
    <row collapsed="false" customFormat="false" customHeight="false" hidden="false" ht="12.1" outlineLevel="0" r="190">
      <c r="A190" s="17" t="s">
        <v>310</v>
      </c>
      <c r="B190" s="17" t="s">
        <v>552</v>
      </c>
      <c r="C190" s="46" t="n">
        <v>44027</v>
      </c>
      <c r="D190" s="47" t="n">
        <v>44454</v>
      </c>
      <c r="E190" s="18" t="n">
        <v>183.399</v>
      </c>
      <c r="F190" s="18" t="n">
        <v>338.601</v>
      </c>
      <c r="G190" s="18" t="n">
        <v>10</v>
      </c>
      <c r="H190" s="6" t="s">
        <f>=(F190-E190)*G190</f>
      </c>
      <c r="I190" s="9" t="s">
        <f>=(F190-E190)/E190</f>
      </c>
      <c r="J190" s="7" t="s">
        <f>=MAX(1,DATEDIF(C190,D190,"d")-1)</f>
      </c>
      <c r="K190" s="9" t="s">
        <f>=I190*365/J190</f>
      </c>
    </row>
    <row collapsed="false" customFormat="false" customHeight="false" hidden="false" ht="12.1" outlineLevel="0" r="191">
      <c r="A191" s="17" t="s">
        <v>405</v>
      </c>
      <c r="B191" s="17" t="s">
        <v>536</v>
      </c>
      <c r="C191" s="46" t="n">
        <v>44036</v>
      </c>
      <c r="D191" s="47" t="n">
        <v>44313</v>
      </c>
      <c r="E191" s="18" t="n">
        <v>71.9777</v>
      </c>
      <c r="F191" s="18" t="n">
        <v>74.6903</v>
      </c>
      <c r="G191" s="18" t="n">
        <v>65</v>
      </c>
      <c r="H191" s="6" t="s">
        <f>=(F191-E191)*G191</f>
      </c>
      <c r="I191" s="9" t="s">
        <f>=(F191-E191)/E191</f>
      </c>
      <c r="J191" s="7" t="s">
        <f>=MAX(1,DATEDIF(C191,D191,"d")-1)</f>
      </c>
      <c r="K191" s="9" t="s">
        <f>=I191*365/J191</f>
      </c>
    </row>
    <row collapsed="false" customFormat="false" customHeight="false" hidden="false" ht="12.1" outlineLevel="0" r="192">
      <c r="A192" s="17" t="s">
        <v>405</v>
      </c>
      <c r="B192" s="17" t="s">
        <v>536</v>
      </c>
      <c r="C192" s="46" t="n">
        <v>44039</v>
      </c>
      <c r="D192" s="47" t="n">
        <v>44313</v>
      </c>
      <c r="E192" s="18" t="n">
        <v>71.7676</v>
      </c>
      <c r="F192" s="18" t="n">
        <v>74.6903</v>
      </c>
      <c r="G192" s="18" t="n">
        <v>6</v>
      </c>
      <c r="H192" s="6" t="s">
        <f>=(F192-E192)*G192</f>
      </c>
      <c r="I192" s="9" t="s">
        <f>=(F192-E192)/E192</f>
      </c>
      <c r="J192" s="7" t="s">
        <f>=MAX(1,DATEDIF(C192,D192,"d")-1)</f>
      </c>
      <c r="K192" s="9" t="s">
        <f>=I192*365/J192</f>
      </c>
    </row>
    <row collapsed="false" customFormat="false" customHeight="false" hidden="false" ht="12.1" outlineLevel="0" r="193">
      <c r="A193" s="17" t="s">
        <v>405</v>
      </c>
      <c r="B193" s="17" t="s">
        <v>536</v>
      </c>
      <c r="C193" s="46" t="n">
        <v>44039</v>
      </c>
      <c r="D193" s="47" t="n">
        <v>44432</v>
      </c>
      <c r="E193" s="18" t="n">
        <v>71.7676</v>
      </c>
      <c r="F193" s="18" t="n">
        <v>73.7182</v>
      </c>
      <c r="G193" s="18" t="n">
        <v>38</v>
      </c>
      <c r="H193" s="6" t="s">
        <f>=(F193-E193)*G193</f>
      </c>
      <c r="I193" s="9" t="s">
        <f>=(F193-E193)/E193</f>
      </c>
      <c r="J193" s="7" t="s">
        <f>=MAX(1,DATEDIF(C193,D193,"d")-1)</f>
      </c>
      <c r="K193" s="9" t="s">
        <f>=I193*365/J193</f>
      </c>
    </row>
    <row collapsed="false" customFormat="false" customHeight="false" hidden="false" ht="12.1" outlineLevel="0" r="194">
      <c r="A194" s="17" t="s">
        <v>405</v>
      </c>
      <c r="B194" s="17" t="s">
        <v>536</v>
      </c>
      <c r="C194" s="46" t="n">
        <v>44039</v>
      </c>
      <c r="D194" s="47" t="n">
        <v>44440</v>
      </c>
      <c r="E194" s="18" t="n">
        <v>71.7676</v>
      </c>
      <c r="F194" s="18" t="n">
        <v>72.9505</v>
      </c>
      <c r="G194" s="18" t="n">
        <v>14</v>
      </c>
      <c r="H194" s="6" t="s">
        <f>=(F194-E194)*G194</f>
      </c>
      <c r="I194" s="9" t="s">
        <f>=(F194-E194)/E194</f>
      </c>
      <c r="J194" s="7" t="s">
        <f>=MAX(1,DATEDIF(C194,D194,"d")-1)</f>
      </c>
      <c r="K194" s="9" t="s">
        <f>=I194*365/J194</f>
      </c>
    </row>
    <row collapsed="false" customFormat="false" customHeight="false" hidden="false" ht="12.1" outlineLevel="0" r="195">
      <c r="A195" s="17" t="s">
        <v>311</v>
      </c>
      <c r="B195" s="17" t="s">
        <v>588</v>
      </c>
      <c r="C195" s="46" t="n">
        <v>44036</v>
      </c>
      <c r="D195" s="47" t="n">
        <v>44313</v>
      </c>
      <c r="E195" s="18" t="n">
        <v>790.102</v>
      </c>
      <c r="F195" s="18" t="n">
        <v>1074.8648</v>
      </c>
      <c r="G195" s="18" t="n">
        <v>5</v>
      </c>
      <c r="H195" s="6" t="s">
        <f>=(F195-E195)*G195</f>
      </c>
      <c r="I195" s="9" t="s">
        <f>=(F195-E195)/E195</f>
      </c>
      <c r="J195" s="7" t="s">
        <f>=MAX(1,DATEDIF(C195,D195,"d")-1)</f>
      </c>
      <c r="K195" s="9" t="s">
        <f>=I195*365/J195</f>
      </c>
    </row>
    <row collapsed="false" customFormat="false" customHeight="false" hidden="false" ht="12.1" outlineLevel="0" r="196">
      <c r="A196" s="17" t="s">
        <v>316</v>
      </c>
      <c r="B196" s="17" t="s">
        <v>590</v>
      </c>
      <c r="C196" s="46" t="n">
        <v>44277</v>
      </c>
      <c r="D196" s="47" t="n">
        <v>44280</v>
      </c>
      <c r="E196" s="18" t="n">
        <v>5.8253</v>
      </c>
      <c r="F196" s="18" t="n">
        <v>5.8329</v>
      </c>
      <c r="G196" s="18" t="n">
        <v>17</v>
      </c>
      <c r="H196" s="6" t="s">
        <f>=(F196-E196)*G196</f>
      </c>
      <c r="I196" s="9" t="s">
        <f>=(F196-E196)/E196</f>
      </c>
      <c r="J196" s="7" t="s">
        <f>=MAX(1,DATEDIF(C196,D196,"d")-1)</f>
      </c>
      <c r="K196" s="9" t="s">
        <f>=I196*365/J196</f>
      </c>
    </row>
    <row collapsed="false" customFormat="false" customHeight="false" hidden="false" ht="12.1" outlineLevel="0" r="197">
      <c r="A197" s="17" t="s">
        <v>317</v>
      </c>
      <c r="B197" s="17" t="s">
        <v>591</v>
      </c>
      <c r="C197" s="46" t="n">
        <v>44313</v>
      </c>
      <c r="D197" s="47" t="n">
        <v>44447</v>
      </c>
      <c r="E197" s="18" t="n">
        <v>8.0376</v>
      </c>
      <c r="F197" s="18" t="n">
        <v>8.1425</v>
      </c>
      <c r="G197" s="18" t="n">
        <v>8</v>
      </c>
      <c r="H197" s="6" t="s">
        <f>=(F197-E197)*G197</f>
      </c>
      <c r="I197" s="9" t="s">
        <f>=(F197-E197)/E197</f>
      </c>
      <c r="J197" s="7" t="s">
        <f>=MAX(1,DATEDIF(C197,D197,"d")-1)</f>
      </c>
      <c r="K197" s="9" t="s">
        <f>=I197*365/J197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61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60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</cols>
  <sheetData>
    <row collapsed="false" customFormat="false" customHeight="false" hidden="false" ht="12.1" outlineLevel="0" r="1">
      <c r="A1" s="19" t="s">
        <v>91</v>
      </c>
      <c r="B1" s="19" t="s">
        <v>10</v>
      </c>
      <c r="C1" s="19" t="s">
        <v>92</v>
      </c>
      <c r="D1" s="19" t="s">
        <v>93</v>
      </c>
      <c r="E1" s="19" t="s">
        <v>94</v>
      </c>
      <c r="F1" s="19" t="s">
        <v>95</v>
      </c>
      <c r="G1" s="19" t="s">
        <v>96</v>
      </c>
      <c r="H1" s="19" t="s">
        <v>97</v>
      </c>
      <c r="I1" s="19" t="s">
        <v>98</v>
      </c>
    </row>
    <row collapsed="false" customFormat="false" customHeight="false" hidden="false" ht="12.1" outlineLevel="0" r="2">
      <c r="A2" s="14" t="n">
        <v>43819</v>
      </c>
      <c r="B2" s="6" t="n">
        <v>10000</v>
      </c>
      <c r="C2" s="6" t="n">
        <v>10000</v>
      </c>
      <c r="D2" s="17" t="s">
        <v>99</v>
      </c>
      <c r="E2" s="17"/>
      <c r="F2" s="17"/>
      <c r="G2" s="7" t="n">
        <v>0</v>
      </c>
      <c r="H2" s="6" t="s">
        <f>=B2</f>
      </c>
      <c r="I2" s="6" t="n">
        <v>0</v>
      </c>
    </row>
    <row collapsed="false" customFormat="false" customHeight="false" hidden="false" ht="12.1" outlineLevel="0" r="3">
      <c r="A3" s="14" t="n">
        <v>43819.417523148</v>
      </c>
      <c r="B3" s="6" t="n">
        <v>-10000</v>
      </c>
      <c r="C3" s="6" t="n">
        <v>-10000</v>
      </c>
      <c r="D3" s="17" t="s">
        <v>100</v>
      </c>
      <c r="E3" s="17"/>
      <c r="F3" s="17"/>
      <c r="G3" s="6" t="s">
        <f>=A3-A2</f>
      </c>
      <c r="H3" s="6" t="s">
        <f>=B3+H2</f>
      </c>
      <c r="I3" s="6" t="s">
        <f>=G3*H2</f>
      </c>
    </row>
    <row collapsed="false" customFormat="false" customHeight="false" hidden="false" ht="12.1" outlineLevel="0" r="4">
      <c r="A4" s="14" t="n">
        <v>43819.418344907</v>
      </c>
      <c r="B4" s="6" t="n">
        <v>7503.396</v>
      </c>
      <c r="C4" s="6" t="n">
        <v>7503.396</v>
      </c>
      <c r="D4" s="17" t="s">
        <v>99</v>
      </c>
      <c r="E4" s="17"/>
      <c r="F4" s="17"/>
      <c r="G4" s="6" t="s">
        <f>=A4-A3</f>
      </c>
      <c r="H4" s="6" t="s">
        <f>=B4+H3</f>
      </c>
      <c r="I4" s="6" t="s">
        <f>=G4*H3</f>
      </c>
    </row>
    <row collapsed="false" customFormat="false" customHeight="false" hidden="false" ht="12.1" outlineLevel="0" r="5">
      <c r="A5" s="14" t="n">
        <v>43826.762268519</v>
      </c>
      <c r="B5" s="6" t="n">
        <v>5350</v>
      </c>
      <c r="C5" s="6" t="n">
        <v>5350</v>
      </c>
      <c r="D5" s="17" t="s">
        <v>99</v>
      </c>
      <c r="E5" s="17"/>
      <c r="F5" s="17"/>
      <c r="G5" s="6" t="s">
        <f>=A5-A4</f>
      </c>
      <c r="H5" s="6" t="s">
        <f>=B5+H4</f>
      </c>
      <c r="I5" s="6" t="s">
        <f>=G5*H4</f>
      </c>
    </row>
    <row collapsed="false" customFormat="false" customHeight="false" hidden="false" ht="12.1" outlineLevel="0" r="6">
      <c r="A6" s="14" t="n">
        <v>43826.763310185</v>
      </c>
      <c r="B6" s="6" t="n">
        <v>200</v>
      </c>
      <c r="C6" s="6" t="n">
        <v>200</v>
      </c>
      <c r="D6" s="17" t="s">
        <v>99</v>
      </c>
      <c r="E6" s="17"/>
      <c r="F6" s="17"/>
      <c r="G6" s="6" t="s">
        <f>=A6-A5</f>
      </c>
      <c r="H6" s="6" t="s">
        <f>=B6+H5</f>
      </c>
      <c r="I6" s="6" t="s">
        <f>=G6*H5</f>
      </c>
    </row>
    <row collapsed="false" customFormat="false" customHeight="false" hidden="false" ht="12.1" outlineLevel="0" r="7">
      <c r="A7" s="14" t="n">
        <v>43826.763888889</v>
      </c>
      <c r="B7" s="6" t="n">
        <v>10</v>
      </c>
      <c r="C7" s="6" t="n">
        <v>10</v>
      </c>
      <c r="D7" s="17" t="s">
        <v>99</v>
      </c>
      <c r="E7" s="17"/>
      <c r="F7" s="17"/>
      <c r="G7" s="6" t="s">
        <f>=A7-A6</f>
      </c>
      <c r="H7" s="6" t="s">
        <f>=B7+H6</f>
      </c>
      <c r="I7" s="6" t="s">
        <f>=G7*H6</f>
      </c>
    </row>
    <row collapsed="false" customFormat="false" customHeight="false" hidden="false" ht="12.1" outlineLevel="0" r="8">
      <c r="A8" s="14" t="n">
        <v>43826.766319444</v>
      </c>
      <c r="B8" s="6" t="n">
        <v>20</v>
      </c>
      <c r="C8" s="6" t="n">
        <v>20</v>
      </c>
      <c r="D8" s="17" t="s">
        <v>99</v>
      </c>
      <c r="E8" s="17"/>
      <c r="F8" s="17"/>
      <c r="G8" s="6" t="s">
        <f>=A8-A7</f>
      </c>
      <c r="H8" s="6" t="s">
        <f>=B8+H7</f>
      </c>
      <c r="I8" s="6" t="s">
        <f>=G8*H7</f>
      </c>
    </row>
    <row collapsed="false" customFormat="false" customHeight="false" hidden="false" ht="12.1" outlineLevel="0" r="9">
      <c r="A9" s="14" t="n">
        <v>43844.694791667</v>
      </c>
      <c r="B9" s="6" t="n">
        <v>3200</v>
      </c>
      <c r="C9" s="6" t="n">
        <v>3200</v>
      </c>
      <c r="D9" s="17" t="s">
        <v>99</v>
      </c>
      <c r="E9" s="17"/>
      <c r="F9" s="17"/>
      <c r="G9" s="6" t="s">
        <f>=A9-A8</f>
      </c>
      <c r="H9" s="6" t="s">
        <f>=B9+H8</f>
      </c>
      <c r="I9" s="6" t="s">
        <f>=G9*H8</f>
      </c>
    </row>
    <row collapsed="false" customFormat="false" customHeight="false" hidden="false" ht="12.1" outlineLevel="0" r="10">
      <c r="A10" s="14" t="n">
        <v>43844.696539352</v>
      </c>
      <c r="B10" s="6" t="n">
        <v>-29.82</v>
      </c>
      <c r="C10" s="6" t="n">
        <v>-29.82</v>
      </c>
      <c r="D10" s="17" t="s">
        <v>100</v>
      </c>
      <c r="E10" s="17"/>
      <c r="F10" s="17"/>
      <c r="G10" s="6" t="s">
        <f>=A10-A9</f>
      </c>
      <c r="H10" s="6" t="s">
        <f>=B10+H9</f>
      </c>
      <c r="I10" s="6" t="s">
        <f>=G10*H9</f>
      </c>
    </row>
    <row collapsed="false" customFormat="false" customHeight="false" hidden="false" ht="12.1" outlineLevel="0" r="11">
      <c r="A11" s="14" t="n">
        <v>43865.595347222</v>
      </c>
      <c r="B11" s="6" t="n">
        <v>-264.583674</v>
      </c>
      <c r="C11" s="6" t="n">
        <v>-264.583674</v>
      </c>
      <c r="D11" s="17" t="s">
        <v>100</v>
      </c>
      <c r="E11" s="17"/>
      <c r="F11" s="17"/>
      <c r="G11" s="6" t="s">
        <f>=A11-A10</f>
      </c>
      <c r="H11" s="6" t="s">
        <f>=B11+H10</f>
      </c>
      <c r="I11" s="6" t="s">
        <f>=G11*H10</f>
      </c>
    </row>
    <row collapsed="false" customFormat="false" customHeight="false" hidden="false" ht="12.1" outlineLevel="0" r="12">
      <c r="A12" s="14" t="n">
        <v>43875.623368056</v>
      </c>
      <c r="B12" s="6" t="n">
        <v>4000</v>
      </c>
      <c r="C12" s="6" t="n">
        <v>4000</v>
      </c>
      <c r="D12" s="17" t="s">
        <v>99</v>
      </c>
      <c r="E12" s="17"/>
      <c r="F12" s="17"/>
      <c r="G12" s="6" t="s">
        <f>=A12-A11</f>
      </c>
      <c r="H12" s="6" t="s">
        <f>=B12+H11</f>
      </c>
      <c r="I12" s="6" t="s">
        <f>=G12*H11</f>
      </c>
    </row>
    <row collapsed="false" customFormat="false" customHeight="false" hidden="false" ht="12.1" outlineLevel="0" r="13">
      <c r="A13" s="14" t="n">
        <v>43892.524664352</v>
      </c>
      <c r="B13" s="6" t="n">
        <v>2000</v>
      </c>
      <c r="C13" s="6" t="n">
        <v>2000</v>
      </c>
      <c r="D13" s="17" t="s">
        <v>99</v>
      </c>
      <c r="E13" s="17"/>
      <c r="F13" s="17"/>
      <c r="G13" s="6" t="s">
        <f>=A13-A12</f>
      </c>
      <c r="H13" s="6" t="s">
        <f>=B13+H12</f>
      </c>
      <c r="I13" s="6" t="s">
        <f>=G13*H12</f>
      </c>
    </row>
    <row collapsed="false" customFormat="false" customHeight="false" hidden="false" ht="12.1" outlineLevel="0" r="14">
      <c r="A14" s="14" t="n">
        <v>43892.526631944</v>
      </c>
      <c r="B14" s="6" t="n">
        <v>250</v>
      </c>
      <c r="C14" s="6" t="n">
        <v>250</v>
      </c>
      <c r="D14" s="17" t="s">
        <v>99</v>
      </c>
      <c r="E14" s="17"/>
      <c r="F14" s="17"/>
      <c r="G14" s="6" t="s">
        <f>=A14-A13</f>
      </c>
      <c r="H14" s="6" t="s">
        <f>=B14+H13</f>
      </c>
      <c r="I14" s="6" t="s">
        <f>=G14*H13</f>
      </c>
    </row>
    <row collapsed="false" customFormat="false" customHeight="false" hidden="false" ht="12.1" outlineLevel="0" r="15">
      <c r="A15" s="14" t="n">
        <v>43927.614710648</v>
      </c>
      <c r="B15" s="6" t="n">
        <v>727.58</v>
      </c>
      <c r="C15" s="6" t="n">
        <v>727.58</v>
      </c>
      <c r="D15" s="17" t="s">
        <v>99</v>
      </c>
      <c r="E15" s="17"/>
      <c r="F15" s="17"/>
      <c r="G15" s="6" t="s">
        <f>=A15-A14</f>
      </c>
      <c r="H15" s="6" t="s">
        <f>=B15+H14</f>
      </c>
      <c r="I15" s="6" t="s">
        <f>=G15*H14</f>
      </c>
    </row>
    <row collapsed="false" customFormat="false" customHeight="false" hidden="false" ht="12.1" outlineLevel="0" r="16">
      <c r="A16" s="14" t="n">
        <v>43931.491087963</v>
      </c>
      <c r="B16" s="6" t="n">
        <v>2032.58</v>
      </c>
      <c r="C16" s="6" t="n">
        <v>2032.58</v>
      </c>
      <c r="D16" s="17" t="s">
        <v>99</v>
      </c>
      <c r="E16" s="17"/>
      <c r="F16" s="17"/>
      <c r="G16" s="6" t="s">
        <f>=A16-A15</f>
      </c>
      <c r="H16" s="6" t="s">
        <f>=B16+H15</f>
      </c>
      <c r="I16" s="6" t="s">
        <f>=G16*H15</f>
      </c>
    </row>
    <row collapsed="false" customFormat="false" customHeight="false" hidden="false" ht="12.1" outlineLevel="0" r="17">
      <c r="A17" s="14" t="n">
        <v>43931.497546296</v>
      </c>
      <c r="B17" s="6" t="n">
        <v>-1192.73</v>
      </c>
      <c r="C17" s="6" t="n">
        <v>-1192.73</v>
      </c>
      <c r="D17" s="17" t="s">
        <v>100</v>
      </c>
      <c r="E17" s="17"/>
      <c r="F17" s="17"/>
      <c r="G17" s="6" t="s">
        <f>=A17-A16</f>
      </c>
      <c r="H17" s="6" t="s">
        <f>=B17+H16</f>
      </c>
      <c r="I17" s="6" t="s">
        <f>=G17*H16</f>
      </c>
    </row>
    <row collapsed="false" customFormat="false" customHeight="false" hidden="false" ht="12.1" outlineLevel="0" r="18">
      <c r="A18" s="14" t="n">
        <v>43957.719270833</v>
      </c>
      <c r="B18" s="6" t="n">
        <v>3189.04</v>
      </c>
      <c r="C18" s="6" t="n">
        <v>3189.04</v>
      </c>
      <c r="D18" s="17" t="s">
        <v>99</v>
      </c>
      <c r="E18" s="17"/>
      <c r="F18" s="17"/>
      <c r="G18" s="6" t="s">
        <f>=A18-A17</f>
      </c>
      <c r="H18" s="6" t="s">
        <f>=B18+H17</f>
      </c>
      <c r="I18" s="6" t="s">
        <f>=G18*H17</f>
      </c>
    </row>
    <row collapsed="false" customFormat="false" customHeight="false" hidden="false" ht="12.1" outlineLevel="0" r="19">
      <c r="A19" s="14" t="n">
        <v>43957.722511574</v>
      </c>
      <c r="B19" s="6" t="n">
        <v>100</v>
      </c>
      <c r="C19" s="6" t="n">
        <v>100</v>
      </c>
      <c r="D19" s="17" t="s">
        <v>99</v>
      </c>
      <c r="E19" s="17"/>
      <c r="F19" s="17"/>
      <c r="G19" s="6" t="s">
        <f>=A19-A18</f>
      </c>
      <c r="H19" s="6" t="s">
        <f>=B19+H18</f>
      </c>
      <c r="I19" s="6" t="s">
        <f>=G19*H18</f>
      </c>
    </row>
    <row collapsed="false" customFormat="false" customHeight="false" hidden="false" ht="12.1" outlineLevel="0" r="20">
      <c r="A20" s="14" t="n">
        <v>43958.595023148</v>
      </c>
      <c r="B20" s="6" t="n">
        <v>1000</v>
      </c>
      <c r="C20" s="6" t="n">
        <v>1000</v>
      </c>
      <c r="D20" s="17" t="s">
        <v>99</v>
      </c>
      <c r="E20" s="17"/>
      <c r="F20" s="17"/>
      <c r="G20" s="6" t="s">
        <f>=A20-A19</f>
      </c>
      <c r="H20" s="6" t="s">
        <f>=B20+H19</f>
      </c>
      <c r="I20" s="6" t="s">
        <f>=G20*H19</f>
      </c>
    </row>
    <row collapsed="false" customFormat="false" customHeight="false" hidden="false" ht="12.1" outlineLevel="0" r="21">
      <c r="A21" s="14" t="n">
        <v>43959</v>
      </c>
      <c r="B21" s="6" t="n">
        <v>0.01</v>
      </c>
      <c r="C21" s="6" t="n">
        <v>0.01</v>
      </c>
      <c r="D21" s="17" t="s">
        <v>101</v>
      </c>
      <c r="E21" s="17"/>
      <c r="F21" s="17"/>
      <c r="G21" s="6" t="s">
        <f>=A21-A20</f>
      </c>
      <c r="H21" s="6" t="s">
        <f>=B21+H20</f>
      </c>
      <c r="I21" s="6" t="s">
        <f>=G21*H20</f>
      </c>
    </row>
    <row collapsed="false" customFormat="false" customHeight="false" hidden="false" ht="12.1" outlineLevel="0" r="22">
      <c r="A22" s="14" t="n">
        <v>43965.672395833</v>
      </c>
      <c r="B22" s="6" t="n">
        <v>3778.31</v>
      </c>
      <c r="C22" s="6" t="n">
        <v>3778.31</v>
      </c>
      <c r="D22" s="17" t="s">
        <v>99</v>
      </c>
      <c r="E22" s="17"/>
      <c r="F22" s="17"/>
      <c r="G22" s="6" t="s">
        <f>=A22-A21</f>
      </c>
      <c r="H22" s="6" t="s">
        <f>=B22+H21</f>
      </c>
      <c r="I22" s="6" t="s">
        <f>=G22*H21</f>
      </c>
    </row>
    <row collapsed="false" customFormat="false" customHeight="false" hidden="false" ht="12.1" outlineLevel="0" r="23">
      <c r="A23" s="14" t="n">
        <v>43966</v>
      </c>
      <c r="B23" s="6" t="n">
        <v>-158.6</v>
      </c>
      <c r="C23" s="6" t="n">
        <v>-158.6</v>
      </c>
      <c r="D23" s="17" t="s">
        <v>102</v>
      </c>
      <c r="E23" s="17"/>
      <c r="F23" s="17"/>
      <c r="G23" s="6" t="s">
        <f>=A23-A22</f>
      </c>
      <c r="H23" s="6" t="s">
        <f>=B23+H22</f>
      </c>
      <c r="I23" s="6" t="s">
        <f>=G23*H22</f>
      </c>
    </row>
    <row collapsed="false" customFormat="false" customHeight="false" hidden="false" ht="12.1" outlineLevel="0" r="24">
      <c r="A24" s="14" t="n">
        <v>43983.718935185</v>
      </c>
      <c r="B24" s="6" t="n">
        <v>158.6</v>
      </c>
      <c r="C24" s="6" t="n">
        <v>158.6</v>
      </c>
      <c r="D24" s="17" t="s">
        <v>103</v>
      </c>
      <c r="E24" s="17"/>
      <c r="F24" s="17"/>
      <c r="G24" s="6" t="s">
        <f>=A24-A23</f>
      </c>
      <c r="H24" s="6" t="s">
        <f>=B24+H23</f>
      </c>
      <c r="I24" s="6" t="s">
        <f>=G24*H23</f>
      </c>
    </row>
    <row collapsed="false" customFormat="false" customHeight="false" hidden="false" ht="12.1" outlineLevel="0" r="25">
      <c r="A25" s="14" t="n">
        <v>43999.643043981</v>
      </c>
      <c r="B25" s="6" t="n">
        <v>25</v>
      </c>
      <c r="C25" s="6" t="n">
        <v>25</v>
      </c>
      <c r="D25" s="17" t="s">
        <v>99</v>
      </c>
      <c r="E25" s="17"/>
      <c r="F25" s="17"/>
      <c r="G25" s="6" t="s">
        <f>=A25-A24</f>
      </c>
      <c r="H25" s="6" t="s">
        <f>=B25+H24</f>
      </c>
      <c r="I25" s="6" t="s">
        <f>=G25*H24</f>
      </c>
    </row>
    <row collapsed="false" customFormat="false" customHeight="false" hidden="false" ht="12.1" outlineLevel="0" r="26">
      <c r="A26" s="14" t="n">
        <v>43999.643518519</v>
      </c>
      <c r="B26" s="6" t="n">
        <v>1</v>
      </c>
      <c r="C26" s="6" t="n">
        <v>1</v>
      </c>
      <c r="D26" s="17" t="s">
        <v>99</v>
      </c>
      <c r="E26" s="17"/>
      <c r="F26" s="17"/>
      <c r="G26" s="6" t="s">
        <f>=A26-A25</f>
      </c>
      <c r="H26" s="6" t="s">
        <f>=B26+H25</f>
      </c>
      <c r="I26" s="6" t="s">
        <f>=G26*H25</f>
      </c>
    </row>
    <row collapsed="false" customFormat="false" customHeight="false" hidden="false" ht="12.1" outlineLevel="0" r="27">
      <c r="A27" s="14" t="n">
        <v>44001</v>
      </c>
      <c r="B27" s="6" t="n">
        <v>-41.66</v>
      </c>
      <c r="C27" s="6" t="n">
        <v>-41.66</v>
      </c>
      <c r="D27" s="17" t="s">
        <v>104</v>
      </c>
      <c r="E27" s="17"/>
      <c r="F27" s="17"/>
      <c r="G27" s="6" t="s">
        <f>=A27-A26</f>
      </c>
      <c r="H27" s="6" t="s">
        <f>=B27+H26</f>
      </c>
      <c r="I27" s="6" t="s">
        <f>=G27*H26</f>
      </c>
    </row>
    <row collapsed="false" customFormat="false" customHeight="false" hidden="false" ht="12.1" outlineLevel="0" r="28">
      <c r="A28" s="14" t="n">
        <v>44002</v>
      </c>
      <c r="B28" s="6" t="n">
        <v>-20.96</v>
      </c>
      <c r="C28" s="6" t="n">
        <v>-20.96</v>
      </c>
      <c r="D28" s="17" t="s">
        <v>105</v>
      </c>
      <c r="E28" s="17"/>
      <c r="F28" s="17"/>
      <c r="G28" s="6" t="s">
        <f>=A28-A27</f>
      </c>
      <c r="H28" s="6" t="s">
        <f>=B28+H27</f>
      </c>
      <c r="I28" s="6" t="s">
        <f>=G28*H27</f>
      </c>
    </row>
    <row collapsed="false" customFormat="false" customHeight="false" hidden="false" ht="12.1" outlineLevel="0" r="29">
      <c r="A29" s="14" t="n">
        <v>44005</v>
      </c>
      <c r="B29" s="6" t="n">
        <v>41.66</v>
      </c>
      <c r="C29" s="6" t="n">
        <v>41.66</v>
      </c>
      <c r="D29" s="17" t="s">
        <v>106</v>
      </c>
      <c r="E29" s="17"/>
      <c r="F29" s="17"/>
      <c r="G29" s="6" t="s">
        <f>=A29-A28</f>
      </c>
      <c r="H29" s="6" t="s">
        <f>=B29+H28</f>
      </c>
      <c r="I29" s="6" t="s">
        <f>=G29*H28</f>
      </c>
    </row>
    <row collapsed="false" customFormat="false" customHeight="false" hidden="false" ht="12.1" outlineLevel="0" r="30">
      <c r="A30" s="14" t="n">
        <v>44005.565844907</v>
      </c>
      <c r="B30" s="6" t="n">
        <v>20.96</v>
      </c>
      <c r="C30" s="6" t="n">
        <v>20.96</v>
      </c>
      <c r="D30" s="17" t="s">
        <v>107</v>
      </c>
      <c r="E30" s="17"/>
      <c r="F30" s="17"/>
      <c r="G30" s="6" t="s">
        <f>=A30-A29</f>
      </c>
      <c r="H30" s="6" t="s">
        <f>=B30+H29</f>
      </c>
      <c r="I30" s="6" t="s">
        <f>=G30*H29</f>
      </c>
    </row>
    <row collapsed="false" customFormat="false" customHeight="false" hidden="false" ht="12.1" outlineLevel="0" r="31">
      <c r="A31" s="14" t="n">
        <v>44008</v>
      </c>
      <c r="B31" s="6" t="n">
        <v>-23.68</v>
      </c>
      <c r="C31" s="6" t="n">
        <v>-23.68</v>
      </c>
      <c r="D31" s="17" t="s">
        <v>108</v>
      </c>
      <c r="E31" s="17"/>
      <c r="F31" s="17"/>
      <c r="G31" s="6" t="s">
        <f>=A31-A30</f>
      </c>
      <c r="H31" s="6" t="s">
        <f>=B31+H30</f>
      </c>
      <c r="I31" s="6" t="s">
        <f>=G31*H30</f>
      </c>
    </row>
    <row collapsed="false" customFormat="false" customHeight="false" hidden="false" ht="12.1" outlineLevel="0" r="32">
      <c r="A32" s="14" t="n">
        <v>44011.483391204</v>
      </c>
      <c r="B32" s="6" t="n">
        <v>23.68</v>
      </c>
      <c r="C32" s="6" t="n">
        <v>23.68</v>
      </c>
      <c r="D32" s="17" t="s">
        <v>109</v>
      </c>
      <c r="E32" s="17"/>
      <c r="F32" s="17"/>
      <c r="G32" s="6" t="s">
        <f>=A32-A31</f>
      </c>
      <c r="H32" s="6" t="s">
        <f>=B32+H31</f>
      </c>
      <c r="I32" s="6" t="s">
        <f>=G32*H31</f>
      </c>
    </row>
    <row collapsed="false" customFormat="false" customHeight="false" hidden="false" ht="12.1" outlineLevel="0" r="33">
      <c r="A33" s="14" t="n">
        <v>44020</v>
      </c>
      <c r="B33" s="6" t="n">
        <v>-120.75</v>
      </c>
      <c r="C33" s="6" t="n">
        <v>-120.75</v>
      </c>
      <c r="D33" s="17" t="s">
        <v>110</v>
      </c>
      <c r="E33" s="17"/>
      <c r="F33" s="17"/>
      <c r="G33" s="6" t="s">
        <f>=A33-A32</f>
      </c>
      <c r="H33" s="6" t="s">
        <f>=B33+H32</f>
      </c>
      <c r="I33" s="6" t="s">
        <f>=G33*H32</f>
      </c>
    </row>
    <row collapsed="false" customFormat="false" customHeight="false" hidden="false" ht="12.1" outlineLevel="0" r="34">
      <c r="A34" s="14" t="n">
        <v>44021</v>
      </c>
      <c r="B34" s="6" t="n">
        <v>-205.7</v>
      </c>
      <c r="C34" s="6" t="n">
        <v>-205.7</v>
      </c>
      <c r="D34" s="17" t="s">
        <v>111</v>
      </c>
      <c r="E34" s="17"/>
      <c r="F34" s="17"/>
      <c r="G34" s="6" t="s">
        <f>=A34-A33</f>
      </c>
      <c r="H34" s="6" t="s">
        <f>=B34+H33</f>
      </c>
      <c r="I34" s="6" t="s">
        <f>=G34*H33</f>
      </c>
    </row>
    <row collapsed="false" customFormat="false" customHeight="false" hidden="false" ht="12.1" outlineLevel="0" r="35">
      <c r="A35" s="14" t="n">
        <v>44023</v>
      </c>
      <c r="B35" s="6" t="n">
        <v>-30</v>
      </c>
      <c r="C35" s="6" t="n">
        <v>-30</v>
      </c>
      <c r="D35" s="17" t="s">
        <v>112</v>
      </c>
      <c r="E35" s="17"/>
      <c r="F35" s="17"/>
      <c r="G35" s="6" t="s">
        <f>=A35-A34</f>
      </c>
      <c r="H35" s="6" t="s">
        <f>=B35+H34</f>
      </c>
      <c r="I35" s="6" t="s">
        <f>=G35*H34</f>
      </c>
    </row>
    <row collapsed="false" customFormat="false" customHeight="false" hidden="false" ht="12.1" outlineLevel="0" r="36">
      <c r="A36" s="14" t="n">
        <v>44027.656597222</v>
      </c>
      <c r="B36" s="6" t="n">
        <v>1900</v>
      </c>
      <c r="C36" s="6" t="n">
        <v>1900</v>
      </c>
      <c r="D36" s="17" t="s">
        <v>99</v>
      </c>
      <c r="E36" s="17"/>
      <c r="F36" s="17"/>
      <c r="G36" s="6" t="s">
        <f>=A36-A35</f>
      </c>
      <c r="H36" s="6" t="s">
        <f>=B36+H35</f>
      </c>
      <c r="I36" s="6" t="s">
        <f>=G36*H35</f>
      </c>
    </row>
    <row collapsed="false" customFormat="false" customHeight="false" hidden="false" ht="12.1" outlineLevel="0" r="37">
      <c r="A37" s="14" t="n">
        <v>44028.624479167</v>
      </c>
      <c r="B37" s="6" t="n">
        <v>30</v>
      </c>
      <c r="C37" s="6" t="n">
        <v>30</v>
      </c>
      <c r="D37" s="17" t="s">
        <v>113</v>
      </c>
      <c r="E37" s="17"/>
      <c r="F37" s="17"/>
      <c r="G37" s="6" t="s">
        <f>=A37-A36</f>
      </c>
      <c r="H37" s="6" t="s">
        <f>=B37+H36</f>
      </c>
      <c r="I37" s="6" t="s">
        <f>=G37*H36</f>
      </c>
    </row>
    <row collapsed="false" customFormat="false" customHeight="false" hidden="false" ht="12.1" outlineLevel="0" r="38">
      <c r="A38" s="14" t="n">
        <v>44029.593680556</v>
      </c>
      <c r="B38" s="6" t="n">
        <v>205.7</v>
      </c>
      <c r="C38" s="6" t="n">
        <v>205.7</v>
      </c>
      <c r="D38" s="17" t="s">
        <v>114</v>
      </c>
      <c r="E38" s="17"/>
      <c r="F38" s="17"/>
      <c r="G38" s="6" t="s">
        <f>=A38-A37</f>
      </c>
      <c r="H38" s="6" t="s">
        <f>=B38+H37</f>
      </c>
      <c r="I38" s="6" t="s">
        <f>=G38*H37</f>
      </c>
    </row>
    <row collapsed="false" customFormat="false" customHeight="false" hidden="false" ht="12.1" outlineLevel="0" r="39">
      <c r="A39" s="14" t="n">
        <v>44031</v>
      </c>
      <c r="B39" s="6" t="n">
        <v>-41.66</v>
      </c>
      <c r="C39" s="6" t="n">
        <v>-41.66</v>
      </c>
      <c r="D39" s="17" t="s">
        <v>104</v>
      </c>
      <c r="E39" s="17"/>
      <c r="F39" s="17"/>
      <c r="G39" s="6" t="s">
        <f>=A39-A38</f>
      </c>
      <c r="H39" s="6" t="s">
        <f>=B39+H38</f>
      </c>
      <c r="I39" s="6" t="s">
        <f>=G39*H38</f>
      </c>
    </row>
    <row collapsed="false" customFormat="false" customHeight="false" hidden="false" ht="12.1" outlineLevel="0" r="40">
      <c r="A40" s="14" t="n">
        <v>44032</v>
      </c>
      <c r="B40" s="6" t="n">
        <v>-20.52</v>
      </c>
      <c r="C40" s="6" t="n">
        <v>-20.52</v>
      </c>
      <c r="D40" s="17" t="s">
        <v>115</v>
      </c>
      <c r="E40" s="17"/>
      <c r="F40" s="17"/>
      <c r="G40" s="6" t="s">
        <f>=A40-A39</f>
      </c>
      <c r="H40" s="6" t="s">
        <f>=B40+H39</f>
      </c>
      <c r="I40" s="6" t="s">
        <f>=G40*H39</f>
      </c>
    </row>
    <row collapsed="false" customFormat="false" customHeight="false" hidden="false" ht="12.1" outlineLevel="0" r="41">
      <c r="A41" s="14" t="n">
        <v>44033</v>
      </c>
      <c r="B41" s="6" t="n">
        <v>41.66</v>
      </c>
      <c r="C41" s="6" t="n">
        <v>41.66</v>
      </c>
      <c r="D41" s="17" t="s">
        <v>106</v>
      </c>
      <c r="E41" s="17"/>
      <c r="F41" s="17"/>
      <c r="G41" s="6" t="s">
        <f>=A41-A40</f>
      </c>
      <c r="H41" s="6" t="s">
        <f>=B41+H40</f>
      </c>
      <c r="I41" s="6" t="s">
        <f>=G41*H40</f>
      </c>
    </row>
    <row collapsed="false" customFormat="false" customHeight="false" hidden="false" ht="12.1" outlineLevel="0" r="42">
      <c r="A42" s="14" t="n">
        <v>44033.847847222</v>
      </c>
      <c r="B42" s="6" t="n">
        <v>20.52</v>
      </c>
      <c r="C42" s="6" t="n">
        <v>20.52</v>
      </c>
      <c r="D42" s="17" t="s">
        <v>107</v>
      </c>
      <c r="E42" s="17"/>
      <c r="F42" s="17"/>
      <c r="G42" s="6" t="s">
        <f>=A42-A41</f>
      </c>
      <c r="H42" s="6" t="s">
        <f>=B42+H41</f>
      </c>
      <c r="I42" s="6" t="s">
        <f>=G42*H41</f>
      </c>
    </row>
    <row collapsed="false" customFormat="false" customHeight="false" hidden="false" ht="12.1" outlineLevel="0" r="43">
      <c r="A43" s="14" t="n">
        <v>44034.5765625</v>
      </c>
      <c r="B43" s="6" t="n">
        <v>120.75</v>
      </c>
      <c r="C43" s="6" t="n">
        <v>120.75</v>
      </c>
      <c r="D43" s="17" t="s">
        <v>116</v>
      </c>
      <c r="E43" s="17"/>
      <c r="F43" s="17"/>
      <c r="G43" s="6" t="s">
        <f>=A43-A42</f>
      </c>
      <c r="H43" s="6" t="s">
        <f>=B43+H42</f>
      </c>
      <c r="I43" s="6" t="s">
        <f>=G43*H42</f>
      </c>
    </row>
    <row collapsed="false" customFormat="false" customHeight="false" hidden="false" ht="12.1" outlineLevel="0" r="44">
      <c r="A44" s="14" t="n">
        <v>44041.694131944</v>
      </c>
      <c r="B44" s="6" t="n">
        <v>-671.009868</v>
      </c>
      <c r="C44" s="6" t="n">
        <v>-671.009868</v>
      </c>
      <c r="D44" s="17" t="s">
        <v>100</v>
      </c>
      <c r="E44" s="17"/>
      <c r="F44" s="17"/>
      <c r="G44" s="6" t="s">
        <f>=A44-A43</f>
      </c>
      <c r="H44" s="6" t="s">
        <f>=B44+H43</f>
      </c>
      <c r="I44" s="6" t="s">
        <f>=G44*H43</f>
      </c>
    </row>
    <row collapsed="false" customFormat="false" customHeight="false" hidden="false" ht="12.1" outlineLevel="0" r="45">
      <c r="A45" s="14" t="n">
        <v>44061</v>
      </c>
      <c r="B45" s="6" t="n">
        <v>-41.66</v>
      </c>
      <c r="C45" s="6" t="n">
        <v>-41.66</v>
      </c>
      <c r="D45" s="17" t="s">
        <v>104</v>
      </c>
      <c r="E45" s="17"/>
      <c r="F45" s="17"/>
      <c r="G45" s="6" t="s">
        <f>=A45-A44</f>
      </c>
      <c r="H45" s="6" t="s">
        <f>=B45+H44</f>
      </c>
      <c r="I45" s="6" t="s">
        <f>=G45*H44</f>
      </c>
    </row>
    <row collapsed="false" customFormat="false" customHeight="false" hidden="false" ht="12.1" outlineLevel="0" r="46">
      <c r="A46" s="14" t="n">
        <v>44062</v>
      </c>
      <c r="B46" s="6" t="n">
        <v>-20.08</v>
      </c>
      <c r="C46" s="6" t="n">
        <v>-20.08</v>
      </c>
      <c r="D46" s="17" t="s">
        <v>117</v>
      </c>
      <c r="E46" s="17"/>
      <c r="F46" s="17"/>
      <c r="G46" s="6" t="s">
        <f>=A46-A45</f>
      </c>
      <c r="H46" s="6" t="s">
        <f>=B46+H45</f>
      </c>
      <c r="I46" s="6" t="s">
        <f>=G46*H45</f>
      </c>
    </row>
    <row collapsed="false" customFormat="false" customHeight="false" hidden="false" ht="12.1" outlineLevel="0" r="47">
      <c r="A47" s="14" t="n">
        <v>44063</v>
      </c>
      <c r="B47" s="6" t="n">
        <v>41.66</v>
      </c>
      <c r="C47" s="6" t="n">
        <v>41.66</v>
      </c>
      <c r="D47" s="17" t="s">
        <v>106</v>
      </c>
      <c r="E47" s="17"/>
      <c r="F47" s="17"/>
      <c r="G47" s="6" t="s">
        <f>=A47-A46</f>
      </c>
      <c r="H47" s="6" t="s">
        <f>=B47+H46</f>
      </c>
      <c r="I47" s="6" t="s">
        <f>=G47*H46</f>
      </c>
    </row>
    <row collapsed="false" customFormat="false" customHeight="false" hidden="false" ht="12.1" outlineLevel="0" r="48">
      <c r="A48" s="14" t="n">
        <v>44063.579895833</v>
      </c>
      <c r="B48" s="6" t="n">
        <v>20.08</v>
      </c>
      <c r="C48" s="6" t="n">
        <v>20.08</v>
      </c>
      <c r="D48" s="17" t="s">
        <v>107</v>
      </c>
      <c r="E48" s="17"/>
      <c r="F48" s="17"/>
      <c r="G48" s="6" t="s">
        <f>=A48-A47</f>
      </c>
      <c r="H48" s="6" t="s">
        <f>=B48+H47</f>
      </c>
      <c r="I48" s="6" t="s">
        <f>=G48*H47</f>
      </c>
    </row>
    <row collapsed="false" customFormat="false" customHeight="false" hidden="false" ht="12.1" outlineLevel="0" r="49">
      <c r="A49" s="14" t="n">
        <v>44091</v>
      </c>
      <c r="B49" s="6" t="n">
        <v>-41.66</v>
      </c>
      <c r="C49" s="6" t="n">
        <v>-41.66</v>
      </c>
      <c r="D49" s="17" t="s">
        <v>104</v>
      </c>
      <c r="E49" s="17"/>
      <c r="F49" s="17"/>
      <c r="G49" s="6" t="s">
        <f>=A49-A48</f>
      </c>
      <c r="H49" s="6" t="s">
        <f>=B49+H48</f>
      </c>
      <c r="I49" s="6" t="s">
        <f>=G49*H48</f>
      </c>
    </row>
    <row collapsed="false" customFormat="false" customHeight="false" hidden="false" ht="12.1" outlineLevel="0" r="50">
      <c r="A50" s="14" t="n">
        <v>44092</v>
      </c>
      <c r="B50" s="6" t="n">
        <v>-19.64</v>
      </c>
      <c r="C50" s="6" t="n">
        <v>-19.64</v>
      </c>
      <c r="D50" s="17" t="s">
        <v>118</v>
      </c>
      <c r="E50" s="17"/>
      <c r="F50" s="17"/>
      <c r="G50" s="6" t="s">
        <f>=A50-A49</f>
      </c>
      <c r="H50" s="6" t="s">
        <f>=B50+H49</f>
      </c>
      <c r="I50" s="6" t="s">
        <f>=G50*H49</f>
      </c>
    </row>
    <row collapsed="false" customFormat="false" customHeight="false" hidden="false" ht="12.1" outlineLevel="0" r="51">
      <c r="A51" s="14" t="n">
        <v>44092.748391204</v>
      </c>
      <c r="B51" s="6" t="n">
        <v>9.76</v>
      </c>
      <c r="C51" s="6" t="n">
        <v>9.76</v>
      </c>
      <c r="D51" s="17" t="s">
        <v>99</v>
      </c>
      <c r="E51" s="17"/>
      <c r="F51" s="17"/>
      <c r="G51" s="6" t="s">
        <f>=A51-A50</f>
      </c>
      <c r="H51" s="6" t="s">
        <f>=B51+H50</f>
      </c>
      <c r="I51" s="6" t="s">
        <f>=G51*H50</f>
      </c>
    </row>
    <row collapsed="false" customFormat="false" customHeight="false" hidden="false" ht="12.1" outlineLevel="0" r="52">
      <c r="A52" s="14" t="n">
        <v>44097.637384259</v>
      </c>
      <c r="B52" s="6" t="n">
        <v>19.64</v>
      </c>
      <c r="C52" s="6" t="n">
        <v>19.64</v>
      </c>
      <c r="D52" s="17" t="s">
        <v>107</v>
      </c>
      <c r="E52" s="17"/>
      <c r="F52" s="17"/>
      <c r="G52" s="6" t="s">
        <f>=A52-A51</f>
      </c>
      <c r="H52" s="6" t="s">
        <f>=B52+H51</f>
      </c>
      <c r="I52" s="6" t="s">
        <f>=G52*H51</f>
      </c>
    </row>
    <row collapsed="false" customFormat="false" customHeight="false" hidden="false" ht="12.1" outlineLevel="0" r="53">
      <c r="A53" s="14" t="n">
        <v>44097.678587963</v>
      </c>
      <c r="B53" s="6" t="n">
        <v>41.66</v>
      </c>
      <c r="C53" s="6" t="n">
        <v>41.66</v>
      </c>
      <c r="D53" s="17" t="s">
        <v>106</v>
      </c>
      <c r="E53" s="17"/>
      <c r="F53" s="17"/>
      <c r="G53" s="6" t="s">
        <f>=A53-A52</f>
      </c>
      <c r="H53" s="6" t="s">
        <f>=B53+H52</f>
      </c>
      <c r="I53" s="6" t="s">
        <f>=G53*H52</f>
      </c>
    </row>
    <row collapsed="false" customFormat="false" customHeight="false" hidden="false" ht="12.1" outlineLevel="0" r="54">
      <c r="A54" s="14" t="n">
        <v>44099</v>
      </c>
      <c r="B54" s="6" t="n">
        <v>-23.68</v>
      </c>
      <c r="C54" s="6" t="n">
        <v>-23.68</v>
      </c>
      <c r="D54" s="17" t="s">
        <v>108</v>
      </c>
      <c r="E54" s="17"/>
      <c r="F54" s="17"/>
      <c r="G54" s="6" t="s">
        <f>=A54-A53</f>
      </c>
      <c r="H54" s="6" t="s">
        <f>=B54+H53</f>
      </c>
      <c r="I54" s="6" t="s">
        <f>=G54*H53</f>
      </c>
    </row>
    <row collapsed="false" customFormat="false" customHeight="false" hidden="false" ht="12.1" outlineLevel="0" r="55">
      <c r="A55" s="14" t="n">
        <v>44103</v>
      </c>
      <c r="B55" s="6" t="n">
        <v>-25</v>
      </c>
      <c r="C55" s="6" t="n">
        <v>-25</v>
      </c>
      <c r="D55" s="17" t="s">
        <v>119</v>
      </c>
      <c r="E55" s="17"/>
      <c r="F55" s="17"/>
      <c r="G55" s="6" t="s">
        <f>=A55-A54</f>
      </c>
      <c r="H55" s="6" t="s">
        <f>=B55+H54</f>
      </c>
      <c r="I55" s="6" t="s">
        <f>=G55*H54</f>
      </c>
    </row>
    <row collapsed="false" customFormat="false" customHeight="false" hidden="false" ht="12.1" outlineLevel="0" r="56">
      <c r="A56" s="14" t="n">
        <v>44104.498321759</v>
      </c>
      <c r="B56" s="6" t="n">
        <v>23.68</v>
      </c>
      <c r="C56" s="6" t="n">
        <v>23.68</v>
      </c>
      <c r="D56" s="17" t="s">
        <v>109</v>
      </c>
      <c r="E56" s="17"/>
      <c r="F56" s="17"/>
      <c r="G56" s="6" t="s">
        <f>=A56-A55</f>
      </c>
      <c r="H56" s="6" t="s">
        <f>=B56+H55</f>
      </c>
      <c r="I56" s="6" t="s">
        <f>=G56*H55</f>
      </c>
    </row>
    <row collapsed="false" customFormat="false" customHeight="false" hidden="false" ht="12.1" outlineLevel="0" r="57">
      <c r="A57" s="14" t="n">
        <v>44116</v>
      </c>
      <c r="B57" s="6" t="n">
        <v>-89.3</v>
      </c>
      <c r="C57" s="6" t="n">
        <v>-89.3</v>
      </c>
      <c r="D57" s="17" t="s">
        <v>120</v>
      </c>
      <c r="E57" s="17"/>
      <c r="F57" s="17"/>
      <c r="G57" s="6" t="s">
        <f>=A57-A56</f>
      </c>
      <c r="H57" s="6" t="s">
        <f>=B57+H56</f>
      </c>
      <c r="I57" s="6" t="s">
        <f>=G57*H56</f>
      </c>
    </row>
    <row collapsed="false" customFormat="false" customHeight="false" hidden="false" ht="12.1" outlineLevel="0" r="58">
      <c r="A58" s="14" t="n">
        <v>44116.679155093</v>
      </c>
      <c r="B58" s="6" t="n">
        <v>25</v>
      </c>
      <c r="C58" s="6" t="n">
        <v>25</v>
      </c>
      <c r="D58" s="17" t="s">
        <v>113</v>
      </c>
      <c r="E58" s="17"/>
      <c r="F58" s="17"/>
      <c r="G58" s="6" t="s">
        <f>=A58-A57</f>
      </c>
      <c r="H58" s="6" t="s">
        <f>=B58+H57</f>
      </c>
      <c r="I58" s="6" t="s">
        <f>=G58*H57</f>
      </c>
    </row>
    <row collapsed="false" customFormat="false" customHeight="false" hidden="false" ht="12.1" outlineLevel="0" r="59">
      <c r="A59" s="14" t="n">
        <v>44120.467361111</v>
      </c>
      <c r="B59" s="6" t="n">
        <v>9699.99</v>
      </c>
      <c r="C59" s="6" t="n">
        <v>9699.99</v>
      </c>
      <c r="D59" s="17" t="s">
        <v>99</v>
      </c>
      <c r="E59" s="17"/>
      <c r="F59" s="17"/>
      <c r="G59" s="6" t="s">
        <f>=A59-A58</f>
      </c>
      <c r="H59" s="6" t="s">
        <f>=B59+H58</f>
      </c>
      <c r="I59" s="6" t="s">
        <f>=G59*H58</f>
      </c>
    </row>
    <row collapsed="false" customFormat="false" customHeight="false" hidden="false" ht="12.1" outlineLevel="0" r="60">
      <c r="A60" s="14" t="n">
        <v>44121</v>
      </c>
      <c r="B60" s="6" t="n">
        <v>-41.66</v>
      </c>
      <c r="C60" s="6" t="n">
        <v>-41.66</v>
      </c>
      <c r="D60" s="17" t="s">
        <v>104</v>
      </c>
      <c r="E60" s="17"/>
      <c r="F60" s="17"/>
      <c r="G60" s="6" t="s">
        <f>=A60-A59</f>
      </c>
      <c r="H60" s="6" t="s">
        <f>=B60+H59</f>
      </c>
      <c r="I60" s="6" t="s">
        <f>=G60*H59</f>
      </c>
    </row>
    <row collapsed="false" customFormat="false" customHeight="false" hidden="false" ht="12.1" outlineLevel="0" r="61">
      <c r="A61" s="14" t="n">
        <v>44122</v>
      </c>
      <c r="B61" s="6" t="n">
        <v>-19.22</v>
      </c>
      <c r="C61" s="6" t="n">
        <v>-19.22</v>
      </c>
      <c r="D61" s="17" t="s">
        <v>121</v>
      </c>
      <c r="E61" s="17"/>
      <c r="F61" s="17"/>
      <c r="G61" s="6" t="s">
        <f>=A61-A60</f>
      </c>
      <c r="H61" s="6" t="s">
        <f>=B61+H60</f>
      </c>
      <c r="I61" s="6" t="s">
        <f>=G61*H60</f>
      </c>
    </row>
    <row collapsed="false" customFormat="false" customHeight="false" hidden="false" ht="12.1" outlineLevel="0" r="62">
      <c r="A62" s="14" t="n">
        <v>44124.638310185</v>
      </c>
      <c r="B62" s="6" t="n">
        <v>89.3</v>
      </c>
      <c r="C62" s="6" t="n">
        <v>89.3</v>
      </c>
      <c r="D62" s="17" t="s">
        <v>114</v>
      </c>
      <c r="E62" s="17"/>
      <c r="F62" s="17"/>
      <c r="G62" s="6" t="s">
        <f>=A62-A61</f>
      </c>
      <c r="H62" s="6" t="s">
        <f>=B62+H61</f>
      </c>
      <c r="I62" s="6" t="s">
        <f>=G62*H61</f>
      </c>
    </row>
    <row collapsed="false" customFormat="false" customHeight="false" hidden="false" ht="12.1" outlineLevel="0" r="63">
      <c r="A63" s="14" t="n">
        <v>44124.825671296</v>
      </c>
      <c r="B63" s="6" t="n">
        <v>19.22</v>
      </c>
      <c r="C63" s="6" t="n">
        <v>19.22</v>
      </c>
      <c r="D63" s="17" t="s">
        <v>107</v>
      </c>
      <c r="E63" s="17"/>
      <c r="F63" s="17"/>
      <c r="G63" s="6" t="s">
        <f>=A63-A62</f>
      </c>
      <c r="H63" s="6" t="s">
        <f>=B63+H62</f>
      </c>
      <c r="I63" s="6" t="s">
        <f>=G63*H62</f>
      </c>
    </row>
    <row collapsed="false" customFormat="false" customHeight="false" hidden="false" ht="12.1" outlineLevel="0" r="64">
      <c r="A64" s="14" t="n">
        <v>44124.838101852</v>
      </c>
      <c r="B64" s="6" t="n">
        <v>41.66</v>
      </c>
      <c r="C64" s="6" t="n">
        <v>41.66</v>
      </c>
      <c r="D64" s="17" t="s">
        <v>106</v>
      </c>
      <c r="E64" s="17"/>
      <c r="F64" s="17"/>
      <c r="G64" s="6" t="s">
        <f>=A64-A63</f>
      </c>
      <c r="H64" s="6" t="s">
        <f>=B64+H63</f>
      </c>
      <c r="I64" s="6" t="s">
        <f>=G64*H63</f>
      </c>
    </row>
    <row collapsed="false" customFormat="false" customHeight="false" hidden="false" ht="12.1" outlineLevel="0" r="65">
      <c r="A65" s="14" t="n">
        <v>44151</v>
      </c>
      <c r="B65" s="6" t="n">
        <v>-41.66</v>
      </c>
      <c r="C65" s="6" t="n">
        <v>-41.66</v>
      </c>
      <c r="D65" s="17" t="s">
        <v>104</v>
      </c>
      <c r="E65" s="17"/>
      <c r="F65" s="17"/>
      <c r="G65" s="6" t="s">
        <f>=A65-A64</f>
      </c>
      <c r="H65" s="6" t="s">
        <f>=B65+H64</f>
      </c>
      <c r="I65" s="6" t="s">
        <f>=G65*H64</f>
      </c>
    </row>
    <row collapsed="false" customFormat="false" customHeight="false" hidden="false" ht="12.1" outlineLevel="0" r="66">
      <c r="A66" s="14" t="n">
        <v>44152</v>
      </c>
      <c r="B66" s="6" t="n">
        <v>-18.78</v>
      </c>
      <c r="C66" s="6" t="n">
        <v>-18.78</v>
      </c>
      <c r="D66" s="17" t="s">
        <v>122</v>
      </c>
      <c r="E66" s="17"/>
      <c r="F66" s="17"/>
      <c r="G66" s="6" t="s">
        <f>=A66-A65</f>
      </c>
      <c r="H66" s="6" t="s">
        <f>=B66+H65</f>
      </c>
      <c r="I66" s="6" t="s">
        <f>=G66*H65</f>
      </c>
    </row>
    <row collapsed="false" customFormat="false" customHeight="false" hidden="false" ht="12.1" outlineLevel="0" r="67">
      <c r="A67" s="14" t="n">
        <v>44152</v>
      </c>
      <c r="B67" s="6" t="n">
        <v>41.66</v>
      </c>
      <c r="C67" s="6" t="n">
        <v>41.66</v>
      </c>
      <c r="D67" s="17" t="s">
        <v>106</v>
      </c>
      <c r="E67" s="17"/>
      <c r="F67" s="17"/>
      <c r="G67" s="6" t="s">
        <f>=A67-A66</f>
      </c>
      <c r="H67" s="6" t="s">
        <f>=B67+H66</f>
      </c>
      <c r="I67" s="6" t="s">
        <f>=G67*H66</f>
      </c>
    </row>
    <row collapsed="false" customFormat="false" customHeight="false" hidden="false" ht="12.1" outlineLevel="0" r="68">
      <c r="A68" s="14" t="n">
        <v>44152.856886574</v>
      </c>
      <c r="B68" s="6" t="n">
        <v>18.78</v>
      </c>
      <c r="C68" s="6" t="n">
        <v>18.78</v>
      </c>
      <c r="D68" s="17" t="s">
        <v>107</v>
      </c>
      <c r="E68" s="17"/>
      <c r="F68" s="17"/>
      <c r="G68" s="6" t="s">
        <f>=A68-A67</f>
      </c>
      <c r="H68" s="6" t="s">
        <f>=B68+H67</f>
      </c>
      <c r="I68" s="6" t="s">
        <f>=G68*H67</f>
      </c>
    </row>
    <row collapsed="false" customFormat="false" customHeight="false" hidden="false" ht="12.1" outlineLevel="0" r="69">
      <c r="A69" s="14" t="n">
        <v>44166.526481481</v>
      </c>
      <c r="B69" s="6" t="n">
        <v>1617</v>
      </c>
      <c r="C69" s="6" t="n">
        <v>1617</v>
      </c>
      <c r="D69" s="17" t="s">
        <v>99</v>
      </c>
      <c r="E69" s="17"/>
      <c r="F69" s="17"/>
      <c r="G69" s="6" t="s">
        <f>=A69-A68</f>
      </c>
      <c r="H69" s="6" t="s">
        <f>=B69+H68</f>
      </c>
      <c r="I69" s="6" t="s">
        <f>=G69*H68</f>
      </c>
    </row>
    <row collapsed="false" customFormat="false" customHeight="false" hidden="false" ht="12.1" outlineLevel="0" r="70">
      <c r="A70" s="14" t="n">
        <v>44168.468634259</v>
      </c>
      <c r="B70" s="6" t="n">
        <v>-1617</v>
      </c>
      <c r="C70" s="6" t="n">
        <v>-1617</v>
      </c>
      <c r="D70" s="17" t="s">
        <v>100</v>
      </c>
      <c r="E70" s="17"/>
      <c r="F70" s="17"/>
      <c r="G70" s="6" t="s">
        <f>=A70-A69</f>
      </c>
      <c r="H70" s="6" t="s">
        <f>=B70+H69</f>
      </c>
      <c r="I70" s="6" t="s">
        <f>=G70*H69</f>
      </c>
    </row>
    <row collapsed="false" customFormat="false" customHeight="false" hidden="false" ht="12.1" outlineLevel="0" r="71">
      <c r="A71" s="14" t="n">
        <v>44181</v>
      </c>
      <c r="B71" s="6" t="n">
        <v>-41.66</v>
      </c>
      <c r="C71" s="6" t="n">
        <v>-41.66</v>
      </c>
      <c r="D71" s="17" t="s">
        <v>104</v>
      </c>
      <c r="E71" s="17"/>
      <c r="F71" s="17"/>
      <c r="G71" s="6" t="s">
        <f>=A71-A70</f>
      </c>
      <c r="H71" s="6" t="s">
        <f>=B71+H70</f>
      </c>
      <c r="I71" s="6" t="s">
        <f>=G71*H70</f>
      </c>
    </row>
    <row collapsed="false" customFormat="false" customHeight="false" hidden="false" ht="12.1" outlineLevel="0" r="72">
      <c r="A72" s="14" t="n">
        <v>44182</v>
      </c>
      <c r="B72" s="6" t="n">
        <v>-18.34</v>
      </c>
      <c r="C72" s="6" t="n">
        <v>-18.34</v>
      </c>
      <c r="D72" s="17" t="s">
        <v>123</v>
      </c>
      <c r="E72" s="17"/>
      <c r="F72" s="17"/>
      <c r="G72" s="6" t="s">
        <f>=A72-A71</f>
      </c>
      <c r="H72" s="6" t="s">
        <f>=B72+H71</f>
      </c>
      <c r="I72" s="6" t="s">
        <f>=G72*H71</f>
      </c>
    </row>
    <row collapsed="false" customFormat="false" customHeight="false" hidden="false" ht="12.1" outlineLevel="0" r="73">
      <c r="A73" s="14" t="n">
        <v>44186.806041667</v>
      </c>
      <c r="B73" s="6" t="n">
        <v>18.34</v>
      </c>
      <c r="C73" s="6" t="n">
        <v>18.34</v>
      </c>
      <c r="D73" s="17" t="s">
        <v>107</v>
      </c>
      <c r="E73" s="17"/>
      <c r="F73" s="17"/>
      <c r="G73" s="6" t="s">
        <f>=A73-A72</f>
      </c>
      <c r="H73" s="6" t="s">
        <f>=B73+H72</f>
      </c>
      <c r="I73" s="6" t="s">
        <f>=G73*H72</f>
      </c>
    </row>
    <row collapsed="false" customFormat="false" customHeight="false" hidden="false" ht="12.1" outlineLevel="0" r="74">
      <c r="A74" s="14" t="n">
        <v>44186.818784722</v>
      </c>
      <c r="B74" s="6" t="n">
        <v>41.66</v>
      </c>
      <c r="C74" s="6" t="n">
        <v>41.66</v>
      </c>
      <c r="D74" s="17" t="s">
        <v>106</v>
      </c>
      <c r="E74" s="17"/>
      <c r="F74" s="17"/>
      <c r="G74" s="6" t="s">
        <f>=A74-A73</f>
      </c>
      <c r="H74" s="6" t="s">
        <f>=B74+H73</f>
      </c>
      <c r="I74" s="6" t="s">
        <f>=G74*H73</f>
      </c>
    </row>
    <row collapsed="false" customFormat="false" customHeight="false" hidden="false" ht="12.1" outlineLevel="0" r="75">
      <c r="A75" s="14" t="n">
        <v>44190</v>
      </c>
      <c r="B75" s="6" t="n">
        <v>-23.68</v>
      </c>
      <c r="C75" s="6" t="n">
        <v>-23.68</v>
      </c>
      <c r="D75" s="17" t="s">
        <v>108</v>
      </c>
      <c r="E75" s="17"/>
      <c r="F75" s="17"/>
      <c r="G75" s="6" t="s">
        <f>=A75-A74</f>
      </c>
      <c r="H75" s="6" t="s">
        <f>=B75+H74</f>
      </c>
      <c r="I75" s="6" t="s">
        <f>=G75*H74</f>
      </c>
    </row>
    <row collapsed="false" customFormat="false" customHeight="false" hidden="false" ht="12.1" outlineLevel="0" r="76">
      <c r="A76" s="14" t="n">
        <v>44191</v>
      </c>
      <c r="B76" s="6" t="n">
        <v>23.68</v>
      </c>
      <c r="C76" s="6" t="n">
        <v>23.68</v>
      </c>
      <c r="D76" s="17" t="s">
        <v>109</v>
      </c>
      <c r="E76" s="17"/>
      <c r="F76" s="17"/>
      <c r="G76" s="6" t="s">
        <f>=A76-A75</f>
      </c>
      <c r="H76" s="6" t="s">
        <f>=B76+H75</f>
      </c>
      <c r="I76" s="6" t="s">
        <f>=G76*H75</f>
      </c>
    </row>
    <row collapsed="false" customFormat="false" customHeight="false" hidden="false" ht="12.1" outlineLevel="0" r="77">
      <c r="A77" s="14" t="n">
        <v>44211</v>
      </c>
      <c r="B77" s="6" t="n">
        <v>-41.66</v>
      </c>
      <c r="C77" s="6" t="n">
        <v>-41.66</v>
      </c>
      <c r="D77" s="17" t="s">
        <v>104</v>
      </c>
      <c r="E77" s="17"/>
      <c r="F77" s="17"/>
      <c r="G77" s="6" t="s">
        <f>=A77-A76</f>
      </c>
      <c r="H77" s="6" t="s">
        <f>=B77+H76</f>
      </c>
      <c r="I77" s="6" t="s">
        <f>=G77*H76</f>
      </c>
    </row>
    <row collapsed="false" customFormat="false" customHeight="false" hidden="false" ht="12.1" outlineLevel="0" r="78">
      <c r="A78" s="14" t="n">
        <v>44212</v>
      </c>
      <c r="B78" s="6" t="n">
        <v>-17.9</v>
      </c>
      <c r="C78" s="6" t="n">
        <v>-17.9</v>
      </c>
      <c r="D78" s="17" t="s">
        <v>124</v>
      </c>
      <c r="E78" s="17"/>
      <c r="F78" s="17"/>
      <c r="G78" s="6" t="s">
        <f>=A78-A77</f>
      </c>
      <c r="H78" s="6" t="s">
        <f>=B78+H77</f>
      </c>
      <c r="I78" s="6" t="s">
        <f>=G78*H77</f>
      </c>
    </row>
    <row collapsed="false" customFormat="false" customHeight="false" hidden="false" ht="12.1" outlineLevel="0" r="79">
      <c r="A79" s="14" t="n">
        <v>44215.773020833</v>
      </c>
      <c r="B79" s="6" t="n">
        <v>17.9</v>
      </c>
      <c r="C79" s="6" t="n">
        <v>17.9</v>
      </c>
      <c r="D79" s="17" t="s">
        <v>107</v>
      </c>
      <c r="E79" s="17"/>
      <c r="F79" s="17"/>
      <c r="G79" s="6" t="s">
        <f>=A79-A78</f>
      </c>
      <c r="H79" s="6" t="s">
        <f>=B79+H78</f>
      </c>
      <c r="I79" s="6" t="s">
        <f>=G79*H78</f>
      </c>
    </row>
    <row collapsed="false" customFormat="false" customHeight="false" hidden="false" ht="12.1" outlineLevel="0" r="80">
      <c r="A80" s="14" t="n">
        <v>44215.789178241</v>
      </c>
      <c r="B80" s="6" t="n">
        <v>41.66</v>
      </c>
      <c r="C80" s="6" t="n">
        <v>41.66</v>
      </c>
      <c r="D80" s="17" t="s">
        <v>106</v>
      </c>
      <c r="E80" s="17"/>
      <c r="F80" s="17"/>
      <c r="G80" s="6" t="s">
        <f>=A80-A79</f>
      </c>
      <c r="H80" s="6" t="s">
        <f>=B80+H79</f>
      </c>
      <c r="I80" s="6" t="s">
        <f>=G80*H79</f>
      </c>
    </row>
    <row collapsed="false" customFormat="false" customHeight="false" hidden="false" ht="12.1" outlineLevel="0" r="81">
      <c r="A81" s="14" t="n">
        <v>44223.65025463</v>
      </c>
      <c r="B81" s="6" t="n">
        <v>1831.48</v>
      </c>
      <c r="C81" s="6" t="n">
        <v>1831.48</v>
      </c>
      <c r="D81" s="17" t="s">
        <v>99</v>
      </c>
      <c r="E81" s="17"/>
      <c r="F81" s="17"/>
      <c r="G81" s="6" t="s">
        <f>=A81-A80</f>
      </c>
      <c r="H81" s="6" t="s">
        <f>=B81+H80</f>
      </c>
      <c r="I81" s="6" t="s">
        <f>=G81*H80</f>
      </c>
    </row>
    <row collapsed="false" customFormat="false" customHeight="false" hidden="false" ht="12.1" outlineLevel="0" r="82">
      <c r="A82" s="14" t="n">
        <v>44223.654583333</v>
      </c>
      <c r="B82" s="6" t="n">
        <v>718.52</v>
      </c>
      <c r="C82" s="6" t="n">
        <v>718.52</v>
      </c>
      <c r="D82" s="17" t="s">
        <v>99</v>
      </c>
      <c r="E82" s="17"/>
      <c r="F82" s="17"/>
      <c r="G82" s="6" t="s">
        <f>=A82-A81</f>
      </c>
      <c r="H82" s="6" t="s">
        <f>=B82+H81</f>
      </c>
      <c r="I82" s="6" t="s">
        <f>=G82*H81</f>
      </c>
    </row>
    <row collapsed="false" customFormat="false" customHeight="false" hidden="false" ht="12.1" outlineLevel="0" r="83">
      <c r="A83" s="14" t="n">
        <v>44225</v>
      </c>
      <c r="B83" s="6" t="n">
        <v>12</v>
      </c>
      <c r="C83" s="6" t="n">
        <v>12</v>
      </c>
      <c r="D83" s="17" t="s">
        <v>125</v>
      </c>
      <c r="E83" s="17"/>
      <c r="F83" s="17"/>
      <c r="G83" s="6" t="s">
        <f>=A83-A82</f>
      </c>
      <c r="H83" s="6" t="s">
        <f>=B83+H82</f>
      </c>
      <c r="I83" s="6" t="s">
        <f>=G83*H82</f>
      </c>
    </row>
    <row collapsed="false" customFormat="false" customHeight="false" hidden="false" ht="12.1" outlineLevel="0" r="84">
      <c r="A84" s="14" t="n">
        <v>44232.468368056</v>
      </c>
      <c r="B84" s="6" t="n">
        <v>1860</v>
      </c>
      <c r="C84" s="6" t="n">
        <v>1860</v>
      </c>
      <c r="D84" s="17" t="s">
        <v>99</v>
      </c>
      <c r="E84" s="17"/>
      <c r="F84" s="17"/>
      <c r="G84" s="6" t="s">
        <f>=A84-A83</f>
      </c>
      <c r="H84" s="6" t="s">
        <f>=B84+H83</f>
      </c>
      <c r="I84" s="6" t="s">
        <f>=G84*H83</f>
      </c>
    </row>
    <row collapsed="false" customFormat="false" customHeight="false" hidden="false" ht="12.1" outlineLevel="0" r="85">
      <c r="A85" s="14" t="n">
        <v>44237.500243056</v>
      </c>
      <c r="B85" s="6" t="n">
        <v>3125.7</v>
      </c>
      <c r="C85" s="6" t="n">
        <v>3125.7</v>
      </c>
      <c r="D85" s="17" t="s">
        <v>99</v>
      </c>
      <c r="E85" s="17"/>
      <c r="F85" s="17"/>
      <c r="G85" s="6" t="s">
        <f>=A85-A84</f>
      </c>
      <c r="H85" s="6" t="s">
        <f>=B85+H84</f>
      </c>
      <c r="I85" s="6" t="s">
        <f>=G85*H84</f>
      </c>
    </row>
    <row collapsed="false" customFormat="false" customHeight="false" hidden="false" ht="12.1" outlineLevel="0" r="86">
      <c r="A86" s="14" t="n">
        <v>44237.525335648</v>
      </c>
      <c r="B86" s="6" t="n">
        <v>-3000</v>
      </c>
      <c r="C86" s="6" t="n">
        <v>-3000</v>
      </c>
      <c r="D86" s="17" t="s">
        <v>100</v>
      </c>
      <c r="E86" s="17"/>
      <c r="F86" s="17"/>
      <c r="G86" s="6" t="s">
        <f>=A86-A85</f>
      </c>
      <c r="H86" s="6" t="s">
        <f>=B86+H85</f>
      </c>
      <c r="I86" s="6" t="s">
        <f>=G86*H85</f>
      </c>
    </row>
    <row collapsed="false" customFormat="false" customHeight="false" hidden="false" ht="12.1" outlineLevel="0" r="87">
      <c r="A87" s="14" t="n">
        <v>44237.526122685</v>
      </c>
      <c r="B87" s="6" t="n">
        <v>2100</v>
      </c>
      <c r="C87" s="6" t="n">
        <v>2100</v>
      </c>
      <c r="D87" s="17" t="s">
        <v>99</v>
      </c>
      <c r="E87" s="17"/>
      <c r="F87" s="17"/>
      <c r="G87" s="6" t="s">
        <f>=A87-A86</f>
      </c>
      <c r="H87" s="6" t="s">
        <f>=B87+H86</f>
      </c>
      <c r="I87" s="6" t="s">
        <f>=G87*H86</f>
      </c>
    </row>
    <row collapsed="false" customFormat="false" customHeight="false" hidden="false" ht="12.1" outlineLevel="0" r="88">
      <c r="A88" s="14" t="n">
        <v>44237.531377315</v>
      </c>
      <c r="B88" s="6" t="n">
        <v>-2190</v>
      </c>
      <c r="C88" s="6" t="n">
        <v>-2190</v>
      </c>
      <c r="D88" s="17" t="s">
        <v>100</v>
      </c>
      <c r="E88" s="17"/>
      <c r="F88" s="17"/>
      <c r="G88" s="6" t="s">
        <f>=A88-A87</f>
      </c>
      <c r="H88" s="6" t="s">
        <f>=B88+H87</f>
      </c>
      <c r="I88" s="6" t="s">
        <f>=G88*H87</f>
      </c>
    </row>
    <row collapsed="false" customFormat="false" customHeight="false" hidden="false" ht="12.1" outlineLevel="0" r="89">
      <c r="A89" s="14" t="n">
        <v>44237.531724537</v>
      </c>
      <c r="B89" s="6" t="n">
        <v>3090</v>
      </c>
      <c r="C89" s="6" t="n">
        <v>3090</v>
      </c>
      <c r="D89" s="17" t="s">
        <v>99</v>
      </c>
      <c r="E89" s="17"/>
      <c r="F89" s="17"/>
      <c r="G89" s="6" t="s">
        <f>=A89-A88</f>
      </c>
      <c r="H89" s="6" t="s">
        <f>=B89+H88</f>
      </c>
      <c r="I89" s="6" t="s">
        <f>=G89*H88</f>
      </c>
    </row>
    <row collapsed="false" customFormat="false" customHeight="false" hidden="false" ht="12.1" outlineLevel="0" r="90">
      <c r="A90" s="14" t="n">
        <v>44241</v>
      </c>
      <c r="B90" s="6" t="n">
        <v>-41.66</v>
      </c>
      <c r="C90" s="6" t="n">
        <v>-41.66</v>
      </c>
      <c r="D90" s="17" t="s">
        <v>104</v>
      </c>
      <c r="E90" s="17"/>
      <c r="F90" s="17"/>
      <c r="G90" s="6" t="s">
        <f>=A90-A89</f>
      </c>
      <c r="H90" s="6" t="s">
        <f>=B90+H89</f>
      </c>
      <c r="I90" s="6" t="s">
        <f>=G90*H89</f>
      </c>
    </row>
    <row collapsed="false" customFormat="false" customHeight="false" hidden="false" ht="12.1" outlineLevel="0" r="91">
      <c r="A91" s="14" t="n">
        <v>44242</v>
      </c>
      <c r="B91" s="6" t="n">
        <v>-17.46</v>
      </c>
      <c r="C91" s="6" t="n">
        <v>-17.46</v>
      </c>
      <c r="D91" s="17" t="s">
        <v>126</v>
      </c>
      <c r="E91" s="17"/>
      <c r="F91" s="17"/>
      <c r="G91" s="6" t="s">
        <f>=A91-A90</f>
      </c>
      <c r="H91" s="6" t="s">
        <f>=B91+H90</f>
      </c>
      <c r="I91" s="6" t="s">
        <f>=G91*H90</f>
      </c>
    </row>
    <row collapsed="false" customFormat="false" customHeight="false" hidden="false" ht="12.1" outlineLevel="0" r="92">
      <c r="A92" s="14" t="n">
        <v>44244</v>
      </c>
      <c r="B92" s="6" t="n">
        <v>17.46</v>
      </c>
      <c r="C92" s="6" t="n">
        <v>17.46</v>
      </c>
      <c r="D92" s="17" t="s">
        <v>107</v>
      </c>
      <c r="E92" s="17"/>
      <c r="F92" s="17"/>
      <c r="G92" s="6" t="s">
        <f>=A92-A91</f>
      </c>
      <c r="H92" s="6" t="s">
        <f>=B92+H91</f>
      </c>
      <c r="I92" s="6" t="s">
        <f>=G92*H91</f>
      </c>
    </row>
    <row collapsed="false" customFormat="false" customHeight="false" hidden="false" ht="12.1" outlineLevel="0" r="93">
      <c r="A93" s="14" t="n">
        <v>44244</v>
      </c>
      <c r="B93" s="6" t="n">
        <v>41.66</v>
      </c>
      <c r="C93" s="6" t="n">
        <v>41.66</v>
      </c>
      <c r="D93" s="17" t="s">
        <v>106</v>
      </c>
      <c r="E93" s="17"/>
      <c r="F93" s="17"/>
      <c r="G93" s="6" t="s">
        <f>=A93-A92</f>
      </c>
      <c r="H93" s="6" t="s">
        <f>=B93+H92</f>
      </c>
      <c r="I93" s="6" t="s">
        <f>=G93*H92</f>
      </c>
    </row>
    <row collapsed="false" customFormat="false" customHeight="false" hidden="false" ht="12.1" outlineLevel="0" r="94">
      <c r="A94" s="14" t="n">
        <v>44252.501388889</v>
      </c>
      <c r="B94" s="6" t="n">
        <v>3450</v>
      </c>
      <c r="C94" s="6" t="n">
        <v>3450</v>
      </c>
      <c r="D94" s="17" t="s">
        <v>99</v>
      </c>
      <c r="E94" s="17"/>
      <c r="F94" s="17"/>
      <c r="G94" s="6" t="s">
        <f>=A94-A93</f>
      </c>
      <c r="H94" s="6" t="s">
        <f>=B94+H93</f>
      </c>
      <c r="I94" s="6" t="s">
        <f>=G94*H93</f>
      </c>
    </row>
    <row collapsed="false" customFormat="false" customHeight="false" hidden="false" ht="12.1" outlineLevel="0" r="95">
      <c r="A95" s="14" t="n">
        <v>44256.497615741</v>
      </c>
      <c r="B95" s="6" t="n">
        <v>-4000</v>
      </c>
      <c r="C95" s="6" t="n">
        <v>-4000</v>
      </c>
      <c r="D95" s="17" t="s">
        <v>100</v>
      </c>
      <c r="E95" s="17"/>
      <c r="F95" s="17"/>
      <c r="G95" s="6" t="s">
        <f>=A95-A94</f>
      </c>
      <c r="H95" s="6" t="s">
        <f>=B95+H94</f>
      </c>
      <c r="I95" s="6" t="s">
        <f>=G95*H94</f>
      </c>
    </row>
    <row collapsed="false" customFormat="false" customHeight="false" hidden="false" ht="12.1" outlineLevel="0" r="96">
      <c r="A96" s="14" t="n">
        <v>44256.534988426</v>
      </c>
      <c r="B96" s="6" t="n">
        <v>2971.59</v>
      </c>
      <c r="C96" s="6" t="n">
        <v>2971.59</v>
      </c>
      <c r="D96" s="17" t="s">
        <v>99</v>
      </c>
      <c r="E96" s="17"/>
      <c r="F96" s="17"/>
      <c r="G96" s="6" t="s">
        <f>=A96-A95</f>
      </c>
      <c r="H96" s="6" t="s">
        <f>=B96+H95</f>
      </c>
      <c r="I96" s="6" t="s">
        <f>=G96*H95</f>
      </c>
    </row>
    <row collapsed="false" customFormat="false" customHeight="false" hidden="false" ht="12.1" outlineLevel="0" r="97">
      <c r="A97" s="14" t="n">
        <v>44256.535208333</v>
      </c>
      <c r="B97" s="6" t="n">
        <v>966.37</v>
      </c>
      <c r="C97" s="6" t="n">
        <v>966.37</v>
      </c>
      <c r="D97" s="17" t="s">
        <v>99</v>
      </c>
      <c r="E97" s="17"/>
      <c r="F97" s="17"/>
      <c r="G97" s="6" t="s">
        <f>=A97-A96</f>
      </c>
      <c r="H97" s="6" t="s">
        <f>=B97+H96</f>
      </c>
      <c r="I97" s="6" t="s">
        <f>=G97*H96</f>
      </c>
    </row>
    <row collapsed="false" customFormat="false" customHeight="false" hidden="false" ht="12.1" outlineLevel="0" r="98">
      <c r="A98" s="14" t="n">
        <v>44256.535509259</v>
      </c>
      <c r="B98" s="6" t="n">
        <v>62.04</v>
      </c>
      <c r="C98" s="6" t="n">
        <v>62.04</v>
      </c>
      <c r="D98" s="17" t="s">
        <v>99</v>
      </c>
      <c r="E98" s="17"/>
      <c r="F98" s="17"/>
      <c r="G98" s="6" t="s">
        <f>=A98-A97</f>
      </c>
      <c r="H98" s="6" t="s">
        <f>=B98+H97</f>
      </c>
      <c r="I98" s="6" t="s">
        <f>=G98*H97</f>
      </c>
    </row>
    <row collapsed="false" customFormat="false" customHeight="false" hidden="false" ht="12.1" outlineLevel="0" r="99">
      <c r="A99" s="14" t="n">
        <v>44260.491134259</v>
      </c>
      <c r="B99" s="6" t="n">
        <v>-235</v>
      </c>
      <c r="C99" s="6" t="n">
        <v>-235</v>
      </c>
      <c r="D99" s="17" t="s">
        <v>100</v>
      </c>
      <c r="E99" s="17"/>
      <c r="F99" s="17"/>
      <c r="G99" s="6" t="s">
        <f>=A99-A98</f>
      </c>
      <c r="H99" s="6" t="s">
        <f>=B99+H98</f>
      </c>
      <c r="I99" s="6" t="s">
        <f>=G99*H98</f>
      </c>
    </row>
    <row collapsed="false" customFormat="false" customHeight="false" hidden="false" ht="12.1" outlineLevel="0" r="100">
      <c r="A100" s="14" t="n">
        <v>44260.495717593</v>
      </c>
      <c r="B100" s="6" t="n">
        <v>2995</v>
      </c>
      <c r="C100" s="6" t="n">
        <v>2995</v>
      </c>
      <c r="D100" s="17" t="s">
        <v>99</v>
      </c>
      <c r="E100" s="17"/>
      <c r="F100" s="17"/>
      <c r="G100" s="6" t="s">
        <f>=A100-A99</f>
      </c>
      <c r="H100" s="6" t="s">
        <f>=B100+H99</f>
      </c>
      <c r="I100" s="6" t="s">
        <f>=G100*H99</f>
      </c>
    </row>
    <row collapsed="false" customFormat="false" customHeight="false" hidden="false" ht="12.1" outlineLevel="0" r="101">
      <c r="A101" s="14" t="n">
        <v>44264.851087963</v>
      </c>
      <c r="B101" s="6" t="n">
        <v>6300</v>
      </c>
      <c r="C101" s="6" t="n">
        <v>6300</v>
      </c>
      <c r="D101" s="17" t="s">
        <v>99</v>
      </c>
      <c r="E101" s="17"/>
      <c r="F101" s="17"/>
      <c r="G101" s="6" t="s">
        <f>=A101-A100</f>
      </c>
      <c r="H101" s="6" t="s">
        <f>=B101+H100</f>
      </c>
      <c r="I101" s="6" t="s">
        <f>=G101*H100</f>
      </c>
    </row>
    <row collapsed="false" customFormat="false" customHeight="false" hidden="false" ht="12.1" outlineLevel="0" r="102">
      <c r="A102" s="14" t="n">
        <v>44265.554259259</v>
      </c>
      <c r="B102" s="6" t="n">
        <v>2747.7</v>
      </c>
      <c r="C102" s="6" t="n">
        <v>2747.7</v>
      </c>
      <c r="D102" s="17" t="s">
        <v>99</v>
      </c>
      <c r="E102" s="17"/>
      <c r="F102" s="17"/>
      <c r="G102" s="6" t="s">
        <f>=A102-A101</f>
      </c>
      <c r="H102" s="6" t="s">
        <f>=B102+H101</f>
      </c>
      <c r="I102" s="6" t="s">
        <f>=G102*H101</f>
      </c>
    </row>
    <row collapsed="false" customFormat="false" customHeight="false" hidden="false" ht="12.1" outlineLevel="0" r="103">
      <c r="A103" s="14" t="n">
        <v>44267</v>
      </c>
      <c r="B103" s="6" t="n">
        <v>-4500</v>
      </c>
      <c r="C103" s="6" t="n">
        <v>-4500</v>
      </c>
      <c r="D103" s="17" t="s">
        <v>100</v>
      </c>
      <c r="E103" s="17"/>
      <c r="F103" s="17"/>
      <c r="G103" s="6" t="s">
        <f>=A103-A102</f>
      </c>
      <c r="H103" s="6" t="s">
        <f>=B103+H102</f>
      </c>
      <c r="I103" s="6" t="s">
        <f>=G103*H102</f>
      </c>
    </row>
    <row collapsed="false" customFormat="false" customHeight="false" hidden="false" ht="12.1" outlineLevel="0" r="104">
      <c r="A104" s="14" t="n">
        <v>44267</v>
      </c>
      <c r="B104" s="6" t="n">
        <v>4500</v>
      </c>
      <c r="C104" s="6" t="n">
        <v>4500</v>
      </c>
      <c r="D104" s="17" t="s">
        <v>99</v>
      </c>
      <c r="E104" s="17"/>
      <c r="F104" s="17"/>
      <c r="G104" s="6" t="s">
        <f>=A104-A103</f>
      </c>
      <c r="H104" s="6" t="s">
        <f>=B104+H103</f>
      </c>
      <c r="I104" s="6" t="s">
        <f>=G104*H103</f>
      </c>
    </row>
    <row collapsed="false" customFormat="false" customHeight="false" hidden="false" ht="12.1" outlineLevel="0" r="105">
      <c r="A105" s="14" t="n">
        <v>44267.513888889</v>
      </c>
      <c r="B105" s="6" t="n">
        <v>-4500</v>
      </c>
      <c r="C105" s="6" t="n">
        <v>-4500</v>
      </c>
      <c r="D105" s="17" t="s">
        <v>100</v>
      </c>
      <c r="E105" s="17"/>
      <c r="F105" s="17"/>
      <c r="G105" s="6" t="s">
        <f>=A105-A104</f>
      </c>
      <c r="H105" s="6" t="s">
        <f>=B105+H104</f>
      </c>
      <c r="I105" s="6" t="s">
        <f>=G105*H104</f>
      </c>
    </row>
    <row collapsed="false" customFormat="false" customHeight="false" hidden="false" ht="12.1" outlineLevel="0" r="106">
      <c r="A106" s="14" t="n">
        <v>44267.514178241</v>
      </c>
      <c r="B106" s="6" t="n">
        <v>4500</v>
      </c>
      <c r="C106" s="6" t="n">
        <v>4500</v>
      </c>
      <c r="D106" s="17" t="s">
        <v>99</v>
      </c>
      <c r="E106" s="17"/>
      <c r="F106" s="17"/>
      <c r="G106" s="6" t="s">
        <f>=A106-A105</f>
      </c>
      <c r="H106" s="6" t="s">
        <f>=B106+H105</f>
      </c>
      <c r="I106" s="6" t="s">
        <f>=G106*H105</f>
      </c>
    </row>
    <row collapsed="false" customFormat="false" customHeight="false" hidden="false" ht="12.1" outlineLevel="0" r="107">
      <c r="A107" s="14" t="n">
        <v>44271</v>
      </c>
      <c r="B107" s="6" t="n">
        <v>-41.66</v>
      </c>
      <c r="C107" s="6" t="n">
        <v>-41.66</v>
      </c>
      <c r="D107" s="17" t="s">
        <v>104</v>
      </c>
      <c r="E107" s="17"/>
      <c r="F107" s="17"/>
      <c r="G107" s="6" t="s">
        <f>=A107-A106</f>
      </c>
      <c r="H107" s="6" t="s">
        <f>=B107+H106</f>
      </c>
      <c r="I107" s="6" t="s">
        <f>=G107*H106</f>
      </c>
    </row>
    <row collapsed="false" customFormat="false" customHeight="false" hidden="false" ht="12.1" outlineLevel="0" r="108">
      <c r="A108" s="14" t="n">
        <v>44272</v>
      </c>
      <c r="B108" s="6" t="n">
        <v>-17.02</v>
      </c>
      <c r="C108" s="6" t="n">
        <v>-17.02</v>
      </c>
      <c r="D108" s="17" t="s">
        <v>127</v>
      </c>
      <c r="E108" s="17"/>
      <c r="F108" s="17"/>
      <c r="G108" s="6" t="s">
        <f>=A108-A107</f>
      </c>
      <c r="H108" s="6" t="s">
        <f>=B108+H107</f>
      </c>
      <c r="I108" s="6" t="s">
        <f>=G108*H107</f>
      </c>
    </row>
    <row collapsed="false" customFormat="false" customHeight="false" hidden="false" ht="12.1" outlineLevel="0" r="109">
      <c r="A109" s="14" t="n">
        <v>44274</v>
      </c>
      <c r="B109" s="6" t="n">
        <v>17.02</v>
      </c>
      <c r="C109" s="6" t="n">
        <v>17.02</v>
      </c>
      <c r="D109" s="17" t="s">
        <v>107</v>
      </c>
      <c r="E109" s="17"/>
      <c r="F109" s="17"/>
      <c r="G109" s="6" t="s">
        <f>=A109-A108</f>
      </c>
      <c r="H109" s="6" t="s">
        <f>=B109+H108</f>
      </c>
      <c r="I109" s="6" t="s">
        <f>=G109*H108</f>
      </c>
    </row>
    <row collapsed="false" customFormat="false" customHeight="false" hidden="false" ht="12.1" outlineLevel="0" r="110">
      <c r="A110" s="14" t="n">
        <v>44274</v>
      </c>
      <c r="B110" s="6" t="n">
        <v>41.66</v>
      </c>
      <c r="C110" s="6" t="n">
        <v>41.66</v>
      </c>
      <c r="D110" s="17" t="s">
        <v>106</v>
      </c>
      <c r="E110" s="17"/>
      <c r="F110" s="17"/>
      <c r="G110" s="6" t="s">
        <f>=A110-A109</f>
      </c>
      <c r="H110" s="6" t="s">
        <f>=B110+H109</f>
      </c>
      <c r="I110" s="6" t="s">
        <f>=G110*H109</f>
      </c>
    </row>
    <row collapsed="false" customFormat="false" customHeight="false" hidden="false" ht="12.1" outlineLevel="0" r="111">
      <c r="A111" s="14" t="n">
        <v>44279.79375</v>
      </c>
      <c r="B111" s="6" t="n">
        <v>4307.1</v>
      </c>
      <c r="C111" s="6" t="n">
        <v>4307.1</v>
      </c>
      <c r="D111" s="17" t="s">
        <v>99</v>
      </c>
      <c r="E111" s="17"/>
      <c r="F111" s="17"/>
      <c r="G111" s="6" t="s">
        <f>=A111-A110</f>
      </c>
      <c r="H111" s="6" t="s">
        <f>=B111+H110</f>
      </c>
      <c r="I111" s="6" t="s">
        <f>=G111*H110</f>
      </c>
    </row>
    <row collapsed="false" customFormat="false" customHeight="false" hidden="false" ht="12.1" outlineLevel="0" r="112">
      <c r="A112" s="14" t="n">
        <v>44280.716388889</v>
      </c>
      <c r="B112" s="6" t="n">
        <v>4400</v>
      </c>
      <c r="C112" s="6" t="n">
        <v>4400</v>
      </c>
      <c r="D112" s="17" t="s">
        <v>99</v>
      </c>
      <c r="E112" s="17"/>
      <c r="F112" s="17"/>
      <c r="G112" s="6" t="s">
        <f>=A112-A111</f>
      </c>
      <c r="H112" s="6" t="s">
        <f>=B112+H111</f>
      </c>
      <c r="I112" s="6" t="s">
        <f>=G112*H111</f>
      </c>
    </row>
    <row collapsed="false" customFormat="false" customHeight="false" hidden="false" ht="12.1" outlineLevel="0" r="113">
      <c r="A113" s="14" t="n">
        <v>44281</v>
      </c>
      <c r="B113" s="6" t="n">
        <v>-23.68</v>
      </c>
      <c r="C113" s="6" t="n">
        <v>-23.68</v>
      </c>
      <c r="D113" s="17" t="s">
        <v>108</v>
      </c>
      <c r="E113" s="17"/>
      <c r="F113" s="17"/>
      <c r="G113" s="6" t="s">
        <f>=A113-A112</f>
      </c>
      <c r="H113" s="6" t="s">
        <f>=B113+H112</f>
      </c>
      <c r="I113" s="6" t="s">
        <f>=G113*H112</f>
      </c>
    </row>
    <row collapsed="false" customFormat="false" customHeight="false" hidden="false" ht="12.1" outlineLevel="0" r="114">
      <c r="A114" s="14" t="n">
        <v>44284.645833333</v>
      </c>
      <c r="B114" s="6" t="n">
        <v>23.68</v>
      </c>
      <c r="C114" s="6" t="n">
        <v>23.68</v>
      </c>
      <c r="D114" s="17" t="s">
        <v>109</v>
      </c>
      <c r="E114" s="17"/>
      <c r="F114" s="17"/>
      <c r="G114" s="6" t="s">
        <f>=A114-A113</f>
      </c>
      <c r="H114" s="6" t="s">
        <f>=B114+H113</f>
      </c>
      <c r="I114" s="6" t="s">
        <f>=G114*H113</f>
      </c>
    </row>
    <row collapsed="false" customFormat="false" customHeight="false" hidden="false" ht="12.1" outlineLevel="0" r="115">
      <c r="A115" s="14" t="n">
        <v>44285.716157407</v>
      </c>
      <c r="B115" s="6" t="n">
        <v>-4400</v>
      </c>
      <c r="C115" s="6" t="n">
        <v>-4400</v>
      </c>
      <c r="D115" s="17" t="s">
        <v>100</v>
      </c>
      <c r="E115" s="17"/>
      <c r="F115" s="17"/>
      <c r="G115" s="6" t="s">
        <f>=A115-A114</f>
      </c>
      <c r="H115" s="6" t="s">
        <f>=B115+H114</f>
      </c>
      <c r="I115" s="6" t="s">
        <f>=G115*H114</f>
      </c>
    </row>
    <row collapsed="false" customFormat="false" customHeight="false" hidden="false" ht="12.1" outlineLevel="0" r="116">
      <c r="A116" s="14" t="n">
        <v>44298.619490741</v>
      </c>
      <c r="B116" s="6" t="n">
        <v>941</v>
      </c>
      <c r="C116" s="6" t="n">
        <v>941</v>
      </c>
      <c r="D116" s="17" t="s">
        <v>99</v>
      </c>
      <c r="E116" s="17"/>
      <c r="F116" s="17"/>
      <c r="G116" s="6" t="s">
        <f>=A116-A115</f>
      </c>
      <c r="H116" s="6" t="s">
        <f>=B116+H115</f>
      </c>
      <c r="I116" s="6" t="s">
        <f>=G116*H115</f>
      </c>
    </row>
    <row collapsed="false" customFormat="false" customHeight="false" hidden="false" ht="12.1" outlineLevel="0" r="117">
      <c r="A117" s="14" t="n">
        <v>44298.692361111</v>
      </c>
      <c r="B117" s="6" t="n">
        <v>332.7</v>
      </c>
      <c r="C117" s="6" t="n">
        <v>332.7</v>
      </c>
      <c r="D117" s="17" t="s">
        <v>99</v>
      </c>
      <c r="E117" s="17"/>
      <c r="F117" s="17"/>
      <c r="G117" s="6" t="s">
        <f>=A117-A116</f>
      </c>
      <c r="H117" s="6" t="s">
        <f>=B117+H116</f>
      </c>
      <c r="I117" s="6" t="s">
        <f>=G117*H116</f>
      </c>
    </row>
    <row collapsed="false" customFormat="false" customHeight="false" hidden="false" ht="12.1" outlineLevel="0" r="118">
      <c r="A118" s="14" t="n">
        <v>44298.697592593</v>
      </c>
      <c r="B118" s="6" t="n">
        <v>365.11</v>
      </c>
      <c r="C118" s="6" t="n">
        <v>365.11</v>
      </c>
      <c r="D118" s="17" t="s">
        <v>99</v>
      </c>
      <c r="E118" s="17"/>
      <c r="F118" s="17"/>
      <c r="G118" s="6" t="s">
        <f>=A118-A117</f>
      </c>
      <c r="H118" s="6" t="s">
        <f>=B118+H117</f>
      </c>
      <c r="I118" s="6" t="s">
        <f>=G118*H117</f>
      </c>
    </row>
    <row collapsed="false" customFormat="false" customHeight="false" hidden="false" ht="12.1" outlineLevel="0" r="119">
      <c r="A119" s="14" t="n">
        <v>44299.692326389</v>
      </c>
      <c r="B119" s="6" t="n">
        <v>-365.11</v>
      </c>
      <c r="C119" s="6" t="n">
        <v>-365.11</v>
      </c>
      <c r="D119" s="17" t="s">
        <v>100</v>
      </c>
      <c r="E119" s="17"/>
      <c r="F119" s="17"/>
      <c r="G119" s="6" t="s">
        <f>=A119-A118</f>
      </c>
      <c r="H119" s="6" t="s">
        <f>=B119+H118</f>
      </c>
      <c r="I119" s="6" t="s">
        <f>=G119*H118</f>
      </c>
    </row>
    <row collapsed="false" customFormat="false" customHeight="false" hidden="false" ht="12.1" outlineLevel="0" r="120">
      <c r="A120" s="14" t="n">
        <v>44301</v>
      </c>
      <c r="B120" s="6" t="n">
        <v>-41.66</v>
      </c>
      <c r="C120" s="6" t="n">
        <v>-41.66</v>
      </c>
      <c r="D120" s="17" t="s">
        <v>104</v>
      </c>
      <c r="E120" s="17"/>
      <c r="F120" s="17"/>
      <c r="G120" s="6" t="s">
        <f>=A120-A119</f>
      </c>
      <c r="H120" s="6" t="s">
        <f>=B120+H119</f>
      </c>
      <c r="I120" s="6" t="s">
        <f>=G120*H119</f>
      </c>
    </row>
    <row collapsed="false" customFormat="false" customHeight="false" hidden="false" ht="12.1" outlineLevel="0" r="121">
      <c r="A121" s="14" t="n">
        <v>44302</v>
      </c>
      <c r="B121" s="6" t="n">
        <v>-16.6</v>
      </c>
      <c r="C121" s="6" t="n">
        <v>-16.6</v>
      </c>
      <c r="D121" s="17" t="s">
        <v>128</v>
      </c>
      <c r="E121" s="17"/>
      <c r="F121" s="17"/>
      <c r="G121" s="6" t="s">
        <f>=A121-A120</f>
      </c>
      <c r="H121" s="6" t="s">
        <f>=B121+H120</f>
      </c>
      <c r="I121" s="6" t="s">
        <f>=G121*H120</f>
      </c>
    </row>
    <row collapsed="false" customFormat="false" customHeight="false" hidden="false" ht="12.1" outlineLevel="0" r="122">
      <c r="A122" s="14" t="n">
        <v>44305.795532407</v>
      </c>
      <c r="B122" s="6" t="n">
        <v>16.6</v>
      </c>
      <c r="C122" s="6" t="n">
        <v>16.6</v>
      </c>
      <c r="D122" s="17" t="s">
        <v>107</v>
      </c>
      <c r="E122" s="17"/>
      <c r="F122" s="17"/>
      <c r="G122" s="6" t="s">
        <f>=A122-A121</f>
      </c>
      <c r="H122" s="6" t="s">
        <f>=B122+H121</f>
      </c>
      <c r="I122" s="6" t="s">
        <f>=G122*H121</f>
      </c>
    </row>
    <row collapsed="false" customFormat="false" customHeight="false" hidden="false" ht="12.1" outlineLevel="0" r="123">
      <c r="A123" s="14" t="n">
        <v>44305.812268519</v>
      </c>
      <c r="B123" s="6" t="n">
        <v>41.66</v>
      </c>
      <c r="C123" s="6" t="n">
        <v>41.66</v>
      </c>
      <c r="D123" s="17" t="s">
        <v>106</v>
      </c>
      <c r="E123" s="17"/>
      <c r="F123" s="17"/>
      <c r="G123" s="6" t="s">
        <f>=A123-A122</f>
      </c>
      <c r="H123" s="6" t="s">
        <f>=B123+H122</f>
      </c>
      <c r="I123" s="6" t="s">
        <f>=G123*H122</f>
      </c>
    </row>
    <row collapsed="false" customFormat="false" customHeight="false" hidden="false" ht="12.1" outlineLevel="0" r="124">
      <c r="A124" s="14" t="n">
        <v>44306.488321759</v>
      </c>
      <c r="B124" s="6" t="n">
        <v>-56.26</v>
      </c>
      <c r="C124" s="6" t="n">
        <v>-56.26</v>
      </c>
      <c r="D124" s="17" t="s">
        <v>100</v>
      </c>
      <c r="E124" s="17"/>
      <c r="F124" s="17"/>
      <c r="G124" s="6" t="s">
        <f>=A124-A123</f>
      </c>
      <c r="H124" s="6" t="s">
        <f>=B124+H123</f>
      </c>
      <c r="I124" s="6" t="s">
        <f>=G124*H123</f>
      </c>
    </row>
    <row collapsed="false" customFormat="false" customHeight="false" hidden="false" ht="12.1" outlineLevel="0" r="125">
      <c r="A125" s="14" t="n">
        <v>44306.488969907</v>
      </c>
      <c r="B125" s="6" t="n">
        <v>56.26</v>
      </c>
      <c r="C125" s="6" t="n">
        <v>56.26</v>
      </c>
      <c r="D125" s="17" t="s">
        <v>99</v>
      </c>
      <c r="E125" s="17"/>
      <c r="F125" s="17"/>
      <c r="G125" s="6" t="s">
        <f>=A125-A124</f>
      </c>
      <c r="H125" s="6" t="s">
        <f>=B125+H124</f>
      </c>
      <c r="I125" s="6" t="s">
        <f>=G125*H124</f>
      </c>
    </row>
    <row collapsed="false" customFormat="false" customHeight="false" hidden="false" ht="12.1" outlineLevel="0" r="126">
      <c r="A126" s="14" t="n">
        <v>44312.692002315</v>
      </c>
      <c r="B126" s="6" t="n">
        <v>950</v>
      </c>
      <c r="C126" s="6" t="n">
        <v>950</v>
      </c>
      <c r="D126" s="17" t="s">
        <v>99</v>
      </c>
      <c r="E126" s="17"/>
      <c r="F126" s="17"/>
      <c r="G126" s="6" t="s">
        <f>=A126-A125</f>
      </c>
      <c r="H126" s="6" t="s">
        <f>=B126+H125</f>
      </c>
      <c r="I126" s="6" t="s">
        <f>=G126*H125</f>
      </c>
    </row>
    <row collapsed="false" customFormat="false" customHeight="false" hidden="false" ht="12.1" outlineLevel="0" r="127">
      <c r="A127" s="14" t="n">
        <v>44313.498159722</v>
      </c>
      <c r="B127" s="6" t="n">
        <v>5374.32384</v>
      </c>
      <c r="C127" s="6" t="n">
        <v>5374.32384</v>
      </c>
      <c r="D127" s="17" t="s">
        <v>99</v>
      </c>
      <c r="E127" s="17"/>
      <c r="F127" s="17"/>
      <c r="G127" s="6" t="s">
        <f>=A127-A126</f>
      </c>
      <c r="H127" s="6" t="s">
        <f>=B127+H126</f>
      </c>
      <c r="I127" s="6" t="s">
        <f>=G127*H126</f>
      </c>
    </row>
    <row collapsed="false" customFormat="false" customHeight="false" hidden="false" ht="12.1" outlineLevel="0" r="128">
      <c r="A128" s="14" t="n">
        <v>44313.563564815</v>
      </c>
      <c r="B128" s="6" t="n">
        <v>5303.01</v>
      </c>
      <c r="C128" s="6" t="n">
        <v>5303.01</v>
      </c>
      <c r="D128" s="17" t="s">
        <v>99</v>
      </c>
      <c r="E128" s="17"/>
      <c r="F128" s="17"/>
      <c r="G128" s="6" t="s">
        <f>=A128-A127</f>
      </c>
      <c r="H128" s="6" t="s">
        <f>=B128+H127</f>
      </c>
      <c r="I128" s="6" t="s">
        <f>=G128*H127</f>
      </c>
    </row>
    <row collapsed="false" customFormat="false" customHeight="false" hidden="false" ht="12.1" outlineLevel="0" r="129">
      <c r="A129" s="14" t="n">
        <v>44316.465775463</v>
      </c>
      <c r="B129" s="6" t="n">
        <v>-5346.599724</v>
      </c>
      <c r="C129" s="6" t="n">
        <v>-5346.599724</v>
      </c>
      <c r="D129" s="17" t="s">
        <v>100</v>
      </c>
      <c r="E129" s="17"/>
      <c r="F129" s="17"/>
      <c r="G129" s="6" t="s">
        <f>=A129-A128</f>
      </c>
      <c r="H129" s="6" t="s">
        <f>=B129+H128</f>
      </c>
      <c r="I129" s="6" t="s">
        <f>=G129*H128</f>
      </c>
    </row>
    <row collapsed="false" customFormat="false" customHeight="false" hidden="false" ht="12.1" outlineLevel="0" r="130">
      <c r="A130" s="14" t="n">
        <v>44316.467581019</v>
      </c>
      <c r="B130" s="6" t="n">
        <v>-5303.01</v>
      </c>
      <c r="C130" s="6" t="n">
        <v>-5303.01</v>
      </c>
      <c r="D130" s="17" t="s">
        <v>100</v>
      </c>
      <c r="E130" s="17"/>
      <c r="F130" s="17"/>
      <c r="G130" s="6" t="s">
        <f>=A130-A129</f>
      </c>
      <c r="H130" s="6" t="s">
        <f>=B130+H129</f>
      </c>
      <c r="I130" s="6" t="s">
        <f>=G130*H129</f>
      </c>
    </row>
    <row collapsed="false" customFormat="false" customHeight="false" hidden="false" ht="12.1" outlineLevel="0" r="131">
      <c r="A131" s="14" t="n">
        <v>44316.476597222</v>
      </c>
      <c r="B131" s="6" t="n">
        <v>933</v>
      </c>
      <c r="C131" s="6" t="n">
        <v>933</v>
      </c>
      <c r="D131" s="17" t="s">
        <v>99</v>
      </c>
      <c r="E131" s="17"/>
      <c r="F131" s="17"/>
      <c r="G131" s="6" t="s">
        <f>=A131-A130</f>
      </c>
      <c r="H131" s="6" t="s">
        <f>=B131+H130</f>
      </c>
      <c r="I131" s="6" t="s">
        <f>=G131*H130</f>
      </c>
    </row>
    <row collapsed="false" customFormat="false" customHeight="false" hidden="false" ht="12.1" outlineLevel="0" r="132">
      <c r="A132" s="14" t="n">
        <v>44320.621354167</v>
      </c>
      <c r="B132" s="6" t="n">
        <v>1185.7</v>
      </c>
      <c r="C132" s="6" t="n">
        <v>1185.7</v>
      </c>
      <c r="D132" s="17" t="s">
        <v>99</v>
      </c>
      <c r="E132" s="17"/>
      <c r="F132" s="17"/>
      <c r="G132" s="6" t="s">
        <f>=A132-A131</f>
      </c>
      <c r="H132" s="6" t="s">
        <f>=B132+H131</f>
      </c>
      <c r="I132" s="6" t="s">
        <f>=G132*H131</f>
      </c>
    </row>
    <row collapsed="false" customFormat="false" customHeight="false" hidden="false" ht="12.1" outlineLevel="0" r="133">
      <c r="A133" s="14" t="n">
        <v>44327</v>
      </c>
      <c r="B133" s="6" t="n">
        <v>-72.5</v>
      </c>
      <c r="C133" s="6" t="n">
        <v>-72.5</v>
      </c>
      <c r="D133" s="17" t="s">
        <v>129</v>
      </c>
      <c r="E133" s="17"/>
      <c r="F133" s="17"/>
      <c r="G133" s="6" t="s">
        <f>=A133-A132</f>
      </c>
      <c r="H133" s="6" t="s">
        <f>=B133+H132</f>
      </c>
      <c r="I133" s="6" t="s">
        <f>=G133*H132</f>
      </c>
    </row>
    <row collapsed="false" customFormat="false" customHeight="false" hidden="false" ht="12.1" outlineLevel="0" r="134">
      <c r="A134" s="14" t="n">
        <v>44330</v>
      </c>
      <c r="B134" s="6" t="n">
        <v>-189</v>
      </c>
      <c r="C134" s="6" t="n">
        <v>-189</v>
      </c>
      <c r="D134" s="17" t="s">
        <v>130</v>
      </c>
      <c r="E134" s="17"/>
      <c r="F134" s="17"/>
      <c r="G134" s="6" t="s">
        <f>=A134-A133</f>
      </c>
      <c r="H134" s="6" t="s">
        <f>=B134+H133</f>
      </c>
      <c r="I134" s="6" t="s">
        <f>=G134*H133</f>
      </c>
    </row>
    <row collapsed="false" customFormat="false" customHeight="false" hidden="false" ht="12.1" outlineLevel="0" r="135">
      <c r="A135" s="14" t="n">
        <v>44331</v>
      </c>
      <c r="B135" s="6" t="n">
        <v>-41.66</v>
      </c>
      <c r="C135" s="6" t="n">
        <v>-41.66</v>
      </c>
      <c r="D135" s="17" t="s">
        <v>104</v>
      </c>
      <c r="E135" s="17"/>
      <c r="F135" s="17"/>
      <c r="G135" s="6" t="s">
        <f>=A135-A134</f>
      </c>
      <c r="H135" s="6" t="s">
        <f>=B135+H134</f>
      </c>
      <c r="I135" s="6" t="s">
        <f>=G135*H134</f>
      </c>
    </row>
    <row collapsed="false" customFormat="false" customHeight="false" hidden="false" ht="12.1" outlineLevel="0" r="136">
      <c r="A136" s="14" t="n">
        <v>44332</v>
      </c>
      <c r="B136" s="6" t="n">
        <v>-16.16</v>
      </c>
      <c r="C136" s="6" t="n">
        <v>-16.16</v>
      </c>
      <c r="D136" s="17" t="s">
        <v>131</v>
      </c>
      <c r="E136" s="17"/>
      <c r="F136" s="17"/>
      <c r="G136" s="6" t="s">
        <f>=A136-A135</f>
      </c>
      <c r="H136" s="6" t="s">
        <f>=B136+H135</f>
      </c>
      <c r="I136" s="6" t="s">
        <f>=G136*H135</f>
      </c>
    </row>
    <row collapsed="false" customFormat="false" customHeight="false" hidden="false" ht="12.1" outlineLevel="0" r="137">
      <c r="A137" s="14" t="n">
        <v>44335.668425926</v>
      </c>
      <c r="B137" s="6" t="n">
        <v>16.16</v>
      </c>
      <c r="C137" s="6" t="n">
        <v>16.16</v>
      </c>
      <c r="D137" s="17" t="s">
        <v>107</v>
      </c>
      <c r="E137" s="17"/>
      <c r="F137" s="17"/>
      <c r="G137" s="6" t="s">
        <f>=A137-A136</f>
      </c>
      <c r="H137" s="6" t="s">
        <f>=B137+H136</f>
      </c>
      <c r="I137" s="6" t="s">
        <f>=G137*H136</f>
      </c>
    </row>
    <row collapsed="false" customFormat="false" customHeight="false" hidden="false" ht="12.1" outlineLevel="0" r="138">
      <c r="A138" s="14" t="n">
        <v>44335.722511574</v>
      </c>
      <c r="B138" s="6" t="n">
        <v>41.66</v>
      </c>
      <c r="C138" s="6" t="n">
        <v>41.66</v>
      </c>
      <c r="D138" s="17" t="s">
        <v>106</v>
      </c>
      <c r="E138" s="17"/>
      <c r="F138" s="17"/>
      <c r="G138" s="6" t="s">
        <f>=A138-A137</f>
      </c>
      <c r="H138" s="6" t="s">
        <f>=B138+H137</f>
      </c>
      <c r="I138" s="6" t="s">
        <f>=G138*H137</f>
      </c>
    </row>
    <row collapsed="false" customFormat="false" customHeight="false" hidden="false" ht="12.1" outlineLevel="0" r="139">
      <c r="A139" s="14" t="n">
        <v>44336</v>
      </c>
      <c r="B139" s="6" t="n">
        <v>72.5</v>
      </c>
      <c r="C139" s="6" t="n">
        <v>72.5</v>
      </c>
      <c r="D139" s="17" t="s">
        <v>132</v>
      </c>
      <c r="E139" s="17"/>
      <c r="F139" s="17"/>
      <c r="G139" s="6" t="s">
        <f>=A139-A138</f>
      </c>
      <c r="H139" s="6" t="s">
        <f>=B139+H138</f>
      </c>
      <c r="I139" s="6" t="s">
        <f>=G139*H138</f>
      </c>
    </row>
    <row collapsed="false" customFormat="false" customHeight="false" hidden="false" ht="12.1" outlineLevel="0" r="140">
      <c r="A140" s="14" t="n">
        <v>44341.52275463</v>
      </c>
      <c r="B140" s="6" t="n">
        <v>950</v>
      </c>
      <c r="C140" s="6" t="n">
        <v>950</v>
      </c>
      <c r="D140" s="17" t="s">
        <v>99</v>
      </c>
      <c r="E140" s="17"/>
      <c r="F140" s="17"/>
      <c r="G140" s="6" t="s">
        <f>=A140-A139</f>
      </c>
      <c r="H140" s="6" t="s">
        <f>=B140+H139</f>
      </c>
      <c r="I140" s="6" t="s">
        <f>=G140*H139</f>
      </c>
    </row>
    <row collapsed="false" customFormat="false" customHeight="false" hidden="false" ht="12.1" outlineLevel="0" r="141">
      <c r="A141" s="14" t="n">
        <v>44344</v>
      </c>
      <c r="B141" s="6" t="n">
        <v>189</v>
      </c>
      <c r="C141" s="6" t="n">
        <v>189</v>
      </c>
      <c r="D141" s="17" t="s">
        <v>103</v>
      </c>
      <c r="E141" s="17"/>
      <c r="F141" s="17"/>
      <c r="G141" s="6" t="s">
        <f>=A141-A140</f>
      </c>
      <c r="H141" s="6" t="s">
        <f>=B141+H140</f>
      </c>
      <c r="I141" s="6" t="s">
        <f>=G141*H140</f>
      </c>
    </row>
    <row collapsed="false" customFormat="false" customHeight="false" hidden="false" ht="12.1" outlineLevel="0" r="142">
      <c r="A142" s="14" t="n">
        <v>44351.681064815</v>
      </c>
      <c r="B142" s="6" t="n">
        <v>810</v>
      </c>
      <c r="C142" s="6" t="n">
        <v>810</v>
      </c>
      <c r="D142" s="17" t="s">
        <v>99</v>
      </c>
      <c r="E142" s="17"/>
      <c r="F142" s="17"/>
      <c r="G142" s="6" t="s">
        <f>=A142-A141</f>
      </c>
      <c r="H142" s="6" t="s">
        <f>=B142+H141</f>
      </c>
      <c r="I142" s="6" t="s">
        <f>=G142*H141</f>
      </c>
    </row>
    <row collapsed="false" customFormat="false" customHeight="false" hidden="false" ht="12.1" outlineLevel="0" r="143">
      <c r="A143" s="14" t="n">
        <v>44351.828148148</v>
      </c>
      <c r="B143" s="6" t="n">
        <v>71</v>
      </c>
      <c r="C143" s="6" t="n">
        <v>71</v>
      </c>
      <c r="D143" s="17" t="s">
        <v>99</v>
      </c>
      <c r="E143" s="17"/>
      <c r="F143" s="17"/>
      <c r="G143" s="6" t="s">
        <f>=A143-A142</f>
      </c>
      <c r="H143" s="6" t="s">
        <f>=B143+H142</f>
      </c>
      <c r="I143" s="6" t="s">
        <f>=G143*H142</f>
      </c>
    </row>
    <row collapsed="false" customFormat="false" customHeight="false" hidden="false" ht="12.1" outlineLevel="0" r="144">
      <c r="A144" s="14" t="n">
        <v>44356.5809375</v>
      </c>
      <c r="B144" s="6" t="n">
        <v>941.9</v>
      </c>
      <c r="C144" s="6" t="n">
        <v>941.9</v>
      </c>
      <c r="D144" s="17" t="s">
        <v>99</v>
      </c>
      <c r="E144" s="17"/>
      <c r="F144" s="17"/>
      <c r="G144" s="6" t="s">
        <f>=A144-A143</f>
      </c>
      <c r="H144" s="6" t="s">
        <f>=B144+H143</f>
      </c>
      <c r="I144" s="6" t="s">
        <f>=G144*H143</f>
      </c>
    </row>
    <row collapsed="false" customFormat="false" customHeight="false" hidden="false" ht="12.1" outlineLevel="0" r="145">
      <c r="A145" s="14" t="n">
        <v>44361</v>
      </c>
      <c r="B145" s="6" t="n">
        <v>-41.66</v>
      </c>
      <c r="C145" s="6" t="n">
        <v>-41.66</v>
      </c>
      <c r="D145" s="17" t="s">
        <v>104</v>
      </c>
      <c r="E145" s="17"/>
      <c r="F145" s="17"/>
      <c r="G145" s="6" t="s">
        <f>=A145-A144</f>
      </c>
      <c r="H145" s="6" t="s">
        <f>=B145+H144</f>
      </c>
      <c r="I145" s="6" t="s">
        <f>=G145*H144</f>
      </c>
    </row>
    <row collapsed="false" customFormat="false" customHeight="false" hidden="false" ht="12.1" outlineLevel="0" r="146">
      <c r="A146" s="14" t="n">
        <v>44362</v>
      </c>
      <c r="B146" s="6" t="n">
        <v>-15.72</v>
      </c>
      <c r="C146" s="6" t="n">
        <v>-15.72</v>
      </c>
      <c r="D146" s="17" t="s">
        <v>133</v>
      </c>
      <c r="E146" s="17"/>
      <c r="F146" s="17"/>
      <c r="G146" s="6" t="s">
        <f>=A146-A145</f>
      </c>
      <c r="H146" s="6" t="s">
        <f>=B146+H145</f>
      </c>
      <c r="I146" s="6" t="s">
        <f>=G146*H145</f>
      </c>
    </row>
    <row collapsed="false" customFormat="false" customHeight="false" hidden="false" ht="12.1" outlineLevel="0" r="147">
      <c r="A147" s="14" t="n">
        <v>44362.560810185</v>
      </c>
      <c r="B147" s="6" t="n">
        <v>-36</v>
      </c>
      <c r="C147" s="6" t="n">
        <v>-36</v>
      </c>
      <c r="D147" s="17" t="s">
        <v>100</v>
      </c>
      <c r="E147" s="17"/>
      <c r="F147" s="17"/>
      <c r="G147" s="6" t="s">
        <f>=A147-A146</f>
      </c>
      <c r="H147" s="6" t="s">
        <f>=B147+H146</f>
      </c>
      <c r="I147" s="6" t="s">
        <f>=G147*H146</f>
      </c>
    </row>
    <row collapsed="false" customFormat="false" customHeight="false" hidden="false" ht="12.1" outlineLevel="0" r="148">
      <c r="A148" s="14" t="n">
        <v>44362.561180556</v>
      </c>
      <c r="B148" s="6" t="n">
        <v>36</v>
      </c>
      <c r="C148" s="6" t="n">
        <v>36</v>
      </c>
      <c r="D148" s="17" t="s">
        <v>99</v>
      </c>
      <c r="E148" s="17"/>
      <c r="F148" s="17"/>
      <c r="G148" s="6" t="s">
        <f>=A148-A147</f>
      </c>
      <c r="H148" s="6" t="s">
        <f>=B148+H147</f>
      </c>
      <c r="I148" s="6" t="s">
        <f>=G148*H147</f>
      </c>
    </row>
    <row collapsed="false" customFormat="false" customHeight="false" hidden="false" ht="12.1" outlineLevel="0" r="149">
      <c r="A149" s="14" t="n">
        <v>44365</v>
      </c>
      <c r="B149" s="6" t="n">
        <v>41.66</v>
      </c>
      <c r="C149" s="6" t="n">
        <v>41.66</v>
      </c>
      <c r="D149" s="17" t="s">
        <v>106</v>
      </c>
      <c r="E149" s="17"/>
      <c r="F149" s="17"/>
      <c r="G149" s="6" t="s">
        <f>=A149-A148</f>
      </c>
      <c r="H149" s="6" t="s">
        <f>=B149+H148</f>
      </c>
      <c r="I149" s="6" t="s">
        <f>=G149*H148</f>
      </c>
    </row>
    <row collapsed="false" customFormat="false" customHeight="false" hidden="false" ht="12.1" outlineLevel="0" r="150">
      <c r="A150" s="14" t="n">
        <v>44365</v>
      </c>
      <c r="B150" s="6" t="n">
        <v>15.72</v>
      </c>
      <c r="C150" s="6" t="n">
        <v>15.72</v>
      </c>
      <c r="D150" s="17" t="s">
        <v>107</v>
      </c>
      <c r="E150" s="17"/>
      <c r="F150" s="17"/>
      <c r="G150" s="6" t="s">
        <f>=A150-A149</f>
      </c>
      <c r="H150" s="6" t="s">
        <f>=B150+H149</f>
      </c>
      <c r="I150" s="6" t="s">
        <f>=G150*H149</f>
      </c>
    </row>
    <row collapsed="false" customFormat="false" customHeight="false" hidden="false" ht="12.1" outlineLevel="0" r="151">
      <c r="A151" s="14" t="n">
        <v>44370</v>
      </c>
      <c r="B151" s="6" t="n">
        <v>-77.1</v>
      </c>
      <c r="C151" s="6" t="n">
        <v>-77.1</v>
      </c>
      <c r="D151" s="17" t="s">
        <v>134</v>
      </c>
      <c r="E151" s="17"/>
      <c r="F151" s="17"/>
      <c r="G151" s="6" t="s">
        <f>=A151-A150</f>
      </c>
      <c r="H151" s="6" t="s">
        <f>=B151+H150</f>
      </c>
      <c r="I151" s="6" t="s">
        <f>=G151*H150</f>
      </c>
    </row>
    <row collapsed="false" customFormat="false" customHeight="false" hidden="false" ht="12.1" outlineLevel="0" r="152">
      <c r="A152" s="14" t="n">
        <v>44371.562581019</v>
      </c>
      <c r="B152" s="6" t="n">
        <v>950</v>
      </c>
      <c r="C152" s="6" t="n">
        <v>950</v>
      </c>
      <c r="D152" s="17" t="s">
        <v>99</v>
      </c>
      <c r="E152" s="17"/>
      <c r="F152" s="17"/>
      <c r="G152" s="6" t="s">
        <f>=A152-A151</f>
      </c>
      <c r="H152" s="6" t="s">
        <f>=B152+H151</f>
      </c>
      <c r="I152" s="6" t="s">
        <f>=G152*H151</f>
      </c>
    </row>
    <row collapsed="false" customFormat="false" customHeight="false" hidden="false" ht="12.1" outlineLevel="0" r="153">
      <c r="A153" s="14" t="n">
        <v>44372</v>
      </c>
      <c r="B153" s="6" t="n">
        <v>-23.68</v>
      </c>
      <c r="C153" s="6" t="n">
        <v>-23.68</v>
      </c>
      <c r="D153" s="17" t="s">
        <v>108</v>
      </c>
      <c r="E153" s="17"/>
      <c r="F153" s="17"/>
      <c r="G153" s="6" t="s">
        <f>=A153-A152</f>
      </c>
      <c r="H153" s="6" t="s">
        <f>=B153+H152</f>
      </c>
      <c r="I153" s="6" t="s">
        <f>=G153*H152</f>
      </c>
    </row>
    <row collapsed="false" customFormat="false" customHeight="false" hidden="false" ht="12.1" outlineLevel="0" r="154">
      <c r="A154" s="14" t="n">
        <v>44376</v>
      </c>
      <c r="B154" s="6" t="n">
        <v>23.68</v>
      </c>
      <c r="C154" s="6" t="n">
        <v>23.68</v>
      </c>
      <c r="D154" s="17" t="s">
        <v>109</v>
      </c>
      <c r="E154" s="17"/>
      <c r="F154" s="17"/>
      <c r="G154" s="6" t="s">
        <f>=A154-A153</f>
      </c>
      <c r="H154" s="6" t="s">
        <f>=B154+H153</f>
      </c>
      <c r="I154" s="6" t="s">
        <f>=G154*H153</f>
      </c>
    </row>
    <row collapsed="false" customFormat="false" customHeight="false" hidden="false" ht="12.1" outlineLevel="0" r="155">
      <c r="A155" s="14" t="n">
        <v>44376.546828704</v>
      </c>
      <c r="B155" s="6" t="n">
        <v>2947.5</v>
      </c>
      <c r="C155" s="6" t="n">
        <v>2947.5</v>
      </c>
      <c r="D155" s="17" t="s">
        <v>99</v>
      </c>
      <c r="E155" s="17"/>
      <c r="F155" s="17"/>
      <c r="G155" s="6" t="s">
        <f>=A155-A154</f>
      </c>
      <c r="H155" s="6" t="s">
        <f>=B155+H154</f>
      </c>
      <c r="I155" s="6" t="s">
        <f>=G155*H154</f>
      </c>
    </row>
    <row collapsed="false" customFormat="false" customHeight="false" hidden="false" ht="12.1" outlineLevel="0" r="156">
      <c r="A156" s="14" t="n">
        <v>44377.425393519</v>
      </c>
      <c r="B156" s="6" t="n">
        <v>941.9</v>
      </c>
      <c r="C156" s="6" t="n">
        <v>941.9</v>
      </c>
      <c r="D156" s="17" t="s">
        <v>99</v>
      </c>
      <c r="E156" s="17"/>
      <c r="F156" s="17"/>
      <c r="G156" s="6" t="s">
        <f>=A156-A155</f>
      </c>
      <c r="H156" s="6" t="s">
        <f>=B156+H155</f>
      </c>
      <c r="I156" s="6" t="s">
        <f>=G156*H155</f>
      </c>
    </row>
    <row collapsed="false" customFormat="false" customHeight="false" hidden="false" ht="12.1" outlineLevel="0" r="157">
      <c r="A157" s="14" t="n">
        <v>44382</v>
      </c>
      <c r="B157" s="6" t="n">
        <v>-179.45</v>
      </c>
      <c r="C157" s="6" t="n">
        <v>-179.45</v>
      </c>
      <c r="D157" s="17" t="s">
        <v>135</v>
      </c>
      <c r="E157" s="17"/>
      <c r="F157" s="17"/>
      <c r="G157" s="6" t="s">
        <f>=A157-A156</f>
      </c>
      <c r="H157" s="6" t="s">
        <f>=B157+H156</f>
      </c>
      <c r="I157" s="6" t="s">
        <f>=G157*H156</f>
      </c>
    </row>
    <row collapsed="false" customFormat="false" customHeight="false" hidden="false" ht="12.1" outlineLevel="0" r="158">
      <c r="A158" s="14" t="n">
        <v>44382.432164352</v>
      </c>
      <c r="B158" s="6" t="n">
        <v>-76.88</v>
      </c>
      <c r="C158" s="6" t="n">
        <v>-76.88</v>
      </c>
      <c r="D158" s="17" t="s">
        <v>100</v>
      </c>
      <c r="E158" s="17"/>
      <c r="F158" s="17"/>
      <c r="G158" s="6" t="s">
        <f>=A158-A157</f>
      </c>
      <c r="H158" s="6" t="s">
        <f>=B158+H157</f>
      </c>
      <c r="I158" s="6" t="s">
        <f>=G158*H157</f>
      </c>
    </row>
    <row collapsed="false" customFormat="false" customHeight="false" hidden="false" ht="12.1" outlineLevel="0" r="159">
      <c r="A159" s="14" t="n">
        <v>44382.432430556</v>
      </c>
      <c r="B159" s="6" t="n">
        <v>76.88</v>
      </c>
      <c r="C159" s="6" t="n">
        <v>76.88</v>
      </c>
      <c r="D159" s="17" t="s">
        <v>99</v>
      </c>
      <c r="E159" s="17"/>
      <c r="F159" s="17"/>
      <c r="G159" s="6" t="s">
        <f>=A159-A158</f>
      </c>
      <c r="H159" s="6" t="s">
        <f>=B159+H158</f>
      </c>
      <c r="I159" s="6" t="s">
        <f>=G159*H158</f>
      </c>
    </row>
    <row collapsed="false" customFormat="false" customHeight="false" hidden="false" ht="12.1" outlineLevel="0" r="160">
      <c r="A160" s="14" t="n">
        <v>44382.503738426</v>
      </c>
      <c r="B160" s="6" t="n">
        <v>620</v>
      </c>
      <c r="C160" s="6" t="n">
        <v>620</v>
      </c>
      <c r="D160" s="17" t="s">
        <v>99</v>
      </c>
      <c r="E160" s="17"/>
      <c r="F160" s="17"/>
      <c r="G160" s="6" t="s">
        <f>=A160-A159</f>
      </c>
      <c r="H160" s="6" t="s">
        <f>=B160+H159</f>
      </c>
      <c r="I160" s="6" t="s">
        <f>=G160*H159</f>
      </c>
    </row>
    <row collapsed="false" customFormat="false" customHeight="false" hidden="false" ht="12.1" outlineLevel="0" r="161">
      <c r="A161" s="14" t="n">
        <v>44382.537268519</v>
      </c>
      <c r="B161" s="6" t="n">
        <v>130</v>
      </c>
      <c r="C161" s="6" t="n">
        <v>130</v>
      </c>
      <c r="D161" s="17" t="s">
        <v>99</v>
      </c>
      <c r="E161" s="17"/>
      <c r="F161" s="17"/>
      <c r="G161" s="6" t="s">
        <f>=A161-A160</f>
      </c>
      <c r="H161" s="6" t="s">
        <f>=B161+H160</f>
      </c>
      <c r="I161" s="6" t="s">
        <f>=G161*H160</f>
      </c>
    </row>
    <row collapsed="false" customFormat="false" customHeight="false" hidden="false" ht="12.1" outlineLevel="0" r="162">
      <c r="A162" s="14" t="n">
        <v>44385</v>
      </c>
      <c r="B162" s="6" t="n">
        <v>-265.1</v>
      </c>
      <c r="C162" s="6" t="n">
        <v>-265.1</v>
      </c>
      <c r="D162" s="17" t="s">
        <v>136</v>
      </c>
      <c r="E162" s="17"/>
      <c r="F162" s="17"/>
      <c r="G162" s="6" t="s">
        <f>=A162-A161</f>
      </c>
      <c r="H162" s="6" t="s">
        <f>=B162+H161</f>
      </c>
      <c r="I162" s="6" t="s">
        <f>=G162*H161</f>
      </c>
    </row>
    <row collapsed="false" customFormat="false" customHeight="false" hidden="false" ht="12.1" outlineLevel="0" r="163">
      <c r="A163" s="14" t="n">
        <v>44386</v>
      </c>
      <c r="B163" s="6" t="n">
        <v>-12.3</v>
      </c>
      <c r="C163" s="6" t="n">
        <v>-12.3</v>
      </c>
      <c r="D163" s="17" t="s">
        <v>137</v>
      </c>
      <c r="E163" s="17"/>
      <c r="F163" s="17"/>
      <c r="G163" s="6" t="s">
        <f>=A163-A162</f>
      </c>
      <c r="H163" s="6" t="s">
        <f>=B163+H162</f>
      </c>
      <c r="I163" s="6" t="s">
        <f>=G163*H162</f>
      </c>
    </row>
    <row collapsed="false" customFormat="false" customHeight="false" hidden="false" ht="12.1" outlineLevel="0" r="164">
      <c r="A164" s="14" t="n">
        <v>44386</v>
      </c>
      <c r="B164" s="6" t="n">
        <v>-36.9</v>
      </c>
      <c r="C164" s="6" t="n">
        <v>-36.9</v>
      </c>
      <c r="D164" s="17" t="s">
        <v>138</v>
      </c>
      <c r="E164" s="17"/>
      <c r="F164" s="17"/>
      <c r="G164" s="6" t="s">
        <f>=A164-A163</f>
      </c>
      <c r="H164" s="6" t="s">
        <f>=B164+H163</f>
      </c>
      <c r="I164" s="6" t="s">
        <f>=G164*H163</f>
      </c>
    </row>
    <row collapsed="false" customFormat="false" customHeight="false" hidden="false" ht="12.1" outlineLevel="0" r="165">
      <c r="A165" s="14" t="n">
        <v>44386</v>
      </c>
      <c r="B165" s="6" t="n">
        <v>77.1</v>
      </c>
      <c r="C165" s="6" t="n">
        <v>77.1</v>
      </c>
      <c r="D165" s="17" t="s">
        <v>132</v>
      </c>
      <c r="E165" s="17"/>
      <c r="F165" s="17"/>
      <c r="G165" s="6" t="s">
        <f>=A165-A164</f>
      </c>
      <c r="H165" s="6" t="s">
        <f>=B165+H164</f>
      </c>
      <c r="I165" s="6" t="s">
        <f>=G165*H164</f>
      </c>
    </row>
    <row collapsed="false" customFormat="false" customHeight="false" hidden="false" ht="12.1" outlineLevel="0" r="166">
      <c r="A166" s="14" t="n">
        <v>44391</v>
      </c>
      <c r="B166" s="6" t="n">
        <v>-41.66</v>
      </c>
      <c r="C166" s="6" t="n">
        <v>-41.66</v>
      </c>
      <c r="D166" s="17" t="s">
        <v>104</v>
      </c>
      <c r="E166" s="17"/>
      <c r="F166" s="17"/>
      <c r="G166" s="6" t="s">
        <f>=A166-A165</f>
      </c>
      <c r="H166" s="6" t="s">
        <f>=B166+H165</f>
      </c>
      <c r="I166" s="6" t="s">
        <f>=G166*H165</f>
      </c>
    </row>
    <row collapsed="false" customFormat="false" customHeight="false" hidden="false" ht="12.1" outlineLevel="0" r="167">
      <c r="A167" s="14" t="n">
        <v>44392</v>
      </c>
      <c r="B167" s="6" t="n">
        <v>-125.5</v>
      </c>
      <c r="C167" s="6" t="n">
        <v>-125.5</v>
      </c>
      <c r="D167" s="17" t="s">
        <v>139</v>
      </c>
      <c r="E167" s="17"/>
      <c r="F167" s="17"/>
      <c r="G167" s="6" t="s">
        <f>=A167-A166</f>
      </c>
      <c r="H167" s="6" t="s">
        <f>=B167+H166</f>
      </c>
      <c r="I167" s="6" t="s">
        <f>=G167*H166</f>
      </c>
    </row>
    <row collapsed="false" customFormat="false" customHeight="false" hidden="false" ht="12.1" outlineLevel="0" r="168">
      <c r="A168" s="14" t="n">
        <v>44392</v>
      </c>
      <c r="B168" s="6" t="n">
        <v>-15.28</v>
      </c>
      <c r="C168" s="6" t="n">
        <v>-15.28</v>
      </c>
      <c r="D168" s="17" t="s">
        <v>140</v>
      </c>
      <c r="E168" s="17"/>
      <c r="F168" s="17"/>
      <c r="G168" s="6" t="s">
        <f>=A168-A167</f>
      </c>
      <c r="H168" s="6" t="s">
        <f>=B168+H167</f>
      </c>
      <c r="I168" s="6" t="s">
        <f>=G168*H167</f>
      </c>
    </row>
    <row collapsed="false" customFormat="false" customHeight="false" hidden="false" ht="12.1" outlineLevel="0" r="169">
      <c r="A169" s="14" t="n">
        <v>44392</v>
      </c>
      <c r="B169" s="6" t="n">
        <v>-14.01</v>
      </c>
      <c r="C169" s="6" t="n">
        <v>-14.01</v>
      </c>
      <c r="D169" s="17" t="s">
        <v>141</v>
      </c>
      <c r="E169" s="17"/>
      <c r="F169" s="17"/>
      <c r="G169" s="6" t="s">
        <f>=A169-A168</f>
      </c>
      <c r="H169" s="6" t="s">
        <f>=B169+H168</f>
      </c>
      <c r="I169" s="6" t="s">
        <f>=G169*H168</f>
      </c>
    </row>
    <row collapsed="false" customFormat="false" customHeight="false" hidden="false" ht="12.1" outlineLevel="0" r="170">
      <c r="A170" s="14" t="n">
        <v>44396</v>
      </c>
      <c r="B170" s="6" t="n">
        <v>15.28</v>
      </c>
      <c r="C170" s="6" t="n">
        <v>15.28</v>
      </c>
      <c r="D170" s="17" t="s">
        <v>107</v>
      </c>
      <c r="E170" s="17"/>
      <c r="F170" s="17"/>
      <c r="G170" s="6" t="s">
        <f>=A170-A169</f>
      </c>
      <c r="H170" s="6" t="s">
        <f>=B170+H169</f>
      </c>
      <c r="I170" s="6" t="s">
        <f>=G170*H169</f>
      </c>
    </row>
    <row collapsed="false" customFormat="false" customHeight="false" hidden="false" ht="12.1" outlineLevel="0" r="171">
      <c r="A171" s="14" t="n">
        <v>44396</v>
      </c>
      <c r="B171" s="6" t="n">
        <v>41.66</v>
      </c>
      <c r="C171" s="6" t="n">
        <v>41.66</v>
      </c>
      <c r="D171" s="17" t="s">
        <v>106</v>
      </c>
      <c r="E171" s="17"/>
      <c r="F171" s="17"/>
      <c r="G171" s="6" t="s">
        <f>=A171-A170</f>
      </c>
      <c r="H171" s="6" t="s">
        <f>=B171+H170</f>
      </c>
      <c r="I171" s="6" t="s">
        <f>=G171*H170</f>
      </c>
    </row>
    <row collapsed="false" customFormat="false" customHeight="false" hidden="false" ht="12.1" outlineLevel="0" r="172">
      <c r="A172" s="14" t="n">
        <v>44399</v>
      </c>
      <c r="B172" s="6" t="n">
        <v>265.1</v>
      </c>
      <c r="C172" s="6" t="n">
        <v>265.1</v>
      </c>
      <c r="D172" s="17" t="s">
        <v>114</v>
      </c>
      <c r="E172" s="17"/>
      <c r="F172" s="17"/>
      <c r="G172" s="6" t="s">
        <f>=A172-A171</f>
      </c>
      <c r="H172" s="6" t="s">
        <f>=B172+H171</f>
      </c>
      <c r="I172" s="6" t="s">
        <f>=G172*H171</f>
      </c>
    </row>
    <row collapsed="false" customFormat="false" customHeight="false" hidden="false" ht="12.1" outlineLevel="0" r="173">
      <c r="A173" s="14" t="n">
        <v>44399.429641204</v>
      </c>
      <c r="B173" s="6" t="n">
        <v>179.45</v>
      </c>
      <c r="C173" s="6" t="n">
        <v>179.45</v>
      </c>
      <c r="D173" s="17" t="s">
        <v>116</v>
      </c>
      <c r="E173" s="17"/>
      <c r="F173" s="17"/>
      <c r="G173" s="6" t="s">
        <f>=A173-A172</f>
      </c>
      <c r="H173" s="6" t="s">
        <f>=B173+H172</f>
      </c>
      <c r="I173" s="6" t="s">
        <f>=G173*H172</f>
      </c>
    </row>
    <row collapsed="false" customFormat="false" customHeight="false" hidden="false" ht="12.1" outlineLevel="0" r="174">
      <c r="A174" s="14" t="n">
        <v>44403.636712963</v>
      </c>
      <c r="B174" s="6" t="n">
        <v>1878.58</v>
      </c>
      <c r="C174" s="6" t="n">
        <v>1878.58</v>
      </c>
      <c r="D174" s="17" t="s">
        <v>99</v>
      </c>
      <c r="E174" s="17"/>
      <c r="F174" s="17"/>
      <c r="G174" s="6" t="s">
        <f>=A174-A173</f>
      </c>
      <c r="H174" s="6" t="s">
        <f>=B174+H173</f>
      </c>
      <c r="I174" s="6" t="s">
        <f>=G174*H173</f>
      </c>
    </row>
    <row collapsed="false" customFormat="false" customHeight="false" hidden="false" ht="12.1" outlineLevel="0" r="175">
      <c r="A175" s="14" t="n">
        <v>44405</v>
      </c>
      <c r="B175" s="6" t="n">
        <v>-19.4</v>
      </c>
      <c r="C175" s="6" t="n">
        <v>-19.4</v>
      </c>
      <c r="D175" s="17" t="s">
        <v>142</v>
      </c>
      <c r="E175" s="17"/>
      <c r="F175" s="17"/>
      <c r="G175" s="6" t="s">
        <f>=A175-A174</f>
      </c>
      <c r="H175" s="6" t="s">
        <f>=B175+H174</f>
      </c>
      <c r="I175" s="6" t="s">
        <f>=G175*H174</f>
      </c>
    </row>
    <row collapsed="false" customFormat="false" customHeight="false" hidden="false" ht="12.1" outlineLevel="0" r="176">
      <c r="A176" s="14" t="n">
        <v>44405</v>
      </c>
      <c r="B176" s="6" t="n">
        <v>12.3</v>
      </c>
      <c r="C176" s="6" t="n">
        <v>12.3</v>
      </c>
      <c r="D176" s="17" t="s">
        <v>143</v>
      </c>
      <c r="E176" s="17"/>
      <c r="F176" s="17"/>
      <c r="G176" s="6" t="s">
        <f>=A176-A175</f>
      </c>
      <c r="H176" s="6" t="s">
        <f>=B176+H175</f>
      </c>
      <c r="I176" s="6" t="s">
        <f>=G176*H175</f>
      </c>
    </row>
    <row collapsed="false" customFormat="false" customHeight="false" hidden="false" ht="12.1" outlineLevel="0" r="177">
      <c r="A177" s="14" t="n">
        <v>44405</v>
      </c>
      <c r="B177" s="6" t="n">
        <v>13.83</v>
      </c>
      <c r="C177" s="6" t="n">
        <v>13.83</v>
      </c>
      <c r="D177" s="17" t="s">
        <v>144</v>
      </c>
      <c r="E177" s="17"/>
      <c r="F177" s="17"/>
      <c r="G177" s="6" t="s">
        <f>=A177-A176</f>
      </c>
      <c r="H177" s="6" t="s">
        <f>=B177+H176</f>
      </c>
      <c r="I177" s="6" t="s">
        <f>=G177*H176</f>
      </c>
    </row>
    <row collapsed="false" customFormat="false" customHeight="false" hidden="false" ht="12.1" outlineLevel="0" r="178">
      <c r="A178" s="14" t="n">
        <v>44405</v>
      </c>
      <c r="B178" s="6" t="n">
        <v>0.18</v>
      </c>
      <c r="C178" s="6" t="n">
        <v>0.18</v>
      </c>
      <c r="D178" s="17" t="s">
        <v>144</v>
      </c>
      <c r="E178" s="17"/>
      <c r="F178" s="17"/>
      <c r="G178" s="6" t="s">
        <f>=A178-A177</f>
      </c>
      <c r="H178" s="6" t="s">
        <f>=B178+H177</f>
      </c>
      <c r="I178" s="6" t="s">
        <f>=G178*H177</f>
      </c>
    </row>
    <row collapsed="false" customFormat="false" customHeight="false" hidden="false" ht="12.1" outlineLevel="0" r="179">
      <c r="A179" s="14" t="n">
        <v>44405</v>
      </c>
      <c r="B179" s="6" t="n">
        <v>36.9</v>
      </c>
      <c r="C179" s="6" t="n">
        <v>36.9</v>
      </c>
      <c r="D179" s="17" t="s">
        <v>145</v>
      </c>
      <c r="E179" s="17"/>
      <c r="F179" s="17"/>
      <c r="G179" s="6" t="s">
        <f>=A179-A178</f>
      </c>
      <c r="H179" s="6" t="s">
        <f>=B179+H178</f>
      </c>
      <c r="I179" s="6" t="s">
        <f>=G179*H178</f>
      </c>
    </row>
    <row collapsed="false" customFormat="false" customHeight="false" hidden="false" ht="12.1" outlineLevel="0" r="180">
      <c r="A180" s="14" t="n">
        <v>44405.636273148</v>
      </c>
      <c r="B180" s="6" t="n">
        <v>-1878.58</v>
      </c>
      <c r="C180" s="6" t="n">
        <v>-1878.58</v>
      </c>
      <c r="D180" s="17" t="s">
        <v>100</v>
      </c>
      <c r="E180" s="17"/>
      <c r="F180" s="17"/>
      <c r="G180" s="6" t="s">
        <f>=A180-A179</f>
      </c>
      <c r="H180" s="6" t="s">
        <f>=B180+H179</f>
      </c>
      <c r="I180" s="6" t="s">
        <f>=G180*H179</f>
      </c>
    </row>
    <row collapsed="false" customFormat="false" customHeight="false" hidden="false" ht="12.1" outlineLevel="0" r="181">
      <c r="A181" s="14" t="n">
        <v>44411.522013889</v>
      </c>
      <c r="B181" s="6" t="n">
        <v>125.5</v>
      </c>
      <c r="C181" s="6" t="n">
        <v>125.5</v>
      </c>
      <c r="D181" s="17" t="s">
        <v>146</v>
      </c>
      <c r="E181" s="17"/>
      <c r="F181" s="17"/>
      <c r="G181" s="6" t="s">
        <f>=A181-A180</f>
      </c>
      <c r="H181" s="6" t="s">
        <f>=B181+H180</f>
      </c>
      <c r="I181" s="6" t="s">
        <f>=G181*H180</f>
      </c>
    </row>
    <row collapsed="false" customFormat="false" customHeight="false" hidden="false" ht="12.1" outlineLevel="0" r="182">
      <c r="A182" s="14" t="n">
        <v>44413.457395833</v>
      </c>
      <c r="B182" s="6" t="n">
        <v>-108.5</v>
      </c>
      <c r="C182" s="6" t="n">
        <v>-108.5</v>
      </c>
      <c r="D182" s="17" t="s">
        <v>100</v>
      </c>
      <c r="E182" s="17"/>
      <c r="F182" s="17"/>
      <c r="G182" s="6" t="s">
        <f>=A182-A181</f>
      </c>
      <c r="H182" s="6" t="s">
        <f>=B182+H181</f>
      </c>
      <c r="I182" s="6" t="s">
        <f>=G182*H181</f>
      </c>
    </row>
    <row collapsed="false" customFormat="false" customHeight="false" hidden="false" ht="12.1" outlineLevel="0" r="183">
      <c r="A183" s="14" t="n">
        <v>44413.461203704</v>
      </c>
      <c r="B183" s="6" t="n">
        <v>866.5</v>
      </c>
      <c r="C183" s="6" t="n">
        <v>866.5</v>
      </c>
      <c r="D183" s="17" t="s">
        <v>99</v>
      </c>
      <c r="E183" s="17"/>
      <c r="F183" s="17"/>
      <c r="G183" s="6" t="s">
        <f>=A183-A182</f>
      </c>
      <c r="H183" s="6" t="s">
        <f>=B183+H182</f>
      </c>
      <c r="I183" s="6" t="s">
        <f>=G183*H182</f>
      </c>
    </row>
    <row collapsed="false" customFormat="false" customHeight="false" hidden="false" ht="12.1" outlineLevel="0" r="184">
      <c r="A184" s="14" t="n">
        <v>44419</v>
      </c>
      <c r="B184" s="6" t="n">
        <v>2800</v>
      </c>
      <c r="C184" s="6" t="n">
        <v>2800</v>
      </c>
      <c r="D184" s="17" t="s">
        <v>99</v>
      </c>
      <c r="E184" s="17"/>
      <c r="F184" s="17"/>
      <c r="G184" s="6" t="s">
        <f>=A184-A183</f>
      </c>
      <c r="H184" s="6" t="s">
        <f>=B184+H183</f>
      </c>
      <c r="I184" s="6" t="s">
        <f>=G184*H183</f>
      </c>
    </row>
    <row collapsed="false" customFormat="false" customHeight="false" hidden="false" ht="12.1" outlineLevel="0" r="185">
      <c r="A185" s="14" t="n">
        <v>44420.527569444</v>
      </c>
      <c r="B185" s="6" t="n">
        <v>200</v>
      </c>
      <c r="C185" s="6" t="n">
        <v>200</v>
      </c>
      <c r="D185" s="17" t="s">
        <v>99</v>
      </c>
      <c r="E185" s="17"/>
      <c r="F185" s="17"/>
      <c r="G185" s="6" t="s">
        <f>=A185-A184</f>
      </c>
      <c r="H185" s="6" t="s">
        <f>=B185+H184</f>
      </c>
      <c r="I185" s="6" t="s">
        <f>=G185*H184</f>
      </c>
    </row>
    <row collapsed="false" customFormat="false" customHeight="false" hidden="false" ht="12.1" outlineLevel="0" r="186">
      <c r="A186" s="14" t="n">
        <v>44421.598298611</v>
      </c>
      <c r="B186" s="6" t="n">
        <v>1026.08</v>
      </c>
      <c r="C186" s="6" t="n">
        <v>1026.08</v>
      </c>
      <c r="D186" s="17" t="s">
        <v>99</v>
      </c>
      <c r="E186" s="17"/>
      <c r="F186" s="17"/>
      <c r="G186" s="6" t="s">
        <f>=A186-A185</f>
      </c>
      <c r="H186" s="6" t="s">
        <f>=B186+H185</f>
      </c>
      <c r="I186" s="6" t="s">
        <f>=G186*H185</f>
      </c>
    </row>
    <row collapsed="false" customFormat="false" customHeight="false" hidden="false" ht="12.1" outlineLevel="0" r="187">
      <c r="A187" s="14" t="n">
        <v>44425.598078704</v>
      </c>
      <c r="B187" s="6" t="n">
        <v>-1026.08</v>
      </c>
      <c r="C187" s="6" t="n">
        <v>-1026.08</v>
      </c>
      <c r="D187" s="17" t="s">
        <v>100</v>
      </c>
      <c r="E187" s="17"/>
      <c r="F187" s="17"/>
      <c r="G187" s="6" t="s">
        <f>=A187-A186</f>
      </c>
      <c r="H187" s="6" t="s">
        <f>=B187+H186</f>
      </c>
      <c r="I187" s="6" t="s">
        <f>=G187*H186</f>
      </c>
    </row>
    <row collapsed="false" customFormat="false" customHeight="false" hidden="false" ht="12.1" outlineLevel="0" r="188">
      <c r="A188" s="14" t="n">
        <v>44426</v>
      </c>
      <c r="B188" s="6" t="n">
        <v>3487.4</v>
      </c>
      <c r="C188" s="6" t="n">
        <v>3487.4</v>
      </c>
      <c r="D188" s="17" t="s">
        <v>99</v>
      </c>
      <c r="E188" s="17"/>
      <c r="F188" s="17"/>
      <c r="G188" s="6" t="s">
        <f>=A188-A187</f>
      </c>
      <c r="H188" s="6" t="s">
        <f>=B188+H187</f>
      </c>
      <c r="I188" s="6" t="s">
        <f>=G188*H187</f>
      </c>
    </row>
    <row collapsed="false" customFormat="false" customHeight="false" hidden="false" ht="12.1" outlineLevel="0" r="189">
      <c r="A189" s="14" t="n">
        <v>44432.490231481</v>
      </c>
      <c r="B189" s="6" t="n">
        <v>2814.5308</v>
      </c>
      <c r="C189" s="6" t="n">
        <v>2814.5308</v>
      </c>
      <c r="D189" s="17" t="s">
        <v>99</v>
      </c>
      <c r="E189" s="17"/>
      <c r="F189" s="17"/>
      <c r="G189" s="6" t="s">
        <f>=A189-A188</f>
      </c>
      <c r="H189" s="6" t="s">
        <f>=B189+H188</f>
      </c>
      <c r="I189" s="6" t="s">
        <f>=G189*H188</f>
      </c>
    </row>
    <row collapsed="false" customFormat="false" customHeight="false" hidden="false" ht="12.1" outlineLevel="0" r="190">
      <c r="A190" s="14" t="n">
        <v>44432.494872685</v>
      </c>
      <c r="B190" s="6" t="n">
        <v>2801.29</v>
      </c>
      <c r="C190" s="6" t="n">
        <v>2801.29</v>
      </c>
      <c r="D190" s="17" t="s">
        <v>99</v>
      </c>
      <c r="E190" s="17"/>
      <c r="F190" s="17"/>
      <c r="G190" s="6" t="s">
        <f>=A190-A189</f>
      </c>
      <c r="H190" s="6" t="s">
        <f>=B190+H189</f>
      </c>
      <c r="I190" s="6" t="s">
        <f>=G190*H189</f>
      </c>
    </row>
    <row collapsed="false" customFormat="false" customHeight="false" hidden="false" ht="12.1" outlineLevel="0" r="191">
      <c r="A191" s="14" t="n">
        <v>44433</v>
      </c>
      <c r="B191" s="6" t="n">
        <v>-64.32</v>
      </c>
      <c r="C191" s="6" t="n">
        <v>-64.32</v>
      </c>
      <c r="D191" s="17" t="s">
        <v>147</v>
      </c>
      <c r="E191" s="17"/>
      <c r="F191" s="17"/>
      <c r="G191" s="6" t="s">
        <f>=A191-A190</f>
      </c>
      <c r="H191" s="6" t="s">
        <f>=B191+H190</f>
      </c>
      <c r="I191" s="6" t="s">
        <f>=G191*H190</f>
      </c>
    </row>
    <row collapsed="false" customFormat="false" customHeight="false" hidden="false" ht="12.1" outlineLevel="0" r="192">
      <c r="A192" s="14" t="n">
        <v>44434</v>
      </c>
      <c r="B192" s="6" t="n">
        <v>64.32</v>
      </c>
      <c r="C192" s="6" t="n">
        <v>64.32</v>
      </c>
      <c r="D192" s="17" t="s">
        <v>148</v>
      </c>
      <c r="E192" s="17"/>
      <c r="F192" s="17"/>
      <c r="G192" s="6" t="s">
        <f>=A192-A191</f>
      </c>
      <c r="H192" s="6" t="s">
        <f>=B192+H191</f>
      </c>
      <c r="I192" s="6" t="s">
        <f>=G192*H191</f>
      </c>
    </row>
    <row collapsed="false" customFormat="false" customHeight="false" hidden="false" ht="12.1" outlineLevel="0" r="193">
      <c r="A193" s="14" t="n">
        <v>44434.494710648</v>
      </c>
      <c r="B193" s="6" t="n">
        <v>-2801.29</v>
      </c>
      <c r="C193" s="6" t="n">
        <v>-2801.29</v>
      </c>
      <c r="D193" s="17" t="s">
        <v>100</v>
      </c>
      <c r="E193" s="17"/>
      <c r="F193" s="17"/>
      <c r="G193" s="6" t="s">
        <f>=A193-A192</f>
      </c>
      <c r="H193" s="6" t="s">
        <f>=B193+H192</f>
      </c>
      <c r="I193" s="6" t="s">
        <f>=G193*H192</f>
      </c>
    </row>
    <row collapsed="false" customFormat="false" customHeight="false" hidden="false" ht="12.1" outlineLevel="0" r="194">
      <c r="A194" s="14" t="n">
        <v>44440.427511574</v>
      </c>
      <c r="B194" s="6" t="n">
        <v>2784.5678</v>
      </c>
      <c r="C194" s="6" t="n">
        <v>2784.5678</v>
      </c>
      <c r="D194" s="17" t="s">
        <v>99</v>
      </c>
      <c r="E194" s="17"/>
      <c r="F194" s="17"/>
      <c r="G194" s="6" t="s">
        <f>=A194-A193</f>
      </c>
      <c r="H194" s="6" t="s">
        <f>=B194+H193</f>
      </c>
      <c r="I194" s="6" t="s">
        <f>=G194*H193</f>
      </c>
    </row>
    <row collapsed="false" customFormat="false" customHeight="false" hidden="false" ht="12.1" outlineLevel="0" r="195">
      <c r="A195" s="14" t="n">
        <v>44440.428622685</v>
      </c>
      <c r="B195" s="6" t="n">
        <v>2772.12</v>
      </c>
      <c r="C195" s="6" t="n">
        <v>2772.12</v>
      </c>
      <c r="D195" s="17" t="s">
        <v>99</v>
      </c>
      <c r="E195" s="17"/>
      <c r="F195" s="17"/>
      <c r="G195" s="6" t="s">
        <f>=A195-A194</f>
      </c>
      <c r="H195" s="6" t="s">
        <f>=B195+H194</f>
      </c>
      <c r="I195" s="6" t="s">
        <f>=G195*H194</f>
      </c>
    </row>
    <row collapsed="false" customFormat="false" customHeight="false" hidden="false" ht="12.1" outlineLevel="0" r="196">
      <c r="A196" s="14" t="n">
        <v>44442.428368056</v>
      </c>
      <c r="B196" s="6" t="n">
        <v>-2772.12</v>
      </c>
      <c r="C196" s="6" t="n">
        <v>-2772.12</v>
      </c>
      <c r="D196" s="17" t="s">
        <v>100</v>
      </c>
      <c r="E196" s="17"/>
      <c r="F196" s="17"/>
      <c r="G196" s="6" t="s">
        <f>=A196-A195</f>
      </c>
      <c r="H196" s="6" t="s">
        <f>=B196+H195</f>
      </c>
      <c r="I196" s="6" t="s">
        <f>=G196*H195</f>
      </c>
    </row>
    <row collapsed="false" customFormat="false" customHeight="false" hidden="false" ht="12.1" outlineLevel="0" r="197">
      <c r="A197" s="14" t="n">
        <v>44446</v>
      </c>
      <c r="B197" s="6" t="n">
        <v>-136.2</v>
      </c>
      <c r="C197" s="6" t="n">
        <v>-136.2</v>
      </c>
      <c r="D197" s="17" t="s">
        <v>149</v>
      </c>
      <c r="E197" s="17"/>
      <c r="F197" s="17"/>
      <c r="G197" s="6" t="s">
        <f>=A197-A196</f>
      </c>
      <c r="H197" s="6" t="s">
        <f>=B197+H196</f>
      </c>
      <c r="I197" s="6" t="s">
        <f>=G197*H196</f>
      </c>
    </row>
    <row collapsed="false" customFormat="false" customHeight="false" hidden="false" ht="12.1" outlineLevel="0" r="198">
      <c r="A198" s="14" t="n">
        <v>44447.427928241</v>
      </c>
      <c r="B198" s="6" t="n">
        <v>2781.2542</v>
      </c>
      <c r="C198" s="6" t="n">
        <v>2781.2542</v>
      </c>
      <c r="D198" s="17" t="s">
        <v>99</v>
      </c>
      <c r="E198" s="17"/>
      <c r="F198" s="17"/>
      <c r="G198" s="6" t="s">
        <f>=A198-A197</f>
      </c>
      <c r="H198" s="6" t="s">
        <f>=B198+H197</f>
      </c>
      <c r="I198" s="6" t="s">
        <f>=G198*H197</f>
      </c>
    </row>
    <row collapsed="false" customFormat="false" customHeight="false" hidden="false" ht="12.1" outlineLevel="0" r="199">
      <c r="A199" s="14" t="n">
        <v>44447.429189815</v>
      </c>
      <c r="B199" s="6" t="n">
        <v>5114</v>
      </c>
      <c r="C199" s="6" t="n">
        <v>5114</v>
      </c>
      <c r="D199" s="17" t="s">
        <v>99</v>
      </c>
      <c r="E199" s="17"/>
      <c r="F199" s="17"/>
      <c r="G199" s="6" t="s">
        <f>=A199-A198</f>
      </c>
      <c r="H199" s="6" t="s">
        <f>=B199+H198</f>
      </c>
      <c r="I199" s="6" t="s">
        <f>=G199*H198</f>
      </c>
    </row>
    <row collapsed="false" customFormat="false" customHeight="false" hidden="false" ht="12.1" outlineLevel="0" r="200">
      <c r="A200" s="14" t="n">
        <v>44449.428622685</v>
      </c>
      <c r="B200" s="6" t="n">
        <v>-2781.5</v>
      </c>
      <c r="C200" s="6" t="n">
        <v>-2781.5</v>
      </c>
      <c r="D200" s="17" t="s">
        <v>100</v>
      </c>
      <c r="E200" s="17"/>
      <c r="F200" s="17"/>
      <c r="G200" s="6" t="s">
        <f>=A200-A199</f>
      </c>
      <c r="H200" s="6" t="s">
        <f>=B200+H199</f>
      </c>
      <c r="I200" s="6" t="s">
        <f>=G200*H199</f>
      </c>
    </row>
    <row collapsed="false" customFormat="false" customHeight="false" hidden="false" ht="12.1" outlineLevel="0" r="201">
      <c r="A201" s="14" t="n">
        <v>44454.438923611</v>
      </c>
      <c r="B201" s="6" t="n">
        <v>2763.2498</v>
      </c>
      <c r="C201" s="6" t="n">
        <v>2763.2498</v>
      </c>
      <c r="D201" s="17" t="s">
        <v>99</v>
      </c>
      <c r="E201" s="17"/>
      <c r="F201" s="17"/>
      <c r="G201" s="6" t="s">
        <f>=A201-A200</f>
      </c>
      <c r="H201" s="6" t="s">
        <f>=B201+H200</f>
      </c>
      <c r="I201" s="6" t="s">
        <f>=G201*H200</f>
      </c>
    </row>
    <row collapsed="false" customFormat="false" customHeight="false" hidden="false" ht="12.1" outlineLevel="0" r="202">
      <c r="A202" s="14" t="n">
        <v>44454.454675926</v>
      </c>
      <c r="B202" s="6" t="n">
        <v>5092.22</v>
      </c>
      <c r="C202" s="6" t="n">
        <v>5092.22</v>
      </c>
      <c r="D202" s="17" t="s">
        <v>99</v>
      </c>
      <c r="E202" s="17"/>
      <c r="F202" s="17"/>
      <c r="G202" s="6" t="s">
        <f>=A202-A201</f>
      </c>
      <c r="H202" s="6" t="s">
        <f>=B202+H201</f>
      </c>
      <c r="I202" s="6" t="s">
        <f>=G202*H201</f>
      </c>
    </row>
    <row collapsed="false" customFormat="false" customHeight="false" hidden="false" ht="12.1" outlineLevel="0" r="203">
      <c r="A203" s="14" t="n">
        <v>44455.513240741</v>
      </c>
      <c r="B203" s="6" t="n">
        <v>136.2</v>
      </c>
      <c r="C203" s="6" t="n">
        <v>136.2</v>
      </c>
      <c r="D203" s="17" t="s">
        <v>132</v>
      </c>
      <c r="E203" s="17"/>
      <c r="F203" s="17"/>
      <c r="G203" s="6" t="s">
        <f>=A203-A202</f>
      </c>
      <c r="H203" s="6" t="s">
        <f>=B203+H202</f>
      </c>
      <c r="I203" s="6" t="s">
        <f>=G203*H202</f>
      </c>
    </row>
    <row collapsed="false" customFormat="false" customHeight="false" hidden="false" ht="12.1" outlineLevel="0" r="204">
      <c r="A204" s="14" t="n">
        <v>44456.440173611</v>
      </c>
      <c r="B204" s="6" t="n">
        <v>-2759.72</v>
      </c>
      <c r="C204" s="6" t="n">
        <v>-2759.72</v>
      </c>
      <c r="D204" s="17" t="s">
        <v>100</v>
      </c>
      <c r="E204" s="17"/>
      <c r="F204" s="17"/>
      <c r="G204" s="6" t="s">
        <f>=A204-A203</f>
      </c>
      <c r="H204" s="6" t="s">
        <f>=B204+H203</f>
      </c>
      <c r="I204" s="6" t="s">
        <f>=G204*H203</f>
      </c>
    </row>
    <row collapsed="false" customFormat="false" customHeight="false" hidden="false" ht="12.1" outlineLevel="0" r="205">
      <c r="A205" s="14" t="n">
        <v>44461.565833333</v>
      </c>
      <c r="B205" s="6" t="n">
        <v>2788.443203</v>
      </c>
      <c r="C205" s="6" t="n">
        <v>2788.443203</v>
      </c>
      <c r="D205" s="17" t="s">
        <v>99</v>
      </c>
      <c r="E205" s="17"/>
      <c r="F205" s="17"/>
      <c r="G205" s="6" t="s">
        <f>=A205-A204</f>
      </c>
      <c r="H205" s="6" t="s">
        <f>=B205+H204</f>
      </c>
      <c r="I205" s="6" t="s">
        <f>=G205*H204</f>
      </c>
    </row>
    <row collapsed="false" customFormat="false" customHeight="false" hidden="false" ht="12.1" outlineLevel="0" r="206">
      <c r="A206" s="14" t="n">
        <v>44461.568090278</v>
      </c>
      <c r="B206" s="6" t="n">
        <v>10427.85</v>
      </c>
      <c r="C206" s="6" t="n">
        <v>10427.85</v>
      </c>
      <c r="D206" s="17" t="s">
        <v>99</v>
      </c>
      <c r="E206" s="17"/>
      <c r="F206" s="17"/>
      <c r="G206" s="6" t="s">
        <f>=A206-A205</f>
      </c>
      <c r="H206" s="6" t="s">
        <f>=B206+H205</f>
      </c>
      <c r="I206" s="6" t="s">
        <f>=G206*H205</f>
      </c>
    </row>
    <row collapsed="false" customFormat="false" customHeight="false" hidden="false" ht="12.1" outlineLevel="0" r="207">
      <c r="A207" s="14" t="n">
        <v>44463.56693287</v>
      </c>
      <c r="B207" s="6" t="n">
        <v>-9512.86</v>
      </c>
      <c r="C207" s="6" t="n">
        <v>-9512.86</v>
      </c>
      <c r="D207" s="17" t="s">
        <v>100</v>
      </c>
      <c r="E207" s="17"/>
      <c r="F207" s="17"/>
      <c r="G207" s="6" t="s">
        <f>=A207-A206</f>
      </c>
      <c r="H207" s="6" t="s">
        <f>=B207+H206</f>
      </c>
      <c r="I207" s="6" t="s">
        <f>=G207*H206</f>
      </c>
    </row>
    <row collapsed="false" customFormat="false" customHeight="false" hidden="false" ht="12.1" outlineLevel="0" r="208">
      <c r="A208" s="14" t="n">
        <v>44468.458460648</v>
      </c>
      <c r="B208" s="6" t="n">
        <v>2755.3154</v>
      </c>
      <c r="C208" s="6" t="n">
        <v>2755.3154</v>
      </c>
      <c r="D208" s="17" t="s">
        <v>99</v>
      </c>
      <c r="E208" s="17"/>
      <c r="F208" s="17"/>
      <c r="G208" s="6" t="s">
        <f>=A208-A207</f>
      </c>
      <c r="H208" s="6" t="s">
        <f>=B208+H207</f>
      </c>
      <c r="I208" s="6" t="s">
        <f>=G208*H207</f>
      </c>
    </row>
    <row collapsed="false" customFormat="false" customHeight="false" hidden="false" ht="12.1" outlineLevel="0" r="209">
      <c r="A209" s="14" t="n">
        <v>44468.48587963</v>
      </c>
      <c r="B209" s="6" t="n">
        <v>2755.93</v>
      </c>
      <c r="C209" s="6" t="n">
        <v>2755.93</v>
      </c>
      <c r="D209" s="17" t="s">
        <v>99</v>
      </c>
      <c r="E209" s="17"/>
      <c r="F209" s="17"/>
      <c r="G209" s="6" t="s">
        <f>=A209-A208</f>
      </c>
      <c r="H209" s="6" t="s">
        <f>=B209+H208</f>
      </c>
      <c r="I209" s="6" t="s">
        <f>=G209*H208</f>
      </c>
    </row>
    <row collapsed="false" customFormat="false" customHeight="false" hidden="false" ht="12.1" outlineLevel="0" r="210">
      <c r="A210" s="14" t="n">
        <v>44470.459965278</v>
      </c>
      <c r="B210" s="6" t="n">
        <v>-2755.93</v>
      </c>
      <c r="C210" s="6" t="n">
        <v>-2755.93</v>
      </c>
      <c r="D210" s="17" t="s">
        <v>100</v>
      </c>
      <c r="E210" s="17"/>
      <c r="F210" s="17"/>
      <c r="G210" s="6" t="s">
        <f>=A210-A209</f>
      </c>
      <c r="H210" s="6" t="s">
        <f>=B210+H209</f>
      </c>
      <c r="I210" s="6" t="s">
        <f>=G210*H209</f>
      </c>
    </row>
    <row collapsed="false" customFormat="false" customHeight="false" hidden="false" ht="12.1" outlineLevel="0" r="211">
      <c r="A211" s="14" t="n">
        <v>44475.535578704</v>
      </c>
      <c r="B211" s="6" t="n">
        <v>2757.6068</v>
      </c>
      <c r="C211" s="6" t="n">
        <v>2757.6068</v>
      </c>
      <c r="D211" s="17" t="s">
        <v>99</v>
      </c>
      <c r="E211" s="17"/>
      <c r="F211" s="17"/>
      <c r="G211" s="6" t="s">
        <f>=A211-A210</f>
      </c>
      <c r="H211" s="6" t="s">
        <f>=B211+H210</f>
      </c>
      <c r="I211" s="6" t="s">
        <f>=G211*H210</f>
      </c>
    </row>
    <row collapsed="false" customFormat="false" customHeight="false" hidden="false" ht="12.1" outlineLevel="0" r="212">
      <c r="A212" s="14" t="n">
        <v>44475.538946759</v>
      </c>
      <c r="B212" s="6" t="n">
        <v>4067.19</v>
      </c>
      <c r="C212" s="6" t="n">
        <v>4067.19</v>
      </c>
      <c r="D212" s="17" t="s">
        <v>99</v>
      </c>
      <c r="E212" s="17"/>
      <c r="F212" s="17"/>
      <c r="G212" s="6" t="s">
        <f>=A212-A211</f>
      </c>
      <c r="H212" s="6" t="s">
        <f>=B212+H211</f>
      </c>
      <c r="I212" s="6" t="s">
        <f>=G212*H211</f>
      </c>
    </row>
    <row collapsed="false" customFormat="false" customHeight="false" hidden="false" ht="12.1" outlineLevel="0" r="213">
      <c r="A213" s="14" t="n">
        <v>44477.536238426</v>
      </c>
      <c r="B213" s="6" t="n">
        <v>-2751.19</v>
      </c>
      <c r="C213" s="6" t="n">
        <v>-2751.19</v>
      </c>
      <c r="D213" s="17" t="s">
        <v>100</v>
      </c>
      <c r="E213" s="17"/>
      <c r="F213" s="17"/>
      <c r="G213" s="6" t="s">
        <f>=A213-A212</f>
      </c>
      <c r="H213" s="6" t="s">
        <f>=B213+H212</f>
      </c>
      <c r="I213" s="6" t="s">
        <f>=G213*H212</f>
      </c>
    </row>
    <row collapsed="false" customFormat="false" customHeight="false" hidden="false" ht="12.1" outlineLevel="0" r="214">
      <c r="A214" s="14" t="n">
        <v>44481</v>
      </c>
      <c r="B214" s="6" t="n">
        <v>-49.56</v>
      </c>
      <c r="C214" s="6" t="n">
        <v>-49.56</v>
      </c>
      <c r="D214" s="17" t="s">
        <v>150</v>
      </c>
      <c r="E214" s="17"/>
      <c r="F214" s="17"/>
      <c r="G214" s="6" t="s">
        <f>=A214-A213</f>
      </c>
      <c r="H214" s="6" t="s">
        <f>=B214+H213</f>
      </c>
      <c r="I214" s="6" t="s">
        <f>=G214*H213</f>
      </c>
    </row>
    <row collapsed="false" customFormat="false" customHeight="false" hidden="false" ht="12.1" outlineLevel="0" r="215">
      <c r="A215" s="14" t="n">
        <v>44481</v>
      </c>
      <c r="B215" s="6" t="n">
        <v>-49.56</v>
      </c>
      <c r="C215" s="6" t="n">
        <v>-49.56</v>
      </c>
      <c r="D215" s="17" t="s">
        <v>151</v>
      </c>
      <c r="E215" s="17"/>
      <c r="F215" s="17"/>
      <c r="G215" s="6" t="s">
        <f>=A215-A214</f>
      </c>
      <c r="H215" s="6" t="s">
        <f>=B215+H214</f>
      </c>
      <c r="I215" s="6" t="s">
        <f>=G215*H214</f>
      </c>
    </row>
    <row collapsed="false" customFormat="false" customHeight="false" hidden="false" ht="12.1" outlineLevel="0" r="216">
      <c r="A216" s="14" t="n">
        <v>44481</v>
      </c>
      <c r="B216" s="6" t="n">
        <v>-105.5</v>
      </c>
      <c r="C216" s="6" t="n">
        <v>-105.5</v>
      </c>
      <c r="D216" s="17" t="s">
        <v>152</v>
      </c>
      <c r="E216" s="17"/>
      <c r="F216" s="17"/>
      <c r="G216" s="6" t="s">
        <f>=A216-A215</f>
      </c>
      <c r="H216" s="6" t="s">
        <f>=B216+H215</f>
      </c>
      <c r="I216" s="6" t="s">
        <f>=G216*H215</f>
      </c>
    </row>
    <row collapsed="false" customFormat="false" customHeight="false" hidden="false" ht="12.1" outlineLevel="0" r="217">
      <c r="A217" s="14" t="n">
        <v>44482.477152778</v>
      </c>
      <c r="B217" s="6" t="n">
        <v>2731.4438</v>
      </c>
      <c r="C217" s="6" t="n">
        <v>2731.4438</v>
      </c>
      <c r="D217" s="17" t="s">
        <v>99</v>
      </c>
      <c r="E217" s="17"/>
      <c r="F217" s="17"/>
      <c r="G217" s="6" t="s">
        <f>=A217-A216</f>
      </c>
      <c r="H217" s="6" t="s">
        <f>=B217+H216</f>
      </c>
      <c r="I217" s="6" t="s">
        <f>=G217*H216</f>
      </c>
    </row>
    <row collapsed="false" customFormat="false" customHeight="false" hidden="false" ht="12.1" outlineLevel="0" r="218">
      <c r="A218" s="14" t="n">
        <v>44482.478275463</v>
      </c>
      <c r="B218" s="6" t="n">
        <v>4037.07</v>
      </c>
      <c r="C218" s="6" t="n">
        <v>4037.07</v>
      </c>
      <c r="D218" s="17" t="s">
        <v>99</v>
      </c>
      <c r="E218" s="17"/>
      <c r="F218" s="17"/>
      <c r="G218" s="6" t="s">
        <f>=A218-A217</f>
      </c>
      <c r="H218" s="6" t="s">
        <f>=B218+H217</f>
      </c>
      <c r="I218" s="6" t="s">
        <f>=G218*H217</f>
      </c>
    </row>
    <row collapsed="false" customFormat="false" customHeight="false" hidden="false" ht="12.1" outlineLevel="0" r="219">
      <c r="A219" s="14" t="n">
        <v>44484</v>
      </c>
      <c r="B219" s="6" t="n">
        <v>-47.64</v>
      </c>
      <c r="C219" s="6" t="n">
        <v>-47.64</v>
      </c>
      <c r="D219" s="17" t="s">
        <v>153</v>
      </c>
      <c r="E219" s="17"/>
      <c r="F219" s="17"/>
      <c r="G219" s="6" t="s">
        <f>=A219-A218</f>
      </c>
      <c r="H219" s="6" t="s">
        <f>=B219+H218</f>
      </c>
      <c r="I219" s="6" t="s">
        <f>=G219*H218</f>
      </c>
    </row>
    <row collapsed="false" customFormat="false" customHeight="false" hidden="false" ht="12.1" outlineLevel="0" r="220">
      <c r="A220" s="14" t="n">
        <v>44484.477951389</v>
      </c>
      <c r="B220" s="6" t="n">
        <v>-2721.07</v>
      </c>
      <c r="C220" s="6" t="n">
        <v>-2721.07</v>
      </c>
      <c r="D220" s="17" t="s">
        <v>100</v>
      </c>
      <c r="E220" s="17"/>
      <c r="F220" s="17"/>
      <c r="G220" s="6" t="s">
        <f>=A220-A219</f>
      </c>
      <c r="H220" s="6" t="s">
        <f>=B220+H219</f>
      </c>
      <c r="I220" s="6" t="s">
        <f>=G220*H219</f>
      </c>
    </row>
    <row collapsed="false" customFormat="false" customHeight="false" hidden="false" ht="12.1" outlineLevel="0" r="221">
      <c r="A221" s="14" t="n">
        <v>44487.45494213</v>
      </c>
      <c r="B221" s="6" t="n">
        <v>47.64</v>
      </c>
      <c r="C221" s="6" t="n">
        <v>47.64</v>
      </c>
      <c r="D221" s="17" t="s">
        <v>154</v>
      </c>
      <c r="E221" s="17"/>
      <c r="F221" s="17"/>
      <c r="G221" s="6" t="s">
        <f>=A221-A220</f>
      </c>
      <c r="H221" s="6" t="s">
        <f>=B221+H220</f>
      </c>
      <c r="I221" s="6" t="s">
        <f>=G221*H220</f>
      </c>
    </row>
    <row collapsed="false" customFormat="false" customHeight="false" hidden="false" ht="12.1" outlineLevel="0" r="222">
      <c r="A222" s="14" t="n">
        <v>44489.569097222</v>
      </c>
      <c r="B222" s="6" t="n">
        <v>2696.7612</v>
      </c>
      <c r="C222" s="6" t="n">
        <v>2696.7612</v>
      </c>
      <c r="D222" s="17" t="s">
        <v>99</v>
      </c>
      <c r="E222" s="17"/>
      <c r="F222" s="17"/>
      <c r="G222" s="6" t="s">
        <f>=A222-A221</f>
      </c>
      <c r="H222" s="6" t="s">
        <f>=B222+H221</f>
      </c>
      <c r="I222" s="6" t="s">
        <f>=G222*H221</f>
      </c>
    </row>
    <row collapsed="false" customFormat="false" customHeight="false" hidden="false" ht="12.1" outlineLevel="0" r="223">
      <c r="A223" s="14" t="n">
        <v>44489.570775463</v>
      </c>
      <c r="B223" s="6" t="n">
        <v>4005.34</v>
      </c>
      <c r="C223" s="6" t="n">
        <v>4005.34</v>
      </c>
      <c r="D223" s="17" t="s">
        <v>99</v>
      </c>
      <c r="E223" s="17"/>
      <c r="F223" s="17"/>
      <c r="G223" s="6" t="s">
        <f>=A223-A222</f>
      </c>
      <c r="H223" s="6" t="s">
        <f>=B223+H222</f>
      </c>
      <c r="I223" s="6" t="s">
        <f>=G223*H222</f>
      </c>
    </row>
    <row collapsed="false" customFormat="false" customHeight="false" hidden="false" ht="12.1" outlineLevel="0" r="224">
      <c r="A224" s="14" t="n">
        <v>44491.570127315</v>
      </c>
      <c r="B224" s="6" t="n">
        <v>-2689.34</v>
      </c>
      <c r="C224" s="6" t="n">
        <v>-2689.34</v>
      </c>
      <c r="D224" s="17" t="s">
        <v>100</v>
      </c>
      <c r="E224" s="17"/>
      <c r="F224" s="17"/>
      <c r="G224" s="6" t="s">
        <f>=A224-A223</f>
      </c>
      <c r="H224" s="6" t="s">
        <f>=B224+H223</f>
      </c>
      <c r="I224" s="6" t="s">
        <f>=G224*H223</f>
      </c>
    </row>
    <row collapsed="false" customFormat="false" customHeight="false" hidden="false" ht="12.1" outlineLevel="0" r="225">
      <c r="A225" s="14" t="n">
        <v>44495</v>
      </c>
      <c r="B225" s="6" t="n">
        <v>105.5</v>
      </c>
      <c r="C225" s="6" t="n">
        <v>105.5</v>
      </c>
      <c r="D225" s="17" t="s">
        <v>114</v>
      </c>
      <c r="E225" s="17"/>
      <c r="F225" s="17"/>
      <c r="G225" s="6" t="s">
        <f>=A225-A224</f>
      </c>
      <c r="H225" s="6" t="s">
        <f>=B225+H224</f>
      </c>
      <c r="I225" s="6" t="s">
        <f>=G225*H224</f>
      </c>
    </row>
    <row collapsed="false" customFormat="false" customHeight="false" hidden="false" ht="12.1" outlineLevel="0" r="226">
      <c r="A226" s="14" t="n">
        <v>44496.440787037</v>
      </c>
      <c r="B226" s="6" t="n">
        <v>3966</v>
      </c>
      <c r="C226" s="6" t="n">
        <v>3966</v>
      </c>
      <c r="D226" s="17" t="s">
        <v>99</v>
      </c>
      <c r="E226" s="17"/>
      <c r="F226" s="17"/>
      <c r="G226" s="6" t="s">
        <f>=A226-A225</f>
      </c>
      <c r="H226" s="6" t="s">
        <f>=B226+H225</f>
      </c>
      <c r="I226" s="6" t="s">
        <f>=G226*H225</f>
      </c>
    </row>
    <row collapsed="false" customFormat="false" customHeight="false" hidden="false" ht="12.1" outlineLevel="0" r="227">
      <c r="A227" s="14" t="n">
        <v>44497.744733796</v>
      </c>
      <c r="B227" s="6" t="n">
        <v>49.56</v>
      </c>
      <c r="C227" s="6" t="n">
        <v>49.56</v>
      </c>
      <c r="D227" s="17" t="s">
        <v>145</v>
      </c>
      <c r="E227" s="17"/>
      <c r="F227" s="17"/>
      <c r="G227" s="6" t="s">
        <f>=A227-A226</f>
      </c>
      <c r="H227" s="6" t="s">
        <f>=B227+H226</f>
      </c>
      <c r="I227" s="6" t="s">
        <f>=G227*H226</f>
      </c>
    </row>
    <row collapsed="false" customFormat="false" customHeight="false" hidden="false" ht="12.1" outlineLevel="0" r="228">
      <c r="A228" s="14" t="n">
        <v>44498.544814815</v>
      </c>
      <c r="B228" s="6" t="n">
        <v>49.56</v>
      </c>
      <c r="C228" s="6" t="n">
        <v>49.56</v>
      </c>
      <c r="D228" s="17" t="s">
        <v>155</v>
      </c>
      <c r="E228" s="17"/>
      <c r="F228" s="17"/>
      <c r="G228" s="6" t="s">
        <f>=A228-A227</f>
      </c>
      <c r="H228" s="6" t="s">
        <f>=B228+H227</f>
      </c>
      <c r="I228" s="6" t="s">
        <f>=G228*H227</f>
      </c>
    </row>
    <row collapsed="false" customFormat="false" customHeight="false" hidden="false" ht="12.1" outlineLevel="0" r="229">
      <c r="A229" s="14" t="n">
        <v>44503.453622685</v>
      </c>
      <c r="B229" s="6" t="n">
        <v>-92.5</v>
      </c>
      <c r="C229" s="6" t="n">
        <v>-92.5</v>
      </c>
      <c r="D229" s="17" t="s">
        <v>100</v>
      </c>
      <c r="E229" s="17"/>
      <c r="F229" s="17"/>
      <c r="G229" s="6" t="s">
        <f>=A229-A228</f>
      </c>
      <c r="H229" s="6" t="s">
        <f>=B229+H228</f>
      </c>
      <c r="I229" s="6" t="s">
        <f>=G229*H228</f>
      </c>
    </row>
    <row collapsed="false" customFormat="false" customHeight="false" hidden="false" ht="12.1" outlineLevel="0" r="230">
      <c r="A230" s="14" t="n">
        <v>44503.454606481</v>
      </c>
      <c r="B230" s="6" t="n">
        <v>6100.94</v>
      </c>
      <c r="C230" s="6" t="n">
        <v>6100.94</v>
      </c>
      <c r="D230" s="17" t="s">
        <v>99</v>
      </c>
      <c r="E230" s="17"/>
      <c r="F230" s="17"/>
      <c r="G230" s="6" t="s">
        <f>=A230-A229</f>
      </c>
      <c r="H230" s="6" t="s">
        <f>=B230+H229</f>
      </c>
      <c r="I230" s="6" t="s">
        <f>=G230*H229</f>
      </c>
    </row>
    <row collapsed="false" customFormat="false" customHeight="false" hidden="false" ht="12.1" outlineLevel="0" r="231">
      <c r="A231" s="14" t="n">
        <v>44510</v>
      </c>
      <c r="B231" s="6" t="n">
        <v>-40.38</v>
      </c>
      <c r="C231" s="6" t="n">
        <v>-40.38</v>
      </c>
      <c r="D231" s="17" t="s">
        <v>156</v>
      </c>
      <c r="E231" s="17"/>
      <c r="F231" s="17"/>
      <c r="G231" s="6" t="s">
        <f>=A231-A230</f>
      </c>
      <c r="H231" s="6" t="s">
        <f>=B231+H230</f>
      </c>
      <c r="I231" s="6" t="s">
        <f>=G231*H230</f>
      </c>
    </row>
    <row collapsed="false" customFormat="false" customHeight="false" hidden="false" ht="12.1" outlineLevel="0" r="232">
      <c r="A232" s="14" t="n">
        <v>44511.60087963</v>
      </c>
      <c r="B232" s="6" t="n">
        <v>6008.44</v>
      </c>
      <c r="C232" s="6" t="n">
        <v>6008.44</v>
      </c>
      <c r="D232" s="17" t="s">
        <v>99</v>
      </c>
      <c r="E232" s="17"/>
      <c r="F232" s="17"/>
      <c r="G232" s="6" t="s">
        <f>=A232-A231</f>
      </c>
      <c r="H232" s="6" t="s">
        <f>=B232+H231</f>
      </c>
      <c r="I232" s="6" t="s">
        <f>=G232*H231</f>
      </c>
    </row>
    <row collapsed="false" customFormat="false" customHeight="false" hidden="false" ht="12.1" outlineLevel="0" r="233">
      <c r="A233" s="14" t="n">
        <v>44515</v>
      </c>
      <c r="B233" s="6" t="n">
        <v>-23.24</v>
      </c>
      <c r="C233" s="6" t="n">
        <v>-23.24</v>
      </c>
      <c r="D233" s="17" t="s">
        <v>157</v>
      </c>
      <c r="E233" s="17"/>
      <c r="F233" s="17"/>
      <c r="G233" s="6" t="s">
        <f>=A233-A232</f>
      </c>
      <c r="H233" s="6" t="s">
        <f>=B233+H232</f>
      </c>
      <c r="I233" s="6" t="s">
        <f>=G233*H232</f>
      </c>
    </row>
    <row collapsed="false" customFormat="false" customHeight="false" hidden="false" ht="12.1" outlineLevel="0" r="234">
      <c r="A234" s="14" t="n">
        <v>44515.487222222</v>
      </c>
      <c r="B234" s="6" t="n">
        <v>40.38</v>
      </c>
      <c r="C234" s="6" t="n">
        <v>40.38</v>
      </c>
      <c r="D234" s="17" t="s">
        <v>158</v>
      </c>
      <c r="E234" s="17"/>
      <c r="F234" s="17"/>
      <c r="G234" s="6" t="s">
        <f>=A234-A233</f>
      </c>
      <c r="H234" s="6" t="s">
        <f>=B234+H233</f>
      </c>
      <c r="I234" s="6" t="s">
        <f>=G234*H233</f>
      </c>
    </row>
    <row collapsed="false" customFormat="false" customHeight="false" hidden="false" ht="12.1" outlineLevel="0" r="235">
      <c r="A235" s="14" t="n">
        <v>44516.436886574</v>
      </c>
      <c r="B235" s="6" t="n">
        <v>23.24</v>
      </c>
      <c r="C235" s="6" t="n">
        <v>23.24</v>
      </c>
      <c r="D235" s="17" t="s">
        <v>159</v>
      </c>
      <c r="E235" s="17"/>
      <c r="F235" s="17"/>
      <c r="G235" s="6" t="s">
        <f>=A235-A234</f>
      </c>
      <c r="H235" s="6" t="s">
        <f>=B235+H234</f>
      </c>
      <c r="I235" s="6" t="s">
        <f>=G235*H234</f>
      </c>
    </row>
    <row collapsed="false" customFormat="false" customHeight="false" hidden="false" ht="12.1" outlineLevel="0" r="236">
      <c r="A236" s="14" t="n">
        <v>44517.43837963</v>
      </c>
      <c r="B236" s="6" t="n">
        <v>6008.44</v>
      </c>
      <c r="C236" s="6" t="n">
        <v>6008.44</v>
      </c>
      <c r="D236" s="17" t="s">
        <v>99</v>
      </c>
      <c r="E236" s="17"/>
      <c r="F236" s="17"/>
      <c r="G236" s="6" t="s">
        <f>=A236-A235</f>
      </c>
      <c r="H236" s="6" t="s">
        <f>=B236+H235</f>
      </c>
      <c r="I236" s="6" t="s">
        <f>=G236*H235</f>
      </c>
    </row>
    <row collapsed="false" customFormat="false" customHeight="false" hidden="false" ht="12.1" outlineLevel="0" r="237">
      <c r="A237" s="14" t="n">
        <v>44524.536469907</v>
      </c>
      <c r="B237" s="6" t="n">
        <v>6008.44</v>
      </c>
      <c r="C237" s="6" t="n">
        <v>6008.44</v>
      </c>
      <c r="D237" s="17" t="s">
        <v>99</v>
      </c>
      <c r="E237" s="17"/>
      <c r="F237" s="17"/>
      <c r="G237" s="6" t="s">
        <f>=A237-A236</f>
      </c>
      <c r="H237" s="6" t="s">
        <f>=B237+H236</f>
      </c>
      <c r="I237" s="6" t="s">
        <f>=G237*H236</f>
      </c>
    </row>
    <row collapsed="false" customFormat="false" customHeight="false" hidden="false" ht="12.1" outlineLevel="0" r="238">
      <c r="A238" s="14" t="n">
        <v>44525.888414352</v>
      </c>
      <c r="B238" s="6" t="n">
        <v>22.34</v>
      </c>
      <c r="C238" s="6" t="n">
        <v>22.34</v>
      </c>
      <c r="D238" s="17" t="s">
        <v>99</v>
      </c>
      <c r="E238" s="17"/>
      <c r="F238" s="17"/>
      <c r="G238" s="6" t="s">
        <f>=A238-A237</f>
      </c>
      <c r="H238" s="6" t="s">
        <f>=B238+H237</f>
      </c>
      <c r="I238" s="6" t="s">
        <f>=G238*H237</f>
      </c>
    </row>
    <row collapsed="false" customFormat="false" customHeight="false" hidden="false" ht="12.1" outlineLevel="0" r="239">
      <c r="A239" s="14" t="n">
        <v>44531.566990741</v>
      </c>
      <c r="B239" s="6" t="n">
        <v>-22.34</v>
      </c>
      <c r="C239" s="6" t="n">
        <v>-22.34</v>
      </c>
      <c r="D239" s="17" t="s">
        <v>100</v>
      </c>
      <c r="E239" s="17"/>
      <c r="F239" s="17"/>
      <c r="G239" s="6" t="s">
        <f>=A239-A238</f>
      </c>
      <c r="H239" s="6" t="s">
        <f>=B239+H238</f>
      </c>
      <c r="I239" s="6" t="s">
        <f>=G239*H238</f>
      </c>
    </row>
    <row collapsed="false" customFormat="false" customHeight="false" hidden="false" ht="12.1" outlineLevel="0" r="240">
      <c r="A240" s="14" t="n">
        <v>44531.567418981</v>
      </c>
      <c r="B240" s="6" t="n">
        <v>6030.78</v>
      </c>
      <c r="C240" s="6" t="n">
        <v>6030.78</v>
      </c>
      <c r="D240" s="17" t="s">
        <v>99</v>
      </c>
      <c r="E240" s="17"/>
      <c r="F240" s="17"/>
      <c r="G240" s="6" t="s">
        <f>=A240-A239</f>
      </c>
      <c r="H240" s="6" t="s">
        <f>=B240+H239</f>
      </c>
      <c r="I240" s="6" t="s">
        <f>=G240*H239</f>
      </c>
    </row>
    <row collapsed="false" customFormat="false" customHeight="false" hidden="false" ht="12.1" outlineLevel="0" r="241">
      <c r="A241" s="14" t="n">
        <v>44537</v>
      </c>
      <c r="B241" s="6" t="n">
        <v>-133.3</v>
      </c>
      <c r="C241" s="6" t="n">
        <v>-133.3</v>
      </c>
      <c r="D241" s="17" t="s">
        <v>160</v>
      </c>
      <c r="E241" s="17"/>
      <c r="F241" s="17"/>
      <c r="G241" s="6" t="s">
        <f>=A241-A240</f>
      </c>
      <c r="H241" s="6" t="s">
        <f>=B241+H240</f>
      </c>
      <c r="I241" s="6" t="s">
        <f>=G241*H240</f>
      </c>
    </row>
    <row collapsed="false" customFormat="false" customHeight="false" hidden="false" ht="12.1" outlineLevel="0" r="242">
      <c r="A242" s="14" t="n">
        <v>44538.590289352</v>
      </c>
      <c r="B242" s="6" t="n">
        <v>6008.44</v>
      </c>
      <c r="C242" s="6" t="n">
        <v>6008.44</v>
      </c>
      <c r="D242" s="17" t="s">
        <v>99</v>
      </c>
      <c r="E242" s="17"/>
      <c r="F242" s="17"/>
      <c r="G242" s="6" t="s">
        <f>=A242-A241</f>
      </c>
      <c r="H242" s="6" t="s">
        <f>=B242+H241</f>
      </c>
      <c r="I242" s="6" t="s">
        <f>=G242*H241</f>
      </c>
    </row>
    <row collapsed="false" customFormat="false" customHeight="false" hidden="false" ht="12.1" outlineLevel="0" r="243">
      <c r="A243" s="14" t="n">
        <v>44545.577939815</v>
      </c>
      <c r="B243" s="6" t="n">
        <v>6008.44</v>
      </c>
      <c r="C243" s="6" t="n">
        <v>6008.44</v>
      </c>
      <c r="D243" s="17" t="s">
        <v>99</v>
      </c>
      <c r="E243" s="17"/>
      <c r="F243" s="17"/>
      <c r="G243" s="6" t="s">
        <f>=A243-A242</f>
      </c>
      <c r="H243" s="6" t="s">
        <f>=B243+H242</f>
      </c>
      <c r="I243" s="6" t="s">
        <f>=G243*H242</f>
      </c>
    </row>
    <row collapsed="false" customFormat="false" customHeight="false" hidden="false" ht="12.1" outlineLevel="0" r="244">
      <c r="A244" s="14" t="n">
        <v>44546</v>
      </c>
      <c r="B244" s="6" t="n">
        <v>133.3</v>
      </c>
      <c r="C244" s="6" t="n">
        <v>133.3</v>
      </c>
      <c r="D244" s="17" t="s">
        <v>132</v>
      </c>
      <c r="E244" s="17"/>
      <c r="F244" s="17"/>
      <c r="G244" s="6" t="s">
        <f>=A244-A243</f>
      </c>
      <c r="H244" s="6" t="s">
        <f>=B244+H243</f>
      </c>
      <c r="I244" s="6" t="s">
        <f>=G244*H243</f>
      </c>
    </row>
    <row collapsed="false" customFormat="false" customHeight="false" hidden="false" ht="12.1" outlineLevel="0" r="245">
      <c r="A245" s="14" t="n">
        <v>44546.5</v>
      </c>
      <c r="B245" s="6" t="n">
        <v>-1993</v>
      </c>
      <c r="C245" s="6" t="n">
        <v>0</v>
      </c>
      <c r="D245" s="17" t="s">
        <v>161</v>
      </c>
      <c r="E245" s="17"/>
      <c r="F245" s="17"/>
      <c r="G245" s="6" t="s">
        <f>=A245-A244</f>
      </c>
      <c r="H245" s="6" t="s">
        <f>=B245+H244</f>
      </c>
      <c r="I245" s="6" t="s">
        <f>=G245*H244</f>
      </c>
    </row>
    <row collapsed="false" customFormat="false" customHeight="false" hidden="false" ht="12.1" outlineLevel="0" r="246">
      <c r="A246" s="14" t="n">
        <v>44552</v>
      </c>
      <c r="B246" s="6" t="n">
        <v>-324.3</v>
      </c>
      <c r="C246" s="6" t="n">
        <v>-324.3</v>
      </c>
      <c r="D246" s="17" t="s">
        <v>162</v>
      </c>
      <c r="E246" s="17"/>
      <c r="F246" s="17"/>
      <c r="G246" s="6" t="s">
        <f>=A246-A245</f>
      </c>
      <c r="H246" s="6" t="s">
        <f>=B246+H245</f>
      </c>
      <c r="I246" s="6" t="s">
        <f>=G246*H245</f>
      </c>
    </row>
    <row collapsed="false" customFormat="false" customHeight="false" hidden="false" ht="12.1" outlineLevel="0" r="247">
      <c r="A247" s="14" t="n">
        <v>44552.488969907</v>
      </c>
      <c r="B247" s="6" t="n">
        <v>7040.76</v>
      </c>
      <c r="C247" s="6" t="n">
        <v>7040.76</v>
      </c>
      <c r="D247" s="17" t="s">
        <v>99</v>
      </c>
      <c r="E247" s="17"/>
      <c r="F247" s="17"/>
      <c r="G247" s="6" t="s">
        <f>=A247-A246</f>
      </c>
      <c r="H247" s="6" t="s">
        <f>=B247+H246</f>
      </c>
      <c r="I247" s="6" t="s">
        <f>=G247*H246</f>
      </c>
    </row>
    <row collapsed="false" customFormat="false" customHeight="false" hidden="false" ht="12.1" outlineLevel="0" r="248">
      <c r="A248" s="14" t="n">
        <v>44553</v>
      </c>
      <c r="B248" s="6" t="n">
        <v>-36.36</v>
      </c>
      <c r="C248" s="6" t="n">
        <v>-36.36</v>
      </c>
      <c r="D248" s="17" t="s">
        <v>163</v>
      </c>
      <c r="E248" s="17"/>
      <c r="F248" s="17"/>
      <c r="G248" s="6" t="s">
        <f>=A248-A247</f>
      </c>
      <c r="H248" s="6" t="s">
        <f>=B248+H247</f>
      </c>
      <c r="I248" s="6" t="s">
        <f>=G248*H247</f>
      </c>
    </row>
    <row collapsed="false" customFormat="false" customHeight="false" hidden="false" ht="12.1" outlineLevel="0" r="249">
      <c r="A249" s="14" t="n">
        <v>44554.494351852</v>
      </c>
      <c r="B249" s="6" t="n">
        <v>36.36</v>
      </c>
      <c r="C249" s="6" t="n">
        <v>36.36</v>
      </c>
      <c r="D249" s="17" t="s">
        <v>164</v>
      </c>
      <c r="E249" s="17"/>
      <c r="F249" s="17"/>
      <c r="G249" s="6" t="s">
        <f>=A249-A248</f>
      </c>
      <c r="H249" s="6" t="s">
        <f>=B249+H248</f>
      </c>
      <c r="I249" s="6" t="s">
        <f>=G249*H248</f>
      </c>
    </row>
    <row collapsed="false" customFormat="false" customHeight="false" hidden="false" ht="12.1" outlineLevel="0" r="250">
      <c r="A250" s="14" t="n">
        <v>44554.510659722</v>
      </c>
      <c r="B250" s="6" t="n">
        <v>324.3</v>
      </c>
      <c r="C250" s="6" t="n">
        <v>324.3</v>
      </c>
      <c r="D250" s="17" t="s">
        <v>165</v>
      </c>
      <c r="E250" s="17"/>
      <c r="F250" s="17"/>
      <c r="G250" s="6" t="s">
        <f>=A250-A249</f>
      </c>
      <c r="H250" s="6" t="s">
        <f>=B250+H249</f>
      </c>
      <c r="I250" s="6" t="s">
        <f>=G250*H249</f>
      </c>
    </row>
    <row collapsed="false" customFormat="false" customHeight="false" hidden="false" ht="12.1" outlineLevel="0" r="251">
      <c r="A251" s="14" t="n">
        <v>44559.565462963</v>
      </c>
      <c r="B251" s="6" t="n">
        <v>7040.76</v>
      </c>
      <c r="C251" s="6" t="n">
        <v>7040.76</v>
      </c>
      <c r="D251" s="17" t="s">
        <v>99</v>
      </c>
      <c r="E251" s="17"/>
      <c r="F251" s="17"/>
      <c r="G251" s="6" t="s">
        <f>=A251-A250</f>
      </c>
      <c r="H251" s="6" t="s">
        <f>=B251+H250</f>
      </c>
      <c r="I251" s="6" t="s">
        <f>=G251*H250</f>
      </c>
    </row>
    <row collapsed="false" customFormat="false" customHeight="false" hidden="false" ht="12.1" outlineLevel="0" r="252">
      <c r="A252" s="14" t="n">
        <v>44567.642974537</v>
      </c>
      <c r="B252" s="6" t="n">
        <v>2679.5</v>
      </c>
      <c r="C252" s="6" t="n">
        <v>2679.5</v>
      </c>
      <c r="D252" s="17" t="s">
        <v>99</v>
      </c>
      <c r="E252" s="17"/>
      <c r="F252" s="17"/>
      <c r="G252" s="6" t="s">
        <f>=A252-A251</f>
      </c>
      <c r="H252" s="6" t="s">
        <f>=B252+H251</f>
      </c>
      <c r="I252" s="6" t="s">
        <f>=G252*H251</f>
      </c>
    </row>
    <row collapsed="false" customFormat="false" customHeight="false" hidden="false" ht="12.1" outlineLevel="0" r="253">
      <c r="A253" s="14" t="n">
        <v>44571</v>
      </c>
      <c r="B253" s="6" t="n">
        <v>-29.94</v>
      </c>
      <c r="C253" s="6" t="n">
        <v>-29.94</v>
      </c>
      <c r="D253" s="17" t="s">
        <v>166</v>
      </c>
      <c r="E253" s="17"/>
      <c r="F253" s="17"/>
      <c r="G253" s="6" t="s">
        <f>=A253-A252</f>
      </c>
      <c r="H253" s="6" t="s">
        <f>=B253+H252</f>
      </c>
      <c r="I253" s="6" t="s">
        <f>=G253*H252</f>
      </c>
    </row>
    <row collapsed="false" customFormat="false" customHeight="false" hidden="false" ht="12.1" outlineLevel="0" r="254">
      <c r="A254" s="14" t="n">
        <v>44571</v>
      </c>
      <c r="B254" s="6" t="n">
        <v>-29.94</v>
      </c>
      <c r="C254" s="6" t="n">
        <v>-29.94</v>
      </c>
      <c r="D254" s="17" t="s">
        <v>167</v>
      </c>
      <c r="E254" s="17"/>
      <c r="F254" s="17"/>
      <c r="G254" s="6" t="s">
        <f>=A254-A253</f>
      </c>
      <c r="H254" s="6" t="s">
        <f>=B254+H253</f>
      </c>
      <c r="I254" s="6" t="s">
        <f>=G254*H253</f>
      </c>
    </row>
    <row collapsed="false" customFormat="false" customHeight="false" hidden="false" ht="12.1" outlineLevel="0" r="255">
      <c r="A255" s="14" t="n">
        <v>44573</v>
      </c>
      <c r="B255" s="6" t="n">
        <v>-94.74</v>
      </c>
      <c r="C255" s="6" t="n">
        <v>-94.74</v>
      </c>
      <c r="D255" s="17" t="s">
        <v>168</v>
      </c>
      <c r="E255" s="17"/>
      <c r="F255" s="17"/>
      <c r="G255" s="6" t="s">
        <f>=A255-A254</f>
      </c>
      <c r="H255" s="6" t="s">
        <f>=B255+H254</f>
      </c>
      <c r="I255" s="6" t="s">
        <f>=G255*H254</f>
      </c>
    </row>
    <row collapsed="false" customFormat="false" customHeight="false" hidden="false" ht="12.1" outlineLevel="0" r="256">
      <c r="A256" s="14" t="n">
        <v>44575</v>
      </c>
      <c r="B256" s="6" t="n">
        <v>-47.64</v>
      </c>
      <c r="C256" s="6" t="n">
        <v>-47.64</v>
      </c>
      <c r="D256" s="17" t="s">
        <v>153</v>
      </c>
      <c r="E256" s="17"/>
      <c r="F256" s="17"/>
      <c r="G256" s="6" t="s">
        <f>=A256-A255</f>
      </c>
      <c r="H256" s="6" t="s">
        <f>=B256+H255</f>
      </c>
      <c r="I256" s="6" t="s">
        <f>=G256*H255</f>
      </c>
    </row>
    <row collapsed="false" customFormat="false" customHeight="false" hidden="false" ht="12.1" outlineLevel="0" r="257">
      <c r="A257" s="14" t="n">
        <v>44575.7340625</v>
      </c>
      <c r="B257" s="6" t="n">
        <v>94.74</v>
      </c>
      <c r="C257" s="6" t="n">
        <v>94.74</v>
      </c>
      <c r="D257" s="17" t="s">
        <v>169</v>
      </c>
      <c r="E257" s="17"/>
      <c r="F257" s="17"/>
      <c r="G257" s="6" t="s">
        <f>=A257-A256</f>
      </c>
      <c r="H257" s="6" t="s">
        <f>=B257+H256</f>
      </c>
      <c r="I257" s="6" t="s">
        <f>=G257*H256</f>
      </c>
    </row>
    <row collapsed="false" customFormat="false" customHeight="false" hidden="false" ht="12.1" outlineLevel="0" r="258">
      <c r="A258" s="14" t="n">
        <v>44578.448356481</v>
      </c>
      <c r="B258" s="6" t="n">
        <v>47.64</v>
      </c>
      <c r="C258" s="6" t="n">
        <v>47.64</v>
      </c>
      <c r="D258" s="17" t="s">
        <v>154</v>
      </c>
      <c r="E258" s="17"/>
      <c r="F258" s="17"/>
      <c r="G258" s="6" t="s">
        <f>=A258-A257</f>
      </c>
      <c r="H258" s="6" t="s">
        <f>=B258+H257</f>
      </c>
      <c r="I258" s="6" t="s">
        <f>=G258*H257</f>
      </c>
    </row>
    <row collapsed="false" customFormat="false" customHeight="false" hidden="false" ht="12.1" outlineLevel="0" r="259">
      <c r="A259" s="14" t="n">
        <v>44580.4953125</v>
      </c>
      <c r="B259" s="6" t="n">
        <v>2679.5</v>
      </c>
      <c r="C259" s="6" t="n">
        <v>2679.5</v>
      </c>
      <c r="D259" s="17" t="s">
        <v>99</v>
      </c>
      <c r="E259" s="17"/>
      <c r="F259" s="17"/>
      <c r="G259" s="6" t="s">
        <f>=A259-A258</f>
      </c>
      <c r="H259" s="6" t="s">
        <f>=B259+H258</f>
      </c>
      <c r="I259" s="6" t="s">
        <f>=G259*H258</f>
      </c>
    </row>
    <row collapsed="false" customFormat="false" customHeight="false" hidden="false" ht="12.1" outlineLevel="0" r="260">
      <c r="A260" s="14" t="n">
        <v>44587</v>
      </c>
      <c r="B260" s="6" t="n">
        <v>29.94</v>
      </c>
      <c r="C260" s="6" t="n">
        <v>29.94</v>
      </c>
      <c r="D260" s="17" t="s">
        <v>155</v>
      </c>
      <c r="E260" s="17"/>
      <c r="F260" s="17"/>
      <c r="G260" s="6" t="s">
        <f>=A260-A259</f>
      </c>
      <c r="H260" s="6" t="s">
        <f>=B260+H259</f>
      </c>
      <c r="I260" s="6" t="s">
        <f>=G260*H259</f>
      </c>
    </row>
    <row collapsed="false" customFormat="false" customHeight="false" hidden="false" ht="12.1" outlineLevel="0" r="261">
      <c r="A261" s="14" t="n">
        <v>44587</v>
      </c>
      <c r="B261" s="6" t="n">
        <v>29.94</v>
      </c>
      <c r="C261" s="6" t="n">
        <v>29.94</v>
      </c>
      <c r="D261" s="17" t="s">
        <v>145</v>
      </c>
      <c r="E261" s="17"/>
      <c r="F261" s="17"/>
      <c r="G261" s="6" t="s">
        <f>=A261-A260</f>
      </c>
      <c r="H261" s="6" t="s">
        <f>=B261+H260</f>
      </c>
      <c r="I261" s="6" t="s">
        <f>=G261*H260</f>
      </c>
    </row>
    <row collapsed="false" customFormat="false" customHeight="false" hidden="false" ht="12.1" outlineLevel="0" r="262">
      <c r="A262" s="14" t="n">
        <v>44587.533796296</v>
      </c>
      <c r="B262" s="6" t="n">
        <v>2679.5</v>
      </c>
      <c r="C262" s="6" t="n">
        <v>2679.5</v>
      </c>
      <c r="D262" s="17" t="s">
        <v>99</v>
      </c>
      <c r="E262" s="17"/>
      <c r="F262" s="17"/>
      <c r="G262" s="6" t="s">
        <f>=A262-A261</f>
      </c>
      <c r="H262" s="6" t="s">
        <f>=B262+H261</f>
      </c>
      <c r="I262" s="6" t="s">
        <f>=G262*H261</f>
      </c>
    </row>
    <row collapsed="false" customFormat="false" customHeight="false" hidden="false" ht="12.1" outlineLevel="0" r="263">
      <c r="A263" s="14" t="n">
        <v>44587.537349537</v>
      </c>
      <c r="B263" s="6" t="n">
        <v>20</v>
      </c>
      <c r="C263" s="6" t="n">
        <v>20</v>
      </c>
      <c r="D263" s="17" t="s">
        <v>99</v>
      </c>
      <c r="E263" s="17"/>
      <c r="F263" s="17"/>
      <c r="G263" s="6" t="s">
        <f>=A263-A262</f>
      </c>
      <c r="H263" s="6" t="s">
        <f>=B263+H262</f>
      </c>
      <c r="I263" s="6" t="s">
        <f>=G263*H262</f>
      </c>
    </row>
    <row collapsed="false" customFormat="false" customHeight="false" hidden="false" ht="12.1" outlineLevel="0" r="264">
      <c r="A264" s="14" t="n">
        <v>44594.522094907</v>
      </c>
      <c r="B264" s="6" t="n">
        <v>2659.5</v>
      </c>
      <c r="C264" s="6" t="n">
        <v>2659.5</v>
      </c>
      <c r="D264" s="17" t="s">
        <v>99</v>
      </c>
      <c r="E264" s="17"/>
      <c r="F264" s="17"/>
      <c r="G264" s="6" t="s">
        <f>=A264-A263</f>
      </c>
      <c r="H264" s="6" t="s">
        <f>=B264+H263</f>
      </c>
      <c r="I264" s="6" t="s">
        <f>=G264*H263</f>
      </c>
    </row>
    <row collapsed="false" customFormat="false" customHeight="false" hidden="false" ht="12.1" outlineLevel="0" r="265">
      <c r="A265" s="14" t="n">
        <v>44601</v>
      </c>
      <c r="B265" s="6" t="n">
        <v>-40.38</v>
      </c>
      <c r="C265" s="6" t="n">
        <v>-40.38</v>
      </c>
      <c r="D265" s="17" t="s">
        <v>156</v>
      </c>
      <c r="E265" s="17"/>
      <c r="F265" s="17"/>
      <c r="G265" s="6" t="s">
        <f>=A265-A264</f>
      </c>
      <c r="H265" s="6" t="s">
        <f>=B265+H264</f>
      </c>
      <c r="I265" s="6" t="s">
        <f>=G265*H264</f>
      </c>
    </row>
    <row collapsed="false" customFormat="false" customHeight="false" hidden="false" ht="12.1" outlineLevel="0" r="266">
      <c r="A266" s="14" t="n">
        <v>44601.72056713</v>
      </c>
      <c r="B266" s="6" t="n">
        <v>1558.38</v>
      </c>
      <c r="C266" s="6" t="n">
        <v>1558.38</v>
      </c>
      <c r="D266" s="17" t="s">
        <v>99</v>
      </c>
      <c r="E266" s="17"/>
      <c r="F266" s="17"/>
      <c r="G266" s="6" t="s">
        <f>=A266-A265</f>
      </c>
      <c r="H266" s="6" t="s">
        <f>=B266+H265</f>
      </c>
      <c r="I266" s="6" t="s">
        <f>=G266*H265</f>
      </c>
    </row>
    <row collapsed="false" customFormat="false" customHeight="false" hidden="false" ht="12.1" outlineLevel="0" r="267">
      <c r="A267" s="14" t="n">
        <v>44602</v>
      </c>
      <c r="B267" s="6" t="n">
        <v>40.38</v>
      </c>
      <c r="C267" s="6" t="n">
        <v>40.38</v>
      </c>
      <c r="D267" s="17" t="s">
        <v>158</v>
      </c>
      <c r="E267" s="17"/>
      <c r="F267" s="17"/>
      <c r="G267" s="6" t="s">
        <f>=A267-A266</f>
      </c>
      <c r="H267" s="6" t="s">
        <f>=B267+H266</f>
      </c>
      <c r="I267" s="6" t="s">
        <f>=G267*H266</f>
      </c>
    </row>
    <row collapsed="false" customFormat="false" customHeight="false" hidden="false" ht="12.1" outlineLevel="0" r="268">
      <c r="A268" s="14" t="n">
        <v>44608.53681713</v>
      </c>
      <c r="B268" s="6" t="n">
        <v>1558.38</v>
      </c>
      <c r="C268" s="6" t="n">
        <v>1558.38</v>
      </c>
      <c r="D268" s="17" t="s">
        <v>99</v>
      </c>
      <c r="E268" s="17"/>
      <c r="F268" s="17"/>
      <c r="G268" s="6" t="s">
        <f>=A268-A267</f>
      </c>
      <c r="H268" s="6" t="s">
        <f>=B268+H267</f>
      </c>
      <c r="I268" s="6" t="s">
        <f>=G268*H267</f>
      </c>
    </row>
    <row collapsed="false" customFormat="false" customHeight="false" hidden="false" ht="12.1" outlineLevel="0" r="269">
      <c r="A269" s="14" t="n">
        <v>44616.530115741</v>
      </c>
      <c r="B269" s="6" t="n">
        <v>1558.38</v>
      </c>
      <c r="C269" s="6" t="n">
        <v>1558.38</v>
      </c>
      <c r="D269" s="17" t="s">
        <v>99</v>
      </c>
      <c r="E269" s="17"/>
      <c r="F269" s="17"/>
      <c r="G269" s="6" t="s">
        <f>=A269-A268</f>
      </c>
      <c r="H269" s="6" t="s">
        <f>=B269+H268</f>
      </c>
      <c r="I269" s="6" t="s">
        <f>=G269*H268</f>
      </c>
    </row>
    <row collapsed="false" customFormat="false" customHeight="false" hidden="false" ht="12.1" outlineLevel="0" r="270">
      <c r="A270" s="14" t="n">
        <v>44642</v>
      </c>
      <c r="B270" s="6" t="n">
        <v>-97.36</v>
      </c>
      <c r="C270" s="6" t="n">
        <v>-97.36</v>
      </c>
      <c r="D270" s="17" t="s">
        <v>170</v>
      </c>
      <c r="E270" s="17"/>
      <c r="F270" s="17"/>
      <c r="G270" s="6" t="s">
        <f>=A270-A269</f>
      </c>
      <c r="H270" s="6" t="s">
        <f>=B270+H269</f>
      </c>
      <c r="I270" s="6" t="s">
        <f>=G270*H269</f>
      </c>
    </row>
    <row collapsed="false" customFormat="false" customHeight="false" hidden="false" ht="12.1" outlineLevel="0" r="271">
      <c r="A271" s="14" t="n">
        <v>44643</v>
      </c>
      <c r="B271" s="6" t="n">
        <v>-13.16</v>
      </c>
      <c r="C271" s="6" t="n">
        <v>-13.16</v>
      </c>
      <c r="D271" s="17" t="s">
        <v>171</v>
      </c>
      <c r="E271" s="17"/>
      <c r="F271" s="17"/>
      <c r="G271" s="6" t="s">
        <f>=A271-A270</f>
      </c>
      <c r="H271" s="6" t="s">
        <f>=B271+H270</f>
      </c>
      <c r="I271" s="6" t="s">
        <f>=G271*H270</f>
      </c>
    </row>
    <row collapsed="false" customFormat="false" customHeight="false" hidden="false" ht="12.1" outlineLevel="0" r="272">
      <c r="A272" s="14" t="n">
        <v>44648.448888889</v>
      </c>
      <c r="B272" s="6" t="n">
        <v>97.36</v>
      </c>
      <c r="C272" s="6" t="n">
        <v>97.36</v>
      </c>
      <c r="D272" s="17" t="s">
        <v>165</v>
      </c>
      <c r="E272" s="17"/>
      <c r="F272" s="17"/>
      <c r="G272" s="6" t="s">
        <f>=A272-A271</f>
      </c>
      <c r="H272" s="6" t="s">
        <f>=B272+H271</f>
      </c>
      <c r="I272" s="6" t="s">
        <f>=G272*H271</f>
      </c>
    </row>
    <row collapsed="false" customFormat="false" customHeight="false" hidden="false" ht="12.1" outlineLevel="0" r="273">
      <c r="A273" s="14" t="n">
        <v>44648.472696759</v>
      </c>
      <c r="B273" s="6" t="n">
        <v>13.16</v>
      </c>
      <c r="C273" s="6" t="n">
        <v>13.16</v>
      </c>
      <c r="D273" s="17" t="s">
        <v>164</v>
      </c>
      <c r="E273" s="17"/>
      <c r="F273" s="17"/>
      <c r="G273" s="6" t="s">
        <f>=A273-A272</f>
      </c>
      <c r="H273" s="6" t="s">
        <f>=B273+H272</f>
      </c>
      <c r="I273" s="6" t="s">
        <f>=G273*H272</f>
      </c>
    </row>
    <row collapsed="false" customFormat="false" customHeight="false" hidden="false" ht="12.1" outlineLevel="0" r="274">
      <c r="A274" s="14" t="n">
        <v>44657.5</v>
      </c>
      <c r="B274" s="6" t="n">
        <v>-20425</v>
      </c>
      <c r="C274" s="6" t="n">
        <v>0</v>
      </c>
      <c r="D274" s="17" t="s">
        <v>161</v>
      </c>
      <c r="E274" s="17"/>
      <c r="F274" s="17"/>
      <c r="G274" s="6" t="s">
        <f>=A274-A273</f>
      </c>
      <c r="H274" s="6" t="s">
        <f>=B274+H273</f>
      </c>
      <c r="I274" s="6" t="s">
        <f>=G274*H273</f>
      </c>
    </row>
    <row collapsed="false" customFormat="false" customHeight="false" hidden="false" ht="12.1" outlineLevel="0" r="275">
      <c r="A275" s="14" t="n">
        <v>44666</v>
      </c>
      <c r="B275" s="6" t="n">
        <v>-47.64</v>
      </c>
      <c r="C275" s="6" t="n">
        <v>-47.64</v>
      </c>
      <c r="D275" s="17" t="s">
        <v>153</v>
      </c>
      <c r="E275" s="17"/>
      <c r="F275" s="17"/>
      <c r="G275" s="6" t="s">
        <f>=A275-A274</f>
      </c>
      <c r="H275" s="6" t="s">
        <f>=B275+H274</f>
      </c>
      <c r="I275" s="6" t="s">
        <f>=G275*H274</f>
      </c>
    </row>
    <row collapsed="false" customFormat="false" customHeight="false" hidden="false" ht="12.1" outlineLevel="0" r="276">
      <c r="A276" s="14" t="n">
        <v>44670.458564815</v>
      </c>
      <c r="B276" s="6" t="n">
        <v>47.64</v>
      </c>
      <c r="C276" s="6" t="n">
        <v>47.64</v>
      </c>
      <c r="D276" s="17" t="s">
        <v>154</v>
      </c>
      <c r="E276" s="17"/>
      <c r="F276" s="17"/>
      <c r="G276" s="6" t="s">
        <f>=A276-A275</f>
      </c>
      <c r="H276" s="6" t="s">
        <f>=B276+H275</f>
      </c>
      <c r="I276" s="6" t="s">
        <f>=G276*H275</f>
      </c>
    </row>
    <row collapsed="false" customFormat="false" customHeight="false" hidden="false" ht="12.1" outlineLevel="0" r="277">
      <c r="A277" s="14" t="n">
        <v>44671.47599537</v>
      </c>
      <c r="B277" s="6" t="n">
        <v>2000</v>
      </c>
      <c r="C277" s="6" t="n">
        <v>2000</v>
      </c>
      <c r="D277" s="17" t="s">
        <v>99</v>
      </c>
      <c r="E277" s="17"/>
      <c r="F277" s="17"/>
      <c r="G277" s="6" t="s">
        <f>=A277-A276</f>
      </c>
      <c r="H277" s="6" t="s">
        <f>=B277+H276</f>
      </c>
      <c r="I277" s="6" t="s">
        <f>=G277*H276</f>
      </c>
    </row>
    <row collapsed="false" customFormat="false" customHeight="false" hidden="false" ht="12.1" outlineLevel="0" r="278">
      <c r="A278" s="14" t="n">
        <v>44678.477071759</v>
      </c>
      <c r="B278" s="6" t="n">
        <v>2500</v>
      </c>
      <c r="C278" s="6" t="n">
        <v>2500</v>
      </c>
      <c r="D278" s="17" t="s">
        <v>99</v>
      </c>
      <c r="E278" s="17"/>
      <c r="F278" s="17"/>
      <c r="G278" s="6" t="s">
        <f>=A278-A277</f>
      </c>
      <c r="H278" s="6" t="s">
        <f>=B278+H277</f>
      </c>
      <c r="I278" s="6" t="s">
        <f>=G278*H277</f>
      </c>
    </row>
    <row collapsed="false" customFormat="false" customHeight="false" hidden="false" ht="12.1" outlineLevel="0" r="279">
      <c r="A279" s="14" t="n">
        <v>44685</v>
      </c>
      <c r="B279" s="6" t="n">
        <v>3000</v>
      </c>
      <c r="C279" s="6" t="n">
        <v>3000</v>
      </c>
      <c r="D279" s="17" t="s">
        <v>99</v>
      </c>
      <c r="E279" s="17"/>
      <c r="F279" s="17"/>
      <c r="G279" s="6" t="s">
        <f>=A279-A278</f>
      </c>
      <c r="H279" s="6" t="s">
        <f>=B279+H278</f>
      </c>
      <c r="I279" s="6" t="s">
        <f>=G279*H278</f>
      </c>
    </row>
    <row collapsed="false" customFormat="false" customHeight="false" hidden="false" ht="12.1" outlineLevel="0" r="280">
      <c r="A280" s="14" t="n">
        <v>44685.721770833</v>
      </c>
      <c r="B280" s="6" t="n">
        <v>450</v>
      </c>
      <c r="C280" s="6" t="n">
        <v>450</v>
      </c>
      <c r="D280" s="17" t="s">
        <v>99</v>
      </c>
      <c r="E280" s="17"/>
      <c r="F280" s="17"/>
      <c r="G280" s="6" t="s">
        <f>=A280-A279</f>
      </c>
      <c r="H280" s="6" t="s">
        <f>=B280+H279</f>
      </c>
      <c r="I280" s="6" t="s">
        <f>=G280*H279</f>
      </c>
    </row>
    <row collapsed="false" customFormat="false" customHeight="false" hidden="false" ht="12.1" outlineLevel="0" r="281">
      <c r="A281" s="14" t="n">
        <v>44692</v>
      </c>
      <c r="B281" s="6" t="n">
        <v>-40.38</v>
      </c>
      <c r="C281" s="6" t="n">
        <v>-40.38</v>
      </c>
      <c r="D281" s="17" t="s">
        <v>156</v>
      </c>
      <c r="E281" s="17"/>
      <c r="F281" s="17"/>
      <c r="G281" s="6" t="s">
        <f>=A281-A280</f>
      </c>
      <c r="H281" s="6" t="s">
        <f>=B281+H280</f>
      </c>
      <c r="I281" s="6" t="s">
        <f>=G281*H280</f>
      </c>
    </row>
    <row collapsed="false" customFormat="false" customHeight="false" hidden="false" ht="12.1" outlineLevel="0" r="282">
      <c r="A282" s="14" t="n">
        <v>44692.453287037</v>
      </c>
      <c r="B282" s="6" t="n">
        <v>4000</v>
      </c>
      <c r="C282" s="6" t="n">
        <v>4000</v>
      </c>
      <c r="D282" s="17" t="s">
        <v>99</v>
      </c>
      <c r="E282" s="17"/>
      <c r="F282" s="17"/>
      <c r="G282" s="6" t="s">
        <f>=A282-A281</f>
      </c>
      <c r="H282" s="6" t="s">
        <f>=B282+H281</f>
      </c>
      <c r="I282" s="6" t="s">
        <f>=G282*H281</f>
      </c>
    </row>
    <row collapsed="false" customFormat="false" customHeight="false" hidden="false" ht="12.1" outlineLevel="0" r="283">
      <c r="A283" s="14" t="n">
        <v>44693.521759259</v>
      </c>
      <c r="B283" s="6" t="n">
        <v>40.38</v>
      </c>
      <c r="C283" s="6" t="n">
        <v>40.38</v>
      </c>
      <c r="D283" s="17" t="s">
        <v>158</v>
      </c>
      <c r="E283" s="17"/>
      <c r="F283" s="17"/>
      <c r="G283" s="6" t="s">
        <f>=A283-A282</f>
      </c>
      <c r="H283" s="6" t="s">
        <f>=B283+H282</f>
      </c>
      <c r="I283" s="6" t="s">
        <f>=G283*H282</f>
      </c>
    </row>
    <row collapsed="false" customFormat="false" customHeight="false" hidden="false" ht="12.1" outlineLevel="0" r="284">
      <c r="A284" s="14" t="n">
        <v>44699.483344907</v>
      </c>
      <c r="B284" s="6" t="n">
        <v>4000</v>
      </c>
      <c r="C284" s="6" t="n">
        <v>4000</v>
      </c>
      <c r="D284" s="17" t="s">
        <v>99</v>
      </c>
      <c r="E284" s="17"/>
      <c r="F284" s="17"/>
      <c r="G284" s="6" t="s">
        <f>=A284-A283</f>
      </c>
      <c r="H284" s="6" t="s">
        <f>=B284+H283</f>
      </c>
      <c r="I284" s="6" t="s">
        <f>=G284*H283</f>
      </c>
    </row>
    <row collapsed="false" customFormat="false" customHeight="false" hidden="false" ht="12.1" outlineLevel="0" r="285">
      <c r="A285" s="14" t="n">
        <v>44705</v>
      </c>
      <c r="B285" s="6" t="n">
        <v>-31.28</v>
      </c>
      <c r="C285" s="6" t="n">
        <v>-31.28</v>
      </c>
      <c r="D285" s="17" t="s">
        <v>172</v>
      </c>
      <c r="E285" s="17"/>
      <c r="F285" s="17"/>
      <c r="G285" s="6" t="s">
        <f>=A285-A284</f>
      </c>
      <c r="H285" s="6" t="s">
        <f>=B285+H284</f>
      </c>
      <c r="I285" s="6" t="s">
        <f>=G285*H284</f>
      </c>
    </row>
    <row collapsed="false" customFormat="false" customHeight="false" hidden="false" ht="12.1" outlineLevel="0" r="286">
      <c r="A286" s="14" t="n">
        <v>44706</v>
      </c>
      <c r="B286" s="6" t="n">
        <v>-112.56</v>
      </c>
      <c r="C286" s="6" t="n">
        <v>-112.56</v>
      </c>
      <c r="D286" s="17" t="s">
        <v>173</v>
      </c>
      <c r="E286" s="17"/>
      <c r="F286" s="17"/>
      <c r="G286" s="6" t="s">
        <f>=A286-A285</f>
      </c>
      <c r="H286" s="6" t="s">
        <f>=B286+H285</f>
      </c>
      <c r="I286" s="6" t="s">
        <f>=G286*H285</f>
      </c>
    </row>
    <row collapsed="false" customFormat="false" customHeight="false" hidden="false" ht="12.1" outlineLevel="0" r="287">
      <c r="A287" s="14" t="n">
        <v>44706</v>
      </c>
      <c r="B287" s="6" t="n">
        <v>-141.33</v>
      </c>
      <c r="C287" s="6" t="n">
        <v>-141.33</v>
      </c>
      <c r="D287" s="17" t="s">
        <v>174</v>
      </c>
      <c r="E287" s="17"/>
      <c r="F287" s="17"/>
      <c r="G287" s="6" t="s">
        <f>=A287-A286</f>
      </c>
      <c r="H287" s="6" t="s">
        <f>=B287+H286</f>
      </c>
      <c r="I287" s="6" t="s">
        <f>=G287*H286</f>
      </c>
    </row>
    <row collapsed="false" customFormat="false" customHeight="false" hidden="false" ht="12.1" outlineLevel="0" r="288">
      <c r="A288" s="14" t="n">
        <v>44706.899131944</v>
      </c>
      <c r="B288" s="6" t="n">
        <v>31.28</v>
      </c>
      <c r="C288" s="6" t="n">
        <v>31.28</v>
      </c>
      <c r="D288" s="17" t="s">
        <v>175</v>
      </c>
      <c r="E288" s="17"/>
      <c r="F288" s="17"/>
      <c r="G288" s="6" t="s">
        <f>=A288-A287</f>
      </c>
      <c r="H288" s="6" t="s">
        <f>=B288+H287</f>
      </c>
      <c r="I288" s="6" t="s">
        <f>=G288*H287</f>
      </c>
    </row>
    <row collapsed="false" customFormat="false" customHeight="false" hidden="false" ht="12.1" outlineLevel="0" r="289">
      <c r="A289" s="14" t="n">
        <v>44707.742465278</v>
      </c>
      <c r="B289" s="6" t="n">
        <v>141.33</v>
      </c>
      <c r="C289" s="6" t="n">
        <v>141.33</v>
      </c>
      <c r="D289" s="17" t="s">
        <v>176</v>
      </c>
      <c r="E289" s="17"/>
      <c r="F289" s="17"/>
      <c r="G289" s="6" t="s">
        <f>=A289-A288</f>
      </c>
      <c r="H289" s="6" t="s">
        <f>=B289+H288</f>
      </c>
      <c r="I289" s="6" t="s">
        <f>=G289*H288</f>
      </c>
    </row>
    <row collapsed="false" customFormat="false" customHeight="false" hidden="false" ht="12.1" outlineLevel="0" r="290">
      <c r="A290" s="14" t="n">
        <v>44707.81587963</v>
      </c>
      <c r="B290" s="6" t="n">
        <v>112.56</v>
      </c>
      <c r="C290" s="6" t="n">
        <v>112.56</v>
      </c>
      <c r="D290" s="17" t="s">
        <v>177</v>
      </c>
      <c r="E290" s="17"/>
      <c r="F290" s="17"/>
      <c r="G290" s="6" t="s">
        <f>=A290-A289</f>
      </c>
      <c r="H290" s="6" t="s">
        <f>=B290+H289</f>
      </c>
      <c r="I290" s="6" t="s">
        <f>=G290*H289</f>
      </c>
    </row>
    <row collapsed="false" customFormat="false" customHeight="false" hidden="false" ht="12.1" outlineLevel="0" r="291">
      <c r="A291" s="14" t="n">
        <v>44708.639456019</v>
      </c>
      <c r="B291" s="6" t="n">
        <v>4000</v>
      </c>
      <c r="C291" s="6" t="n">
        <v>4000</v>
      </c>
      <c r="D291" s="17" t="s">
        <v>99</v>
      </c>
      <c r="E291" s="17"/>
      <c r="F291" s="17"/>
      <c r="G291" s="6" t="s">
        <f>=A291-A290</f>
      </c>
      <c r="H291" s="6" t="s">
        <f>=B291+H290</f>
      </c>
      <c r="I291" s="6" t="s">
        <f>=G291*H290</f>
      </c>
    </row>
    <row collapsed="false" customFormat="false" customHeight="false" hidden="false" ht="12.1" outlineLevel="0" r="292">
      <c r="A292" s="14" t="n">
        <v>44712</v>
      </c>
      <c r="B292" s="6" t="n">
        <v>-34.24</v>
      </c>
      <c r="C292" s="6" t="n">
        <v>-34.24</v>
      </c>
      <c r="D292" s="17" t="s">
        <v>178</v>
      </c>
      <c r="E292" s="17"/>
      <c r="F292" s="17"/>
      <c r="G292" s="6" t="s">
        <f>=A292-A291</f>
      </c>
      <c r="H292" s="6" t="s">
        <f>=B292+H291</f>
      </c>
      <c r="I292" s="6" t="s">
        <f>=G292*H291</f>
      </c>
    </row>
    <row collapsed="false" customFormat="false" customHeight="false" hidden="false" ht="12.1" outlineLevel="0" r="293">
      <c r="A293" s="14" t="n">
        <v>44713.549803241</v>
      </c>
      <c r="B293" s="6" t="n">
        <v>4000</v>
      </c>
      <c r="C293" s="6" t="n">
        <v>4000</v>
      </c>
      <c r="D293" s="17" t="s">
        <v>99</v>
      </c>
      <c r="E293" s="17"/>
      <c r="F293" s="17"/>
      <c r="G293" s="6" t="s">
        <f>=A293-A292</f>
      </c>
      <c r="H293" s="6" t="s">
        <f>=B293+H292</f>
      </c>
      <c r="I293" s="6" t="s">
        <f>=G293*H292</f>
      </c>
    </row>
    <row collapsed="false" customFormat="false" customHeight="false" hidden="false" ht="12.1" outlineLevel="0" r="294">
      <c r="A294" s="14" t="n">
        <v>44713.549837963</v>
      </c>
      <c r="B294" s="6" t="n">
        <v>34.24</v>
      </c>
      <c r="C294" s="6" t="n">
        <v>34.24</v>
      </c>
      <c r="D294" s="17" t="s">
        <v>179</v>
      </c>
      <c r="E294" s="17"/>
      <c r="F294" s="17"/>
      <c r="G294" s="6" t="s">
        <f>=A294-A293</f>
      </c>
      <c r="H294" s="6" t="s">
        <f>=B294+H293</f>
      </c>
      <c r="I294" s="6" t="s">
        <f>=G294*H293</f>
      </c>
    </row>
    <row collapsed="false" customFormat="false" customHeight="false" hidden="false" ht="12.1" outlineLevel="0" r="295">
      <c r="A295" s="14" t="n">
        <v>44734</v>
      </c>
      <c r="B295" s="6" t="n">
        <v>-178.89</v>
      </c>
      <c r="C295" s="6" t="n">
        <v>-178.89</v>
      </c>
      <c r="D295" s="17" t="s">
        <v>180</v>
      </c>
      <c r="E295" s="17"/>
      <c r="F295" s="17"/>
      <c r="G295" s="6" t="s">
        <f>=A295-A294</f>
      </c>
      <c r="H295" s="6" t="s">
        <f>=B295+H294</f>
      </c>
      <c r="I295" s="6" t="s">
        <f>=G295*H294</f>
      </c>
    </row>
    <row collapsed="false" customFormat="false" customHeight="false" hidden="false" ht="12.1" outlineLevel="0" r="296">
      <c r="A296" s="14" t="n">
        <v>44735</v>
      </c>
      <c r="B296" s="6" t="n">
        <v>-34.56</v>
      </c>
      <c r="C296" s="6" t="n">
        <v>-34.56</v>
      </c>
      <c r="D296" s="17" t="s">
        <v>181</v>
      </c>
      <c r="E296" s="17"/>
      <c r="F296" s="17"/>
      <c r="G296" s="6" t="s">
        <f>=A296-A295</f>
      </c>
      <c r="H296" s="6" t="s">
        <f>=B296+H295</f>
      </c>
      <c r="I296" s="6" t="s">
        <f>=G296*H295</f>
      </c>
    </row>
    <row collapsed="false" customFormat="false" customHeight="false" hidden="false" ht="12.1" outlineLevel="0" r="297">
      <c r="A297" s="14" t="n">
        <v>44736.42125</v>
      </c>
      <c r="B297" s="6" t="n">
        <v>178.89</v>
      </c>
      <c r="C297" s="6" t="n">
        <v>178.89</v>
      </c>
      <c r="D297" s="17" t="s">
        <v>182</v>
      </c>
      <c r="E297" s="17"/>
      <c r="F297" s="17"/>
      <c r="G297" s="6" t="s">
        <f>=A297-A296</f>
      </c>
      <c r="H297" s="6" t="s">
        <f>=B297+H296</f>
      </c>
      <c r="I297" s="6" t="s">
        <f>=G297*H296</f>
      </c>
    </row>
    <row collapsed="false" customFormat="false" customHeight="false" hidden="false" ht="12.1" outlineLevel="0" r="298">
      <c r="A298" s="14" t="n">
        <v>44736.442939815</v>
      </c>
      <c r="B298" s="6" t="n">
        <v>34.56</v>
      </c>
      <c r="C298" s="6" t="n">
        <v>34.56</v>
      </c>
      <c r="D298" s="17" t="s">
        <v>183</v>
      </c>
      <c r="E298" s="17"/>
      <c r="F298" s="17"/>
      <c r="G298" s="6" t="s">
        <f>=A298-A297</f>
      </c>
      <c r="H298" s="6" t="s">
        <f>=B298+H297</f>
      </c>
      <c r="I298" s="6" t="s">
        <f>=G298*H297</f>
      </c>
    </row>
    <row collapsed="false" customFormat="false" customHeight="false" hidden="false" ht="12.1" outlineLevel="0" r="299">
      <c r="A299" s="14" t="n">
        <v>44741.540590278</v>
      </c>
      <c r="B299" s="6" t="n">
        <v>2500</v>
      </c>
      <c r="C299" s="6" t="n">
        <v>2500</v>
      </c>
      <c r="D299" s="17" t="s">
        <v>99</v>
      </c>
      <c r="E299" s="17"/>
      <c r="F299" s="17"/>
      <c r="G299" s="6" t="s">
        <f>=A299-A298</f>
      </c>
      <c r="H299" s="6" t="s">
        <f>=B299+H298</f>
      </c>
      <c r="I299" s="6" t="s">
        <f>=G299*H298</f>
      </c>
    </row>
    <row collapsed="false" customFormat="false" customHeight="false" hidden="false" ht="12.1" outlineLevel="0" r="300">
      <c r="A300" s="14" t="n">
        <v>44748</v>
      </c>
      <c r="B300" s="6" t="n">
        <v>-200</v>
      </c>
      <c r="C300" s="6" t="n">
        <v>-200</v>
      </c>
      <c r="D300" s="17" t="s">
        <v>184</v>
      </c>
      <c r="E300" s="17"/>
      <c r="F300" s="17"/>
      <c r="G300" s="6" t="s">
        <f>=A300-A299</f>
      </c>
      <c r="H300" s="6" t="s">
        <f>=B300+H299</f>
      </c>
      <c r="I300" s="6" t="s">
        <f>=G300*H299</f>
      </c>
    </row>
    <row collapsed="false" customFormat="false" customHeight="false" hidden="false" ht="12.1" outlineLevel="0" r="301">
      <c r="A301" s="14" t="n">
        <v>44749</v>
      </c>
      <c r="B301" s="6" t="n">
        <v>-27.92</v>
      </c>
      <c r="C301" s="6" t="n">
        <v>-27.92</v>
      </c>
      <c r="D301" s="17" t="s">
        <v>185</v>
      </c>
      <c r="E301" s="17"/>
      <c r="F301" s="17"/>
      <c r="G301" s="6" t="s">
        <f>=A301-A300</f>
      </c>
      <c r="H301" s="6" t="s">
        <f>=B301+H300</f>
      </c>
      <c r="I301" s="6" t="s">
        <f>=G301*H300</f>
      </c>
    </row>
    <row collapsed="false" customFormat="false" customHeight="false" hidden="false" ht="12.1" outlineLevel="0" r="302">
      <c r="A302" s="14" t="n">
        <v>44750</v>
      </c>
      <c r="B302" s="6" t="n">
        <v>-48.42</v>
      </c>
      <c r="C302" s="6" t="n">
        <v>-48.42</v>
      </c>
      <c r="D302" s="17" t="s">
        <v>186</v>
      </c>
      <c r="E302" s="17"/>
      <c r="F302" s="17"/>
      <c r="G302" s="6" t="s">
        <f>=A302-A301</f>
      </c>
      <c r="H302" s="6" t="s">
        <f>=B302+H301</f>
      </c>
      <c r="I302" s="6" t="s">
        <f>=G302*H301</f>
      </c>
    </row>
    <row collapsed="false" customFormat="false" customHeight="false" hidden="false" ht="12.1" outlineLevel="0" r="303">
      <c r="A303" s="14" t="n">
        <v>44750</v>
      </c>
      <c r="B303" s="6" t="n">
        <v>-48.42</v>
      </c>
      <c r="C303" s="6" t="n">
        <v>-48.42</v>
      </c>
      <c r="D303" s="17" t="s">
        <v>187</v>
      </c>
      <c r="E303" s="17"/>
      <c r="F303" s="17"/>
      <c r="G303" s="6" t="s">
        <f>=A303-A302</f>
      </c>
      <c r="H303" s="6" t="s">
        <f>=B303+H302</f>
      </c>
      <c r="I303" s="6" t="s">
        <f>=G303*H302</f>
      </c>
    </row>
    <row collapsed="false" customFormat="false" customHeight="false" hidden="false" ht="12.1" outlineLevel="0" r="304">
      <c r="A304" s="14" t="n">
        <v>44750.515416667</v>
      </c>
      <c r="B304" s="6" t="n">
        <v>27.92</v>
      </c>
      <c r="C304" s="6" t="n">
        <v>27.92</v>
      </c>
      <c r="D304" s="17" t="s">
        <v>188</v>
      </c>
      <c r="E304" s="17"/>
      <c r="F304" s="17"/>
      <c r="G304" s="6" t="s">
        <f>=A304-A303</f>
      </c>
      <c r="H304" s="6" t="s">
        <f>=B304+H303</f>
      </c>
      <c r="I304" s="6" t="s">
        <f>=G304*H303</f>
      </c>
    </row>
    <row collapsed="false" customFormat="false" customHeight="false" hidden="false" ht="12.1" outlineLevel="0" r="305">
      <c r="A305" s="14" t="n">
        <v>44750.520451389</v>
      </c>
      <c r="B305" s="6" t="n">
        <v>200</v>
      </c>
      <c r="C305" s="6" t="n">
        <v>200</v>
      </c>
      <c r="D305" s="17" t="s">
        <v>189</v>
      </c>
      <c r="E305" s="17"/>
      <c r="F305" s="17"/>
      <c r="G305" s="6" t="s">
        <f>=A305-A304</f>
      </c>
      <c r="H305" s="6" t="s">
        <f>=B305+H304</f>
      </c>
      <c r="I305" s="6" t="s">
        <f>=G305*H304</f>
      </c>
    </row>
    <row collapsed="false" customFormat="false" customHeight="false" hidden="false" ht="12.1" outlineLevel="0" r="306">
      <c r="A306" s="14" t="n">
        <v>44753</v>
      </c>
      <c r="B306" s="6" t="n">
        <v>-223.08</v>
      </c>
      <c r="C306" s="6" t="n">
        <v>-223.08</v>
      </c>
      <c r="D306" s="17" t="s">
        <v>190</v>
      </c>
      <c r="E306" s="17"/>
      <c r="F306" s="17"/>
      <c r="G306" s="6" t="s">
        <f>=A306-A305</f>
      </c>
      <c r="H306" s="6" t="s">
        <f>=B306+H305</f>
      </c>
      <c r="I306" s="6" t="s">
        <f>=G306*H305</f>
      </c>
    </row>
    <row collapsed="false" customFormat="false" customHeight="false" hidden="false" ht="12.1" outlineLevel="0" r="307">
      <c r="A307" s="14" t="n">
        <v>44754</v>
      </c>
      <c r="B307" s="6" t="n">
        <v>-500</v>
      </c>
      <c r="C307" s="6" t="n">
        <v>-500</v>
      </c>
      <c r="D307" s="17" t="s">
        <v>191</v>
      </c>
      <c r="E307" s="17"/>
      <c r="F307" s="17"/>
      <c r="G307" s="6" t="s">
        <f>=A307-A306</f>
      </c>
      <c r="H307" s="6" t="s">
        <f>=B307+H306</f>
      </c>
      <c r="I307" s="6" t="s">
        <f>=G307*H306</f>
      </c>
    </row>
    <row collapsed="false" customFormat="false" customHeight="false" hidden="false" ht="12.1" outlineLevel="0" r="308">
      <c r="A308" s="14" t="n">
        <v>44754</v>
      </c>
      <c r="B308" s="6" t="n">
        <v>-338.5</v>
      </c>
      <c r="C308" s="6" t="n">
        <v>-338.5</v>
      </c>
      <c r="D308" s="17" t="s">
        <v>192</v>
      </c>
      <c r="E308" s="17"/>
      <c r="F308" s="17"/>
      <c r="G308" s="6" t="s">
        <f>=A308-A307</f>
      </c>
      <c r="H308" s="6" t="s">
        <f>=B308+H307</f>
      </c>
      <c r="I308" s="6" t="s">
        <f>=G308*H307</f>
      </c>
    </row>
    <row collapsed="false" customFormat="false" customHeight="false" hidden="false" ht="12.1" outlineLevel="0" r="309">
      <c r="A309" s="14" t="n">
        <v>44755</v>
      </c>
      <c r="B309" s="6" t="n">
        <v>-94.74</v>
      </c>
      <c r="C309" s="6" t="n">
        <v>-94.74</v>
      </c>
      <c r="D309" s="17" t="s">
        <v>168</v>
      </c>
      <c r="E309" s="17"/>
      <c r="F309" s="17"/>
      <c r="G309" s="6" t="s">
        <f>=A309-A308</f>
      </c>
      <c r="H309" s="6" t="s">
        <f>=B309+H308</f>
      </c>
      <c r="I309" s="6" t="s">
        <f>=G309*H308</f>
      </c>
    </row>
    <row collapsed="false" customFormat="false" customHeight="false" hidden="false" ht="12.1" outlineLevel="0" r="310">
      <c r="A310" s="14" t="n">
        <v>44755.542222222</v>
      </c>
      <c r="B310" s="6" t="n">
        <v>2500</v>
      </c>
      <c r="C310" s="6" t="n">
        <v>2500</v>
      </c>
      <c r="D310" s="17" t="s">
        <v>99</v>
      </c>
      <c r="E310" s="17"/>
      <c r="F310" s="17"/>
      <c r="G310" s="6" t="s">
        <f>=A310-A309</f>
      </c>
      <c r="H310" s="6" t="s">
        <f>=B310+H309</f>
      </c>
      <c r="I310" s="6" t="s">
        <f>=G310*H309</f>
      </c>
    </row>
    <row collapsed="false" customFormat="false" customHeight="false" hidden="false" ht="12.1" outlineLevel="0" r="311">
      <c r="A311" s="14" t="n">
        <v>44755.580648148</v>
      </c>
      <c r="B311" s="6" t="n">
        <v>100</v>
      </c>
      <c r="C311" s="6" t="n">
        <v>100</v>
      </c>
      <c r="D311" s="17" t="s">
        <v>99</v>
      </c>
      <c r="E311" s="17"/>
      <c r="F311" s="17"/>
      <c r="G311" s="6" t="s">
        <f>=A311-A310</f>
      </c>
      <c r="H311" s="6" t="s">
        <f>=B311+H310</f>
      </c>
      <c r="I311" s="6" t="s">
        <f>=G311*H310</f>
      </c>
    </row>
    <row collapsed="false" customFormat="false" customHeight="false" hidden="false" ht="12.1" outlineLevel="0" r="312">
      <c r="A312" s="14" t="n">
        <v>44756</v>
      </c>
      <c r="B312" s="6" t="n">
        <v>-750</v>
      </c>
      <c r="C312" s="6" t="n">
        <v>-750</v>
      </c>
      <c r="D312" s="17" t="s">
        <v>193</v>
      </c>
      <c r="E312" s="17"/>
      <c r="F312" s="17"/>
      <c r="G312" s="6" t="s">
        <f>=A312-A311</f>
      </c>
      <c r="H312" s="6" t="s">
        <f>=B312+H311</f>
      </c>
      <c r="I312" s="6" t="s">
        <f>=G312*H311</f>
      </c>
    </row>
    <row collapsed="false" customFormat="false" customHeight="false" hidden="false" ht="12.1" outlineLevel="0" r="313">
      <c r="A313" s="14" t="n">
        <v>44756</v>
      </c>
      <c r="B313" s="6" t="n">
        <v>94.74</v>
      </c>
      <c r="C313" s="6" t="n">
        <v>94.74</v>
      </c>
      <c r="D313" s="17" t="s">
        <v>169</v>
      </c>
      <c r="E313" s="17"/>
      <c r="F313" s="17"/>
      <c r="G313" s="6" t="s">
        <f>=A313-A312</f>
      </c>
      <c r="H313" s="6" t="s">
        <f>=B313+H312</f>
      </c>
      <c r="I313" s="6" t="s">
        <f>=G313*H312</f>
      </c>
    </row>
    <row collapsed="false" customFormat="false" customHeight="false" hidden="false" ht="12.1" outlineLevel="0" r="314">
      <c r="A314" s="14" t="n">
        <v>44756</v>
      </c>
      <c r="B314" s="6" t="n">
        <v>500</v>
      </c>
      <c r="C314" s="6" t="n">
        <v>500</v>
      </c>
      <c r="D314" s="17" t="s">
        <v>194</v>
      </c>
      <c r="E314" s="17"/>
      <c r="F314" s="17"/>
      <c r="G314" s="6" t="s">
        <f>=A314-A313</f>
      </c>
      <c r="H314" s="6" t="s">
        <f>=B314+H313</f>
      </c>
      <c r="I314" s="6" t="s">
        <f>=G314*H313</f>
      </c>
    </row>
    <row collapsed="false" customFormat="false" customHeight="false" hidden="false" ht="12.1" outlineLevel="0" r="315">
      <c r="A315" s="14" t="n">
        <v>44757</v>
      </c>
      <c r="B315" s="6" t="n">
        <v>-59.55</v>
      </c>
      <c r="C315" s="6" t="n">
        <v>-59.55</v>
      </c>
      <c r="D315" s="17" t="s">
        <v>195</v>
      </c>
      <c r="E315" s="17"/>
      <c r="F315" s="17"/>
      <c r="G315" s="6" t="s">
        <f>=A315-A314</f>
      </c>
      <c r="H315" s="6" t="s">
        <f>=B315+H314</f>
      </c>
      <c r="I315" s="6" t="s">
        <f>=G315*H314</f>
      </c>
    </row>
    <row collapsed="false" customFormat="false" customHeight="false" hidden="false" ht="12.1" outlineLevel="0" r="316">
      <c r="A316" s="14" t="n">
        <v>44760</v>
      </c>
      <c r="B316" s="6" t="n">
        <v>59.55</v>
      </c>
      <c r="C316" s="6" t="n">
        <v>59.55</v>
      </c>
      <c r="D316" s="17" t="s">
        <v>196</v>
      </c>
      <c r="E316" s="17"/>
      <c r="F316" s="17"/>
      <c r="G316" s="6" t="s">
        <f>=A316-A315</f>
      </c>
      <c r="H316" s="6" t="s">
        <f>=B316+H315</f>
      </c>
      <c r="I316" s="6" t="s">
        <f>=G316*H315</f>
      </c>
    </row>
    <row collapsed="false" customFormat="false" customHeight="false" hidden="false" ht="12.1" outlineLevel="0" r="317">
      <c r="A317" s="14" t="n">
        <v>44760</v>
      </c>
      <c r="B317" s="6" t="n">
        <v>750</v>
      </c>
      <c r="C317" s="6" t="n">
        <v>750</v>
      </c>
      <c r="D317" s="17" t="s">
        <v>197</v>
      </c>
      <c r="E317" s="17"/>
      <c r="F317" s="17"/>
      <c r="G317" s="6" t="s">
        <f>=A317-A316</f>
      </c>
      <c r="H317" s="6" t="s">
        <f>=B317+H316</f>
      </c>
      <c r="I317" s="6" t="s">
        <f>=G317*H316</f>
      </c>
    </row>
    <row collapsed="false" customFormat="false" customHeight="false" hidden="false" ht="12.1" outlineLevel="0" r="318">
      <c r="A318" s="14" t="n">
        <v>44762.5665625</v>
      </c>
      <c r="B318" s="6" t="n">
        <v>2500</v>
      </c>
      <c r="C318" s="6" t="n">
        <v>2500</v>
      </c>
      <c r="D318" s="17" t="s">
        <v>99</v>
      </c>
      <c r="E318" s="17"/>
      <c r="F318" s="17"/>
      <c r="G318" s="6" t="s">
        <f>=A318-A317</f>
      </c>
      <c r="H318" s="6" t="s">
        <f>=B318+H317</f>
      </c>
      <c r="I318" s="6" t="s">
        <f>=G318*H317</f>
      </c>
    </row>
    <row collapsed="false" customFormat="false" customHeight="false" hidden="false" ht="12.1" outlineLevel="0" r="319">
      <c r="A319" s="14" t="n">
        <v>44769.501388889</v>
      </c>
      <c r="B319" s="6" t="n">
        <v>338.5</v>
      </c>
      <c r="C319" s="6" t="n">
        <v>338.5</v>
      </c>
      <c r="D319" s="17" t="s">
        <v>198</v>
      </c>
      <c r="E319" s="17"/>
      <c r="F319" s="17"/>
      <c r="G319" s="6" t="s">
        <f>=A319-A318</f>
      </c>
      <c r="H319" s="6" t="s">
        <f>=B319+H318</f>
      </c>
      <c r="I319" s="6" t="s">
        <f>=G319*H318</f>
      </c>
    </row>
    <row collapsed="false" customFormat="false" customHeight="false" hidden="false" ht="12.1" outlineLevel="0" r="320">
      <c r="A320" s="14" t="n">
        <v>44769.523611111</v>
      </c>
      <c r="B320" s="6" t="n">
        <v>223.08</v>
      </c>
      <c r="C320" s="6" t="n">
        <v>223.08</v>
      </c>
      <c r="D320" s="17" t="s">
        <v>199</v>
      </c>
      <c r="E320" s="17"/>
      <c r="F320" s="17"/>
      <c r="G320" s="6" t="s">
        <f>=A320-A319</f>
      </c>
      <c r="H320" s="6" t="s">
        <f>=B320+H319</f>
      </c>
      <c r="I320" s="6" t="s">
        <f>=G320*H319</f>
      </c>
    </row>
    <row collapsed="false" customFormat="false" customHeight="false" hidden="false" ht="12.1" outlineLevel="0" r="321">
      <c r="A321" s="14" t="n">
        <v>44769.644444444</v>
      </c>
      <c r="B321" s="6" t="n">
        <v>48.42</v>
      </c>
      <c r="C321" s="6" t="n">
        <v>48.42</v>
      </c>
      <c r="D321" s="17" t="s">
        <v>200</v>
      </c>
      <c r="E321" s="17"/>
      <c r="F321" s="17"/>
      <c r="G321" s="6" t="s">
        <f>=A321-A320</f>
      </c>
      <c r="H321" s="6" t="s">
        <f>=B321+H320</f>
      </c>
      <c r="I321" s="6" t="s">
        <f>=G321*H320</f>
      </c>
    </row>
    <row collapsed="false" customFormat="false" customHeight="false" hidden="false" ht="12.1" outlineLevel="0" r="322">
      <c r="A322" s="14" t="n">
        <v>44769.690972222</v>
      </c>
      <c r="B322" s="6" t="n">
        <v>48.42</v>
      </c>
      <c r="C322" s="6" t="n">
        <v>48.42</v>
      </c>
      <c r="D322" s="17" t="s">
        <v>201</v>
      </c>
      <c r="E322" s="17"/>
      <c r="F322" s="17"/>
      <c r="G322" s="6" t="s">
        <f>=A322-A321</f>
      </c>
      <c r="H322" s="6" t="s">
        <f>=B322+H321</f>
      </c>
      <c r="I322" s="6" t="s">
        <f>=G322*H321</f>
      </c>
    </row>
    <row collapsed="false" customFormat="false" customHeight="false" hidden="false" ht="12.1" outlineLevel="0" r="323">
      <c r="A323" s="14" t="n">
        <v>44769.697916667</v>
      </c>
      <c r="B323" s="6" t="n">
        <v>-490.58</v>
      </c>
      <c r="C323" s="6" t="n">
        <v>-490.58</v>
      </c>
      <c r="D323" s="17" t="s">
        <v>202</v>
      </c>
      <c r="E323" s="17"/>
      <c r="F323" s="17"/>
      <c r="G323" s="6" t="s">
        <f>=A323-A322</f>
      </c>
      <c r="H323" s="6" t="s">
        <f>=B323+H322</f>
      </c>
      <c r="I323" s="6" t="s">
        <f>=G323*H322</f>
      </c>
    </row>
    <row collapsed="false" customFormat="false" customHeight="false" hidden="false" ht="12.1" outlineLevel="0" r="324">
      <c r="A324" s="14" t="n">
        <v>44769.697916667</v>
      </c>
      <c r="B324" s="6" t="n">
        <v>490.58</v>
      </c>
      <c r="C324" s="6" t="n">
        <v>490.58</v>
      </c>
      <c r="D324" s="17" t="s">
        <v>101</v>
      </c>
      <c r="E324" s="17"/>
      <c r="F324" s="17"/>
      <c r="G324" s="6" t="s">
        <f>=A324-A323</f>
      </c>
      <c r="H324" s="6" t="s">
        <f>=B324+H323</f>
      </c>
      <c r="I324" s="6" t="s">
        <f>=G324*H323</f>
      </c>
    </row>
    <row collapsed="false" customFormat="false" customHeight="false" hidden="false" ht="12.1" outlineLevel="0" r="325">
      <c r="A325" s="14" t="n">
        <v>44769.698611111</v>
      </c>
      <c r="B325" s="6" t="n">
        <v>2500</v>
      </c>
      <c r="C325" s="6" t="n">
        <v>2500</v>
      </c>
      <c r="D325" s="17" t="s">
        <v>101</v>
      </c>
      <c r="E325" s="17"/>
      <c r="F325" s="17"/>
      <c r="G325" s="6" t="s">
        <f>=A325-A324</f>
      </c>
      <c r="H325" s="6" t="s">
        <f>=B325+H324</f>
      </c>
      <c r="I325" s="6" t="s">
        <f>=G325*H324</f>
      </c>
    </row>
    <row collapsed="false" customFormat="false" customHeight="false" hidden="false" ht="12.1" outlineLevel="0" r="326">
      <c r="A326" s="14" t="n">
        <v>44777</v>
      </c>
      <c r="B326" s="6" t="n">
        <v>-52.47</v>
      </c>
      <c r="C326" s="6" t="n">
        <v>-52.47</v>
      </c>
      <c r="D326" s="17" t="s">
        <v>203</v>
      </c>
      <c r="E326" s="17"/>
      <c r="F326" s="17"/>
      <c r="G326" s="6" t="s">
        <f>=A326-A325</f>
      </c>
      <c r="H326" s="6" t="s">
        <f>=B326+H325</f>
      </c>
      <c r="I326" s="6" t="s">
        <f>=G326*H325</f>
      </c>
    </row>
    <row collapsed="false" customFormat="false" customHeight="false" hidden="false" ht="12.1" outlineLevel="0" r="327">
      <c r="A327" s="14" t="n">
        <v>44778.583333333</v>
      </c>
      <c r="B327" s="6" t="n">
        <v>52.47</v>
      </c>
      <c r="C327" s="6" t="n">
        <v>52.47</v>
      </c>
      <c r="D327" s="17" t="s">
        <v>204</v>
      </c>
      <c r="E327" s="17"/>
      <c r="F327" s="17"/>
      <c r="G327" s="6" t="s">
        <f>=A327-A326</f>
      </c>
      <c r="H327" s="6" t="s">
        <f>=B327+H326</f>
      </c>
      <c r="I327" s="6" t="s">
        <f>=G327*H326</f>
      </c>
    </row>
    <row collapsed="false" customFormat="false" customHeight="false" hidden="false" ht="12.1" outlineLevel="0" r="328">
      <c r="A328" s="14" t="n">
        <v>44783</v>
      </c>
      <c r="B328" s="6" t="n">
        <v>-40.38</v>
      </c>
      <c r="C328" s="6" t="n">
        <v>-40.38</v>
      </c>
      <c r="D328" s="17" t="s">
        <v>156</v>
      </c>
      <c r="E328" s="17"/>
      <c r="F328" s="17"/>
      <c r="G328" s="6" t="s">
        <f>=A328-A327</f>
      </c>
      <c r="H328" s="6" t="s">
        <f>=B328+H327</f>
      </c>
      <c r="I328" s="6" t="s">
        <f>=G328*H327</f>
      </c>
    </row>
    <row collapsed="false" customFormat="false" customHeight="false" hidden="false" ht="12.1" outlineLevel="0" r="329">
      <c r="A329" s="14" t="n">
        <v>44783.45</v>
      </c>
      <c r="B329" s="6" t="n">
        <v>2500</v>
      </c>
      <c r="C329" s="6" t="n">
        <v>2500</v>
      </c>
      <c r="D329" s="17" t="s">
        <v>101</v>
      </c>
      <c r="E329" s="17"/>
      <c r="F329" s="17"/>
      <c r="G329" s="6" t="s">
        <f>=A329-A328</f>
      </c>
      <c r="H329" s="6" t="s">
        <f>=B329+H328</f>
      </c>
      <c r="I329" s="6" t="s">
        <f>=G329*H328</f>
      </c>
    </row>
    <row collapsed="false" customFormat="false" customHeight="false" hidden="false" ht="12.1" outlineLevel="0" r="330">
      <c r="A330" s="14" t="n">
        <v>44784.529166667</v>
      </c>
      <c r="B330" s="6" t="n">
        <v>40.38</v>
      </c>
      <c r="C330" s="6" t="n">
        <v>40.38</v>
      </c>
      <c r="D330" s="17" t="s">
        <v>205</v>
      </c>
      <c r="E330" s="17"/>
      <c r="F330" s="17"/>
      <c r="G330" s="6" t="s">
        <f>=A330-A329</f>
      </c>
      <c r="H330" s="6" t="s">
        <f>=B330+H329</f>
      </c>
      <c r="I330" s="6" t="s">
        <f>=G330*H329</f>
      </c>
    </row>
    <row collapsed="false" customFormat="false" customHeight="false" hidden="false" ht="12.1" outlineLevel="0" r="331">
      <c r="A331" s="14" t="n">
        <v>44790.579861111</v>
      </c>
      <c r="B331" s="6" t="n">
        <v>2500</v>
      </c>
      <c r="C331" s="6" t="n">
        <v>2500</v>
      </c>
      <c r="D331" s="17" t="s">
        <v>101</v>
      </c>
      <c r="E331" s="17"/>
      <c r="F331" s="17"/>
      <c r="G331" s="6" t="s">
        <f>=A331-A330</f>
      </c>
      <c r="H331" s="6" t="s">
        <f>=B331+H330</f>
      </c>
      <c r="I331" s="6" t="s">
        <f>=G331*H330</f>
      </c>
    </row>
    <row collapsed="false" customFormat="false" customHeight="false" hidden="false" ht="12.1" outlineLevel="0" r="332">
      <c r="A332" s="14" t="n">
        <v>44796</v>
      </c>
      <c r="B332" s="6" t="n">
        <v>-31.28</v>
      </c>
      <c r="C332" s="6" t="n">
        <v>-31.28</v>
      </c>
      <c r="D332" s="17" t="s">
        <v>172</v>
      </c>
      <c r="E332" s="17"/>
      <c r="F332" s="17"/>
      <c r="G332" s="6" t="s">
        <f>=A332-A331</f>
      </c>
      <c r="H332" s="6" t="s">
        <f>=B332+H331</f>
      </c>
      <c r="I332" s="6" t="s">
        <f>=G332*H331</f>
      </c>
    </row>
    <row collapsed="false" customFormat="false" customHeight="false" hidden="false" ht="12.1" outlineLevel="0" r="333">
      <c r="A333" s="14" t="n">
        <v>44796.525</v>
      </c>
      <c r="B333" s="6" t="n">
        <v>31.28</v>
      </c>
      <c r="C333" s="6" t="n">
        <v>31.28</v>
      </c>
      <c r="D333" s="17" t="s">
        <v>206</v>
      </c>
      <c r="E333" s="17"/>
      <c r="F333" s="17"/>
      <c r="G333" s="6" t="s">
        <f>=A333-A332</f>
      </c>
      <c r="H333" s="6" t="s">
        <f>=B333+H332</f>
      </c>
      <c r="I333" s="6" t="s">
        <f>=G333*H332</f>
      </c>
    </row>
    <row collapsed="false" customFormat="false" customHeight="false" hidden="false" ht="12.1" outlineLevel="0" r="334">
      <c r="A334" s="14" t="n">
        <v>44797</v>
      </c>
      <c r="B334" s="6" t="n">
        <v>-225.12</v>
      </c>
      <c r="C334" s="6" t="n">
        <v>-225.12</v>
      </c>
      <c r="D334" s="17" t="s">
        <v>207</v>
      </c>
      <c r="E334" s="17"/>
      <c r="F334" s="17"/>
      <c r="G334" s="6" t="s">
        <f>=A334-A333</f>
      </c>
      <c r="H334" s="6" t="s">
        <f>=B334+H333</f>
      </c>
      <c r="I334" s="6" t="s">
        <f>=G334*H333</f>
      </c>
    </row>
    <row collapsed="false" customFormat="false" customHeight="false" hidden="false" ht="12.1" outlineLevel="0" r="335">
      <c r="A335" s="14" t="n">
        <v>44797</v>
      </c>
      <c r="B335" s="6" t="n">
        <v>-161.52</v>
      </c>
      <c r="C335" s="6" t="n">
        <v>-161.52</v>
      </c>
      <c r="D335" s="17" t="s">
        <v>208</v>
      </c>
      <c r="E335" s="17"/>
      <c r="F335" s="17"/>
      <c r="G335" s="6" t="s">
        <f>=A335-A334</f>
      </c>
      <c r="H335" s="6" t="s">
        <f>=B335+H334</f>
      </c>
      <c r="I335" s="6" t="s">
        <f>=G335*H334</f>
      </c>
    </row>
    <row collapsed="false" customFormat="false" customHeight="false" hidden="false" ht="12.1" outlineLevel="0" r="336">
      <c r="A336" s="14" t="n">
        <v>44797.427083333</v>
      </c>
      <c r="B336" s="6" t="n">
        <v>2500</v>
      </c>
      <c r="C336" s="6" t="n">
        <v>2500</v>
      </c>
      <c r="D336" s="17" t="s">
        <v>101</v>
      </c>
      <c r="E336" s="17"/>
      <c r="F336" s="17"/>
      <c r="G336" s="6" t="s">
        <f>=A336-A335</f>
      </c>
      <c r="H336" s="6" t="s">
        <f>=B336+H335</f>
      </c>
      <c r="I336" s="6" t="s">
        <f>=G336*H335</f>
      </c>
    </row>
    <row collapsed="false" customFormat="false" customHeight="false" hidden="false" ht="12.1" outlineLevel="0" r="337">
      <c r="A337" s="14" t="n">
        <v>44798.570833333</v>
      </c>
      <c r="B337" s="6" t="n">
        <v>161.52</v>
      </c>
      <c r="C337" s="6" t="n">
        <v>161.52</v>
      </c>
      <c r="D337" s="17" t="s">
        <v>209</v>
      </c>
      <c r="E337" s="17"/>
      <c r="F337" s="17"/>
      <c r="G337" s="6" t="s">
        <f>=A337-A336</f>
      </c>
      <c r="H337" s="6" t="s">
        <f>=B337+H336</f>
      </c>
      <c r="I337" s="6" t="s">
        <f>=G337*H336</f>
      </c>
    </row>
    <row collapsed="false" customFormat="false" customHeight="false" hidden="false" ht="12.1" outlineLevel="0" r="338">
      <c r="A338" s="14" t="n">
        <v>44798.645138889</v>
      </c>
      <c r="B338" s="6" t="n">
        <v>225.12</v>
      </c>
      <c r="C338" s="6" t="n">
        <v>225.12</v>
      </c>
      <c r="D338" s="17" t="s">
        <v>210</v>
      </c>
      <c r="E338" s="17"/>
      <c r="F338" s="17"/>
      <c r="G338" s="6" t="s">
        <f>=A338-A337</f>
      </c>
      <c r="H338" s="6" t="s">
        <f>=B338+H337</f>
      </c>
      <c r="I338" s="6" t="s">
        <f>=G338*H337</f>
      </c>
    </row>
    <row collapsed="false" customFormat="false" customHeight="false" hidden="false" ht="12.1" outlineLevel="0" r="339">
      <c r="A339" s="14" t="n">
        <v>44802</v>
      </c>
      <c r="B339" s="6" t="n">
        <v>-300</v>
      </c>
      <c r="C339" s="6" t="n">
        <v>-300</v>
      </c>
      <c r="D339" s="17" t="s">
        <v>211</v>
      </c>
      <c r="E339" s="17"/>
      <c r="F339" s="17"/>
      <c r="G339" s="6" t="s">
        <f>=A339-A338</f>
      </c>
      <c r="H339" s="6" t="s">
        <f>=B339+H338</f>
      </c>
      <c r="I339" s="6" t="s">
        <f>=G339*H338</f>
      </c>
    </row>
    <row collapsed="false" customFormat="false" customHeight="false" hidden="false" ht="12.1" outlineLevel="0" r="340">
      <c r="A340" s="14" t="n">
        <v>44802</v>
      </c>
      <c r="B340" s="6" t="n">
        <v>-244.95</v>
      </c>
      <c r="C340" s="6" t="n">
        <v>-244.95</v>
      </c>
      <c r="D340" s="17" t="s">
        <v>212</v>
      </c>
      <c r="E340" s="17"/>
      <c r="F340" s="17"/>
      <c r="G340" s="6" t="s">
        <f>=A340-A339</f>
      </c>
      <c r="H340" s="6" t="s">
        <f>=B340+H339</f>
      </c>
      <c r="I340" s="6" t="s">
        <f>=G340*H339</f>
      </c>
    </row>
    <row collapsed="false" customFormat="false" customHeight="false" hidden="false" ht="12.1" outlineLevel="0" r="341">
      <c r="A341" s="14" t="n">
        <v>44803</v>
      </c>
      <c r="B341" s="6" t="n">
        <v>-34.24</v>
      </c>
      <c r="C341" s="6" t="n">
        <v>-34.24</v>
      </c>
      <c r="D341" s="17" t="s">
        <v>178</v>
      </c>
      <c r="E341" s="17"/>
      <c r="F341" s="17"/>
      <c r="G341" s="6" t="s">
        <f>=A341-A340</f>
      </c>
      <c r="H341" s="6" t="s">
        <f>=B341+H340</f>
      </c>
      <c r="I341" s="6" t="s">
        <f>=G341*H340</f>
      </c>
    </row>
    <row collapsed="false" customFormat="false" customHeight="false" hidden="false" ht="12.1" outlineLevel="0" r="342">
      <c r="A342" s="14" t="n">
        <v>44803</v>
      </c>
      <c r="B342" s="6" t="n">
        <v>244.95</v>
      </c>
      <c r="C342" s="6" t="n">
        <v>244.95</v>
      </c>
      <c r="D342" s="17" t="s">
        <v>213</v>
      </c>
      <c r="E342" s="17"/>
      <c r="F342" s="17"/>
      <c r="G342" s="6" t="s">
        <f>=A342-A341</f>
      </c>
      <c r="H342" s="6" t="s">
        <f>=B342+H341</f>
      </c>
      <c r="I342" s="6" t="s">
        <f>=G342*H341</f>
      </c>
    </row>
    <row collapsed="false" customFormat="false" customHeight="false" hidden="false" ht="12.1" outlineLevel="0" r="343">
      <c r="A343" s="14" t="n">
        <v>44804.465277778</v>
      </c>
      <c r="B343" s="6" t="n">
        <v>300</v>
      </c>
      <c r="C343" s="6" t="n">
        <v>300</v>
      </c>
      <c r="D343" s="17" t="s">
        <v>214</v>
      </c>
      <c r="E343" s="17"/>
      <c r="F343" s="17"/>
      <c r="G343" s="6" t="s">
        <f>=A343-A342</f>
      </c>
      <c r="H343" s="6" t="s">
        <f>=B343+H342</f>
      </c>
      <c r="I343" s="6" t="s">
        <f>=G343*H342</f>
      </c>
    </row>
    <row collapsed="false" customFormat="false" customHeight="false" hidden="false" ht="12.1" outlineLevel="0" r="344">
      <c r="A344" s="14" t="n">
        <v>44804.467361111</v>
      </c>
      <c r="B344" s="6" t="n">
        <v>34.24</v>
      </c>
      <c r="C344" s="6" t="n">
        <v>34.24</v>
      </c>
      <c r="D344" s="17" t="s">
        <v>215</v>
      </c>
      <c r="E344" s="17"/>
      <c r="F344" s="17"/>
      <c r="G344" s="6" t="s">
        <f>=A344-A343</f>
      </c>
      <c r="H344" s="6" t="s">
        <f>=B344+H343</f>
      </c>
      <c r="I344" s="6" t="s">
        <f>=G344*H343</f>
      </c>
    </row>
    <row collapsed="false" customFormat="false" customHeight="false" hidden="false" ht="12.1" outlineLevel="0" r="345">
      <c r="A345" s="14" t="n">
        <v>44806.418055556</v>
      </c>
      <c r="B345" s="6" t="n">
        <v>2500</v>
      </c>
      <c r="C345" s="6" t="n">
        <v>2500</v>
      </c>
      <c r="D345" s="17" t="s">
        <v>101</v>
      </c>
      <c r="E345" s="17"/>
      <c r="F345" s="17"/>
      <c r="G345" s="6" t="s">
        <f>=A345-A344</f>
      </c>
      <c r="H345" s="6" t="s">
        <f>=B345+H344</f>
      </c>
      <c r="I345" s="6" t="s">
        <f>=G345*H344</f>
      </c>
    </row>
    <row collapsed="false" customFormat="false" customHeight="false" hidden="false" ht="12.1" outlineLevel="0" r="346">
      <c r="A346" s="14" t="n">
        <v>44811.459027778</v>
      </c>
      <c r="B346" s="6" t="n">
        <v>2500</v>
      </c>
      <c r="C346" s="6" t="n">
        <v>2500</v>
      </c>
      <c r="D346" s="17" t="s">
        <v>101</v>
      </c>
      <c r="E346" s="17"/>
      <c r="F346" s="17"/>
      <c r="G346" s="6" t="s">
        <f>=A346-A345</f>
      </c>
      <c r="H346" s="6" t="s">
        <f>=B346+H345</f>
      </c>
      <c r="I346" s="6" t="s">
        <f>=G346*H345</f>
      </c>
    </row>
    <row collapsed="false" customFormat="false" customHeight="false" hidden="false" ht="12.1" outlineLevel="0" r="347">
      <c r="A347" s="14" t="n">
        <v>44818.621527778</v>
      </c>
      <c r="B347" s="6" t="n">
        <v>2500</v>
      </c>
      <c r="C347" s="6" t="n">
        <v>2500</v>
      </c>
      <c r="D347" s="17" t="s">
        <v>101</v>
      </c>
      <c r="E347" s="17"/>
      <c r="F347" s="17"/>
      <c r="G347" s="6" t="s">
        <f>=A347-A346</f>
      </c>
      <c r="H347" s="6" t="s">
        <f>=B347+H346</f>
      </c>
      <c r="I347" s="6" t="s">
        <f>=G347*H346</f>
      </c>
    </row>
    <row collapsed="false" customFormat="false" customHeight="false" hidden="false" ht="12.1" outlineLevel="0" r="348">
      <c r="A348" s="14" t="n">
        <v>44825.806944444</v>
      </c>
      <c r="B348" s="6" t="n">
        <v>2500</v>
      </c>
      <c r="C348" s="6" t="n">
        <v>2500</v>
      </c>
      <c r="D348" s="17" t="s">
        <v>101</v>
      </c>
      <c r="E348" s="17"/>
      <c r="F348" s="17"/>
      <c r="G348" s="6" t="s">
        <f>=A348-A347</f>
      </c>
      <c r="H348" s="6" t="s">
        <f>=B348+H347</f>
      </c>
      <c r="I348" s="6" t="s">
        <f>=G348*H347</f>
      </c>
    </row>
    <row collapsed="false" customFormat="false" customHeight="false" hidden="false" ht="12.1" outlineLevel="0" r="349">
      <c r="A349" s="14" t="n">
        <v>44840</v>
      </c>
      <c r="B349" s="6" t="n">
        <v>-20.94</v>
      </c>
      <c r="C349" s="6" t="n">
        <v>-20.94</v>
      </c>
      <c r="D349" s="17" t="s">
        <v>216</v>
      </c>
      <c r="E349" s="17"/>
      <c r="F349" s="17"/>
      <c r="G349" s="6" t="s">
        <f>=A349-A348</f>
      </c>
      <c r="H349" s="6" t="s">
        <f>=B349+H348</f>
      </c>
      <c r="I349" s="6" t="s">
        <f>=G349*H348</f>
      </c>
    </row>
    <row collapsed="false" customFormat="false" customHeight="false" hidden="false" ht="12.1" outlineLevel="0" r="350">
      <c r="A350" s="14" t="n">
        <v>44841.550694444</v>
      </c>
      <c r="B350" s="6" t="n">
        <v>20.94</v>
      </c>
      <c r="C350" s="6" t="n">
        <v>20.94</v>
      </c>
      <c r="D350" s="17" t="s">
        <v>217</v>
      </c>
      <c r="E350" s="17"/>
      <c r="F350" s="17"/>
      <c r="G350" s="6" t="s">
        <f>=A350-A349</f>
      </c>
      <c r="H350" s="6" t="s">
        <f>=B350+H349</f>
      </c>
      <c r="I350" s="6" t="s">
        <f>=G350*H349</f>
      </c>
    </row>
    <row collapsed="false" customFormat="false" customHeight="false" hidden="false" ht="12.1" outlineLevel="0" r="351">
      <c r="A351" s="14" t="n">
        <v>44845</v>
      </c>
      <c r="B351" s="6" t="n">
        <v>-98.13</v>
      </c>
      <c r="C351" s="6" t="n">
        <v>-98.13</v>
      </c>
      <c r="D351" s="17" t="s">
        <v>218</v>
      </c>
      <c r="E351" s="17"/>
      <c r="F351" s="17"/>
      <c r="G351" s="6" t="s">
        <f>=A351-A350</f>
      </c>
      <c r="H351" s="6" t="s">
        <f>=B351+H350</f>
      </c>
      <c r="I351" s="6" t="s">
        <f>=G351*H350</f>
      </c>
    </row>
    <row collapsed="false" customFormat="false" customHeight="false" hidden="false" ht="12.1" outlineLevel="0" r="352">
      <c r="A352" s="14" t="n">
        <v>44845</v>
      </c>
      <c r="B352" s="6" t="n">
        <v>-98.13</v>
      </c>
      <c r="C352" s="6" t="n">
        <v>-98.13</v>
      </c>
      <c r="D352" s="17" t="s">
        <v>219</v>
      </c>
      <c r="E352" s="17"/>
      <c r="F352" s="17"/>
      <c r="G352" s="6" t="s">
        <f>=A352-A351</f>
      </c>
      <c r="H352" s="6" t="s">
        <f>=B352+H351</f>
      </c>
      <c r="I352" s="6" t="s">
        <f>=G352*H351</f>
      </c>
    </row>
    <row collapsed="false" customFormat="false" customHeight="false" hidden="false" ht="12.1" outlineLevel="0" r="353">
      <c r="A353" s="14" t="n">
        <v>44848</v>
      </c>
      <c r="B353" s="6" t="n">
        <v>-44.65</v>
      </c>
      <c r="C353" s="6" t="n">
        <v>-44.65</v>
      </c>
      <c r="D353" s="17" t="s">
        <v>220</v>
      </c>
      <c r="E353" s="17"/>
      <c r="F353" s="17"/>
      <c r="G353" s="6" t="s">
        <f>=A353-A352</f>
      </c>
      <c r="H353" s="6" t="s">
        <f>=B353+H352</f>
      </c>
      <c r="I353" s="6" t="s">
        <f>=G353*H352</f>
      </c>
    </row>
    <row collapsed="false" customFormat="false" customHeight="false" hidden="false" ht="12.1" outlineLevel="0" r="354">
      <c r="A354" s="14" t="n">
        <v>44851.696527778</v>
      </c>
      <c r="B354" s="6" t="n">
        <v>44.65</v>
      </c>
      <c r="C354" s="6" t="n">
        <v>44.65</v>
      </c>
      <c r="D354" s="17" t="s">
        <v>221</v>
      </c>
      <c r="E354" s="17"/>
      <c r="F354" s="17"/>
      <c r="G354" s="6" t="s">
        <f>=A354-A353</f>
      </c>
      <c r="H354" s="6" t="s">
        <f>=B354+H353</f>
      </c>
      <c r="I354" s="6" t="s">
        <f>=G354*H353</f>
      </c>
    </row>
    <row collapsed="false" customFormat="false" customHeight="false" hidden="false" ht="12.1" outlineLevel="0" r="355">
      <c r="A355" s="14" t="n">
        <v>44859</v>
      </c>
      <c r="B355" s="6" t="n">
        <v>-61.58</v>
      </c>
      <c r="C355" s="6" t="n">
        <v>-61.58</v>
      </c>
      <c r="D355" s="17" t="s">
        <v>222</v>
      </c>
      <c r="E355" s="17"/>
      <c r="F355" s="17"/>
      <c r="G355" s="6" t="s">
        <f>=A355-A354</f>
      </c>
      <c r="H355" s="6" t="s">
        <f>=B355+H354</f>
      </c>
      <c r="I355" s="6" t="s">
        <f>=G355*H354</f>
      </c>
    </row>
    <row collapsed="false" customFormat="false" customHeight="false" hidden="false" ht="12.1" outlineLevel="0" r="356">
      <c r="A356" s="14" t="n">
        <v>44861</v>
      </c>
      <c r="B356" s="6" t="n">
        <v>61.58</v>
      </c>
      <c r="C356" s="6" t="n">
        <v>61.58</v>
      </c>
      <c r="D356" s="17" t="s">
        <v>223</v>
      </c>
      <c r="E356" s="17"/>
      <c r="F356" s="17"/>
      <c r="G356" s="6" t="s">
        <f>=A356-A355</f>
      </c>
      <c r="H356" s="6" t="s">
        <f>=B356+H355</f>
      </c>
      <c r="I356" s="6" t="s">
        <f>=G356*H355</f>
      </c>
    </row>
    <row collapsed="false" customFormat="false" customHeight="false" hidden="false" ht="12.1" outlineLevel="0" r="357">
      <c r="A357" s="14" t="n">
        <v>44862.553472222</v>
      </c>
      <c r="B357" s="6" t="n">
        <v>98.13</v>
      </c>
      <c r="C357" s="6" t="n">
        <v>98.13</v>
      </c>
      <c r="D357" s="17" t="s">
        <v>201</v>
      </c>
      <c r="E357" s="17"/>
      <c r="F357" s="17"/>
      <c r="G357" s="6" t="s">
        <f>=A357-A356</f>
      </c>
      <c r="H357" s="6" t="s">
        <f>=B357+H356</f>
      </c>
      <c r="I357" s="6" t="s">
        <f>=G357*H356</f>
      </c>
    </row>
    <row collapsed="false" customFormat="false" customHeight="false" hidden="false" ht="12.1" outlineLevel="0" r="358">
      <c r="A358" s="14" t="n">
        <v>44862.638888889</v>
      </c>
      <c r="B358" s="6" t="n">
        <v>98.13</v>
      </c>
      <c r="C358" s="6" t="n">
        <v>98.13</v>
      </c>
      <c r="D358" s="17" t="s">
        <v>200</v>
      </c>
      <c r="E358" s="17"/>
      <c r="F358" s="17"/>
      <c r="G358" s="6" t="s">
        <f>=A358-A357</f>
      </c>
      <c r="H358" s="6" t="s">
        <f>=B358+H357</f>
      </c>
      <c r="I358" s="6" t="s">
        <f>=G358*H357</f>
      </c>
    </row>
    <row collapsed="false" customFormat="false" customHeight="false" hidden="false" ht="12.1" outlineLevel="0" r="359">
      <c r="A359" s="14" t="n">
        <v>44867</v>
      </c>
      <c r="B359" s="6" t="n">
        <v>-900</v>
      </c>
      <c r="C359" s="6" t="n">
        <v>-900</v>
      </c>
      <c r="D359" s="17" t="s">
        <v>224</v>
      </c>
      <c r="E359" s="17"/>
      <c r="F359" s="17"/>
      <c r="G359" s="6" t="s">
        <f>=A359-A358</f>
      </c>
      <c r="H359" s="6" t="s">
        <f>=B359+H358</f>
      </c>
      <c r="I359" s="6" t="s">
        <f>=G359*H358</f>
      </c>
    </row>
    <row collapsed="false" customFormat="false" customHeight="false" hidden="false" ht="12.1" outlineLevel="0" r="360">
      <c r="A360" s="14" t="n">
        <v>44868</v>
      </c>
      <c r="B360" s="6" t="n">
        <v>-52.47</v>
      </c>
      <c r="C360" s="6" t="n">
        <v>-52.47</v>
      </c>
      <c r="D360" s="17" t="s">
        <v>203</v>
      </c>
      <c r="E360" s="17"/>
      <c r="F360" s="17"/>
      <c r="G360" s="6" t="s">
        <f>=A360-A359</f>
      </c>
      <c r="H360" s="6" t="s">
        <f>=B360+H359</f>
      </c>
      <c r="I360" s="6" t="s">
        <f>=G360*H359</f>
      </c>
    </row>
    <row collapsed="false" customFormat="false" customHeight="false" hidden="false" ht="12.1" outlineLevel="0" r="361">
      <c r="A361" s="14" t="n">
        <v>44872.785416667</v>
      </c>
      <c r="B361" s="6" t="n">
        <v>52.47</v>
      </c>
      <c r="C361" s="6" t="n">
        <v>52.47</v>
      </c>
      <c r="D361" s="17" t="s">
        <v>204</v>
      </c>
      <c r="E361" s="17"/>
      <c r="F361" s="17"/>
      <c r="G361" s="6" t="s">
        <f>=A361-A360</f>
      </c>
      <c r="H361" s="6" t="s">
        <f>=B361+H360</f>
      </c>
      <c r="I361" s="6" t="s">
        <f>=G361*H360</f>
      </c>
    </row>
    <row collapsed="false" customFormat="false" customHeight="false" hidden="false" ht="12.1" outlineLevel="0" r="362">
      <c r="A362" s="14" t="n">
        <v>44872.801388889</v>
      </c>
      <c r="B362" s="6" t="n">
        <v>900</v>
      </c>
      <c r="C362" s="6" t="n">
        <v>900</v>
      </c>
      <c r="D362" s="17" t="s">
        <v>214</v>
      </c>
      <c r="E362" s="17"/>
      <c r="F362" s="17"/>
      <c r="G362" s="6" t="s">
        <f>=A362-A361</f>
      </c>
      <c r="H362" s="6" t="s">
        <f>=B362+H361</f>
      </c>
      <c r="I362" s="6" t="s">
        <f>=G362*H361</f>
      </c>
    </row>
    <row collapsed="false" customFormat="false" customHeight="false" hidden="false" ht="12.1" outlineLevel="0" r="363">
      <c r="A363" s="14" t="n">
        <v>44874</v>
      </c>
      <c r="B363" s="6" t="n">
        <v>-40.38</v>
      </c>
      <c r="C363" s="6" t="n">
        <v>-40.38</v>
      </c>
      <c r="D363" s="17" t="s">
        <v>156</v>
      </c>
      <c r="E363" s="17"/>
      <c r="F363" s="17"/>
      <c r="G363" s="6" t="s">
        <f>=A363-A362</f>
      </c>
      <c r="H363" s="6" t="s">
        <f>=B363+H362</f>
      </c>
      <c r="I363" s="6" t="s">
        <f>=G363*H362</f>
      </c>
    </row>
    <row collapsed="false" customFormat="false" customHeight="false" hidden="false" ht="12.1" outlineLevel="0" r="364">
      <c r="A364" s="14" t="n">
        <v>44875.681944444</v>
      </c>
      <c r="B364" s="6" t="n">
        <v>40.38</v>
      </c>
      <c r="C364" s="6" t="n">
        <v>40.38</v>
      </c>
      <c r="D364" s="17" t="s">
        <v>205</v>
      </c>
      <c r="E364" s="17"/>
      <c r="F364" s="17"/>
      <c r="G364" s="6" t="s">
        <f>=A364-A363</f>
      </c>
      <c r="H364" s="6" t="s">
        <f>=B364+H363</f>
      </c>
      <c r="I364" s="6" t="s">
        <f>=G364*H363</f>
      </c>
    </row>
    <row collapsed="false" customFormat="false" customHeight="false" hidden="false" ht="12.1" outlineLevel="0" r="365">
      <c r="A365" s="14" t="n">
        <v>44886</v>
      </c>
      <c r="B365" s="6" t="n">
        <v>-600</v>
      </c>
      <c r="C365" s="6" t="n">
        <v>-600</v>
      </c>
      <c r="D365" s="17" t="s">
        <v>225</v>
      </c>
      <c r="E365" s="17"/>
      <c r="F365" s="17"/>
      <c r="G365" s="6" t="s">
        <f>=A365-A364</f>
      </c>
      <c r="H365" s="6" t="s">
        <f>=B365+H364</f>
      </c>
      <c r="I365" s="6" t="s">
        <f>=G365*H364</f>
      </c>
    </row>
    <row collapsed="false" customFormat="false" customHeight="false" hidden="false" ht="12.1" outlineLevel="0" r="366">
      <c r="A366" s="14" t="n">
        <v>44887</v>
      </c>
      <c r="B366" s="6" t="n">
        <v>-3500</v>
      </c>
      <c r="C366" s="6" t="n">
        <v>-3500</v>
      </c>
      <c r="D366" s="17" t="s">
        <v>226</v>
      </c>
      <c r="E366" s="17"/>
      <c r="F366" s="17"/>
      <c r="G366" s="6" t="s">
        <f>=A366-A365</f>
      </c>
      <c r="H366" s="6" t="s">
        <f>=B366+H365</f>
      </c>
      <c r="I366" s="6" t="s">
        <f>=G366*H365</f>
      </c>
    </row>
    <row collapsed="false" customFormat="false" customHeight="false" hidden="false" ht="12.1" outlineLevel="0" r="367">
      <c r="A367" s="14" t="n">
        <v>44887</v>
      </c>
      <c r="B367" s="6" t="n">
        <v>-2400</v>
      </c>
      <c r="C367" s="6" t="n">
        <v>-2400</v>
      </c>
      <c r="D367" s="17" t="s">
        <v>227</v>
      </c>
      <c r="E367" s="17"/>
      <c r="F367" s="17"/>
      <c r="G367" s="6" t="s">
        <f>=A367-A366</f>
      </c>
      <c r="H367" s="6" t="s">
        <f>=B367+H366</f>
      </c>
      <c r="I367" s="6" t="s">
        <f>=G367*H366</f>
      </c>
    </row>
    <row collapsed="false" customFormat="false" customHeight="false" hidden="false" ht="12.1" outlineLevel="0" r="368">
      <c r="A368" s="14" t="n">
        <v>44887</v>
      </c>
      <c r="B368" s="6" t="n">
        <v>-31.28</v>
      </c>
      <c r="C368" s="6" t="n">
        <v>-31.28</v>
      </c>
      <c r="D368" s="17" t="s">
        <v>172</v>
      </c>
      <c r="E368" s="17"/>
      <c r="F368" s="17"/>
      <c r="G368" s="6" t="s">
        <f>=A368-A367</f>
      </c>
      <c r="H368" s="6" t="s">
        <f>=B368+H367</f>
      </c>
      <c r="I368" s="6" t="s">
        <f>=G368*H367</f>
      </c>
    </row>
    <row collapsed="false" customFormat="false" customHeight="false" hidden="false" ht="12.1" outlineLevel="0" r="369">
      <c r="A369" s="14" t="n">
        <v>44888</v>
      </c>
      <c r="B369" s="6" t="n">
        <v>-161.52</v>
      </c>
      <c r="C369" s="6" t="n">
        <v>-161.52</v>
      </c>
      <c r="D369" s="17" t="s">
        <v>208</v>
      </c>
      <c r="E369" s="17"/>
      <c r="F369" s="17"/>
      <c r="G369" s="6" t="s">
        <f>=A369-A368</f>
      </c>
      <c r="H369" s="6" t="s">
        <f>=B369+H368</f>
      </c>
      <c r="I369" s="6" t="s">
        <f>=G369*H368</f>
      </c>
    </row>
    <row collapsed="false" customFormat="false" customHeight="false" hidden="false" ht="12.1" outlineLevel="0" r="370">
      <c r="A370" s="14" t="n">
        <v>44888</v>
      </c>
      <c r="B370" s="6" t="n">
        <v>-225.12</v>
      </c>
      <c r="C370" s="6" t="n">
        <v>-225.12</v>
      </c>
      <c r="D370" s="17" t="s">
        <v>207</v>
      </c>
      <c r="E370" s="17"/>
      <c r="F370" s="17"/>
      <c r="G370" s="6" t="s">
        <f>=A370-A369</f>
      </c>
      <c r="H370" s="6" t="s">
        <f>=B370+H369</f>
      </c>
      <c r="I370" s="6" t="s">
        <f>=G370*H369</f>
      </c>
    </row>
    <row collapsed="false" customFormat="false" customHeight="false" hidden="false" ht="12.1" outlineLevel="0" r="371">
      <c r="A371" s="14" t="n">
        <v>44888.4375</v>
      </c>
      <c r="B371" s="6" t="n">
        <v>600</v>
      </c>
      <c r="C371" s="6" t="n">
        <v>600</v>
      </c>
      <c r="D371" s="17" t="s">
        <v>214</v>
      </c>
      <c r="E371" s="17"/>
      <c r="F371" s="17"/>
      <c r="G371" s="6" t="s">
        <f>=A371-A370</f>
      </c>
      <c r="H371" s="6" t="s">
        <f>=B371+H370</f>
      </c>
      <c r="I371" s="6" t="s">
        <f>=G371*H370</f>
      </c>
    </row>
    <row collapsed="false" customFormat="false" customHeight="false" hidden="false" ht="12.1" outlineLevel="0" r="372">
      <c r="A372" s="14" t="n">
        <v>44888.447916667</v>
      </c>
      <c r="B372" s="6" t="n">
        <v>31.28</v>
      </c>
      <c r="C372" s="6" t="n">
        <v>31.28</v>
      </c>
      <c r="D372" s="17" t="s">
        <v>206</v>
      </c>
      <c r="E372" s="17"/>
      <c r="F372" s="17"/>
      <c r="G372" s="6" t="s">
        <f>=A372-A371</f>
      </c>
      <c r="H372" s="6" t="s">
        <f>=B372+H371</f>
      </c>
      <c r="I372" s="6" t="s">
        <f>=G372*H371</f>
      </c>
    </row>
    <row collapsed="false" customFormat="false" customHeight="false" hidden="false" ht="12.1" outlineLevel="0" r="373">
      <c r="A373" s="14" t="n">
        <v>44890</v>
      </c>
      <c r="B373" s="6" t="n">
        <v>225.12</v>
      </c>
      <c r="C373" s="6" t="n">
        <v>225.12</v>
      </c>
      <c r="D373" s="17" t="s">
        <v>210</v>
      </c>
      <c r="E373" s="17"/>
      <c r="F373" s="17"/>
      <c r="G373" s="6" t="s">
        <f>=A373-A372</f>
      </c>
      <c r="H373" s="6" t="s">
        <f>=B373+H372</f>
      </c>
      <c r="I373" s="6" t="s">
        <f>=G373*H372</f>
      </c>
    </row>
    <row collapsed="false" customFormat="false" customHeight="false" hidden="false" ht="12.1" outlineLevel="0" r="374">
      <c r="A374" s="14" t="n">
        <v>44890</v>
      </c>
      <c r="B374" s="6" t="n">
        <v>2400</v>
      </c>
      <c r="C374" s="6" t="n">
        <v>2400</v>
      </c>
      <c r="D374" s="17" t="s">
        <v>214</v>
      </c>
      <c r="E374" s="17"/>
      <c r="F374" s="17"/>
      <c r="G374" s="6" t="s">
        <f>=A374-A373</f>
      </c>
      <c r="H374" s="6" t="s">
        <f>=B374+H373</f>
      </c>
      <c r="I374" s="6" t="s">
        <f>=G374*H373</f>
      </c>
    </row>
    <row collapsed="false" customFormat="false" customHeight="false" hidden="false" ht="12.1" outlineLevel="0" r="375">
      <c r="A375" s="14" t="n">
        <v>44890</v>
      </c>
      <c r="B375" s="6" t="n">
        <v>161.52</v>
      </c>
      <c r="C375" s="6" t="n">
        <v>161.52</v>
      </c>
      <c r="D375" s="17" t="s">
        <v>209</v>
      </c>
      <c r="E375" s="17"/>
      <c r="F375" s="17"/>
      <c r="G375" s="6" t="s">
        <f>=A375-A374</f>
      </c>
      <c r="H375" s="6" t="s">
        <f>=B375+H374</f>
      </c>
      <c r="I375" s="6" t="s">
        <f>=G375*H374</f>
      </c>
    </row>
    <row collapsed="false" customFormat="false" customHeight="false" hidden="false" ht="12.1" outlineLevel="0" r="376">
      <c r="A376" s="14" t="n">
        <v>44890.41875</v>
      </c>
      <c r="B376" s="6" t="n">
        <v>3500</v>
      </c>
      <c r="C376" s="6" t="n">
        <v>3500</v>
      </c>
      <c r="D376" s="17" t="s">
        <v>214</v>
      </c>
      <c r="E376" s="17"/>
      <c r="F376" s="17"/>
      <c r="G376" s="6" t="s">
        <f>=A376-A375</f>
      </c>
      <c r="H376" s="6" t="s">
        <f>=B376+H375</f>
      </c>
      <c r="I376" s="6" t="s">
        <f>=G376*H375</f>
      </c>
    </row>
    <row collapsed="false" customFormat="false" customHeight="false" hidden="false" ht="12.1" outlineLevel="0" r="377">
      <c r="A377" s="14" t="n">
        <v>44893</v>
      </c>
      <c r="B377" s="6" t="n">
        <v>-3000</v>
      </c>
      <c r="C377" s="6" t="n">
        <v>-3000</v>
      </c>
      <c r="D377" s="17" t="s">
        <v>228</v>
      </c>
      <c r="E377" s="17"/>
      <c r="F377" s="17"/>
      <c r="G377" s="6" t="s">
        <f>=A377-A376</f>
      </c>
      <c r="H377" s="6" t="s">
        <f>=B377+H376</f>
      </c>
      <c r="I377" s="6" t="s">
        <f>=G377*H376</f>
      </c>
    </row>
    <row collapsed="false" customFormat="false" customHeight="false" hidden="false" ht="12.1" outlineLevel="0" r="378">
      <c r="A378" s="14" t="n">
        <v>44894</v>
      </c>
      <c r="B378" s="6" t="n">
        <v>-244.95</v>
      </c>
      <c r="C378" s="6" t="n">
        <v>-244.95</v>
      </c>
      <c r="D378" s="17" t="s">
        <v>212</v>
      </c>
      <c r="E378" s="17"/>
      <c r="F378" s="17"/>
      <c r="G378" s="6" t="s">
        <f>=A378-A377</f>
      </c>
      <c r="H378" s="6" t="s">
        <f>=B378+H377</f>
      </c>
      <c r="I378" s="6" t="s">
        <f>=G378*H377</f>
      </c>
    </row>
    <row collapsed="false" customFormat="false" customHeight="false" hidden="false" ht="12.1" outlineLevel="0" r="379">
      <c r="A379" s="14" t="n">
        <v>44894</v>
      </c>
      <c r="B379" s="6" t="n">
        <v>-28.54</v>
      </c>
      <c r="C379" s="6" t="n">
        <v>-28.54</v>
      </c>
      <c r="D379" s="17" t="s">
        <v>229</v>
      </c>
      <c r="E379" s="17"/>
      <c r="F379" s="17"/>
      <c r="G379" s="6" t="s">
        <f>=A379-A378</f>
      </c>
      <c r="H379" s="6" t="s">
        <f>=B379+H378</f>
      </c>
      <c r="I379" s="6" t="s">
        <f>=G379*H378</f>
      </c>
    </row>
    <row collapsed="false" customFormat="false" customHeight="false" hidden="false" ht="12.1" outlineLevel="0" r="380">
      <c r="A380" s="14" t="n">
        <v>44895.452777778</v>
      </c>
      <c r="B380" s="6" t="n">
        <v>244.95</v>
      </c>
      <c r="C380" s="6" t="n">
        <v>244.95</v>
      </c>
      <c r="D380" s="17" t="s">
        <v>213</v>
      </c>
      <c r="E380" s="17"/>
      <c r="F380" s="17"/>
      <c r="G380" s="6" t="s">
        <f>=A380-A379</f>
      </c>
      <c r="H380" s="6" t="s">
        <f>=B380+H379</f>
      </c>
      <c r="I380" s="6" t="s">
        <f>=G380*H379</f>
      </c>
    </row>
    <row collapsed="false" customFormat="false" customHeight="false" hidden="false" ht="12.1" outlineLevel="0" r="381">
      <c r="A381" s="14" t="n">
        <v>44895.457638889</v>
      </c>
      <c r="B381" s="6" t="n">
        <v>3000</v>
      </c>
      <c r="C381" s="6" t="n">
        <v>3000</v>
      </c>
      <c r="D381" s="17" t="s">
        <v>214</v>
      </c>
      <c r="E381" s="17"/>
      <c r="F381" s="17"/>
      <c r="G381" s="6" t="s">
        <f>=A381-A380</f>
      </c>
      <c r="H381" s="6" t="s">
        <f>=B381+H380</f>
      </c>
      <c r="I381" s="6" t="s">
        <f>=G381*H380</f>
      </c>
    </row>
    <row collapsed="false" customFormat="false" customHeight="false" hidden="false" ht="12.1" outlineLevel="0" r="382">
      <c r="A382" s="14" t="n">
        <v>44895.515277778</v>
      </c>
      <c r="B382" s="6" t="n">
        <v>28.54</v>
      </c>
      <c r="C382" s="6" t="n">
        <v>28.54</v>
      </c>
      <c r="D382" s="17" t="s">
        <v>215</v>
      </c>
      <c r="E382" s="17"/>
      <c r="F382" s="17"/>
      <c r="G382" s="6" t="s">
        <f>=A382-A381</f>
      </c>
      <c r="H382" s="6" t="s">
        <f>=B382+H381</f>
      </c>
      <c r="I382" s="6" t="s">
        <f>=G382*H381</f>
      </c>
    </row>
    <row collapsed="false" customFormat="false" customHeight="false" hidden="false" ht="12.1" outlineLevel="0" r="383">
      <c r="A383" s="14" t="n">
        <v>44931</v>
      </c>
      <c r="B383" s="6" t="n">
        <v>-20.94</v>
      </c>
      <c r="C383" s="6" t="n">
        <v>-20.94</v>
      </c>
      <c r="D383" s="17" t="s">
        <v>216</v>
      </c>
      <c r="E383" s="17"/>
      <c r="F383" s="17"/>
      <c r="G383" s="6" t="s">
        <f>=A383-A382</f>
      </c>
      <c r="H383" s="6" t="s">
        <f>=B383+H382</f>
      </c>
      <c r="I383" s="6" t="s">
        <f>=G383*H382</f>
      </c>
    </row>
    <row collapsed="false" customFormat="false" customHeight="false" hidden="false" ht="12.1" outlineLevel="0" r="384">
      <c r="A384" s="14" t="n">
        <v>44936</v>
      </c>
      <c r="B384" s="6" t="n">
        <v>-20.58</v>
      </c>
      <c r="C384" s="6" t="n">
        <v>-20.58</v>
      </c>
      <c r="D384" s="17" t="s">
        <v>230</v>
      </c>
      <c r="E384" s="17"/>
      <c r="F384" s="17"/>
      <c r="G384" s="6" t="s">
        <f>=A384-A383</f>
      </c>
      <c r="H384" s="6" t="s">
        <f>=B384+H383</f>
      </c>
      <c r="I384" s="6" t="s">
        <f>=G384*H383</f>
      </c>
    </row>
    <row collapsed="false" customFormat="false" customHeight="false" hidden="false" ht="12.1" outlineLevel="0" r="385">
      <c r="A385" s="14" t="n">
        <v>44936</v>
      </c>
      <c r="B385" s="6" t="n">
        <v>-20.58</v>
      </c>
      <c r="C385" s="6" t="n">
        <v>-20.58</v>
      </c>
      <c r="D385" s="17" t="s">
        <v>231</v>
      </c>
      <c r="E385" s="17"/>
      <c r="F385" s="17"/>
      <c r="G385" s="6" t="s">
        <f>=A385-A384</f>
      </c>
      <c r="H385" s="6" t="s">
        <f>=B385+H384</f>
      </c>
      <c r="I385" s="6" t="s">
        <f>=G385*H384</f>
      </c>
    </row>
    <row collapsed="false" customFormat="false" customHeight="false" hidden="false" ht="12.1" outlineLevel="0" r="386">
      <c r="A386" s="14" t="n">
        <v>44936.540277778</v>
      </c>
      <c r="B386" s="6" t="n">
        <v>20.94</v>
      </c>
      <c r="C386" s="6" t="n">
        <v>20.94</v>
      </c>
      <c r="D386" s="17" t="s">
        <v>217</v>
      </c>
      <c r="E386" s="17"/>
      <c r="F386" s="17"/>
      <c r="G386" s="6" t="s">
        <f>=A386-A385</f>
      </c>
      <c r="H386" s="6" t="s">
        <f>=B386+H385</f>
      </c>
      <c r="I386" s="6" t="s">
        <f>=G386*H385</f>
      </c>
    </row>
    <row collapsed="false" customFormat="false" customHeight="false" hidden="false" ht="12.1" outlineLevel="0" r="387">
      <c r="A387" s="14" t="n">
        <v>44937</v>
      </c>
      <c r="B387" s="6" t="n">
        <v>-71.06</v>
      </c>
      <c r="C387" s="6" t="n">
        <v>-71.06</v>
      </c>
      <c r="D387" s="17" t="s">
        <v>232</v>
      </c>
      <c r="E387" s="17"/>
      <c r="F387" s="17"/>
      <c r="G387" s="6" t="s">
        <f>=A387-A386</f>
      </c>
      <c r="H387" s="6" t="s">
        <f>=B387+H386</f>
      </c>
      <c r="I387" s="6" t="s">
        <f>=G387*H386</f>
      </c>
    </row>
    <row collapsed="false" customFormat="false" customHeight="false" hidden="false" ht="12.1" outlineLevel="0" r="388">
      <c r="A388" s="14" t="n">
        <v>44938.686111111</v>
      </c>
      <c r="B388" s="6" t="n">
        <v>71.06</v>
      </c>
      <c r="C388" s="6" t="n">
        <v>71.06</v>
      </c>
      <c r="D388" s="17" t="s">
        <v>233</v>
      </c>
      <c r="E388" s="17"/>
      <c r="F388" s="17"/>
      <c r="G388" s="6" t="s">
        <f>=A388-A387</f>
      </c>
      <c r="H388" s="6" t="s">
        <f>=B388+H387</f>
      </c>
      <c r="I388" s="6" t="s">
        <f>=G388*H387</f>
      </c>
    </row>
    <row collapsed="false" customFormat="false" customHeight="false" hidden="false" ht="12.1" outlineLevel="0" r="389">
      <c r="A389" s="14" t="n">
        <v>44939</v>
      </c>
      <c r="B389" s="6" t="n">
        <v>-44.65</v>
      </c>
      <c r="C389" s="6" t="n">
        <v>-44.65</v>
      </c>
      <c r="D389" s="17" t="s">
        <v>220</v>
      </c>
      <c r="E389" s="17"/>
      <c r="F389" s="17"/>
      <c r="G389" s="6" t="s">
        <f>=A389-A388</f>
      </c>
      <c r="H389" s="6" t="s">
        <f>=B389+H388</f>
      </c>
      <c r="I389" s="6" t="s">
        <f>=G389*H388</f>
      </c>
    </row>
    <row collapsed="false" customFormat="false" customHeight="false" hidden="false" ht="12.1" outlineLevel="0" r="390">
      <c r="A390" s="14" t="n">
        <v>44942.440972222</v>
      </c>
      <c r="B390" s="6" t="n">
        <v>44.65</v>
      </c>
      <c r="C390" s="6" t="n">
        <v>44.65</v>
      </c>
      <c r="D390" s="17" t="s">
        <v>221</v>
      </c>
      <c r="E390" s="17"/>
      <c r="F390" s="17"/>
      <c r="G390" s="6" t="s">
        <f>=A390-A389</f>
      </c>
      <c r="H390" s="6" t="s">
        <f>=B390+H389</f>
      </c>
      <c r="I390" s="6" t="s">
        <f>=G390*H389</f>
      </c>
    </row>
    <row collapsed="false" customFormat="false" customHeight="false" hidden="false" ht="12.1" outlineLevel="0" r="391">
      <c r="A391" s="14" t="n">
        <v>44950</v>
      </c>
      <c r="B391" s="6" t="n">
        <v>-61.58</v>
      </c>
      <c r="C391" s="6" t="n">
        <v>-61.58</v>
      </c>
      <c r="D391" s="17" t="s">
        <v>222</v>
      </c>
      <c r="E391" s="17"/>
      <c r="F391" s="17"/>
      <c r="G391" s="6" t="s">
        <f>=A391-A390</f>
      </c>
      <c r="H391" s="6" t="s">
        <f>=B391+H390</f>
      </c>
      <c r="I391" s="6" t="s">
        <f>=G391*H390</f>
      </c>
    </row>
    <row collapsed="false" customFormat="false" customHeight="false" hidden="false" ht="12.1" outlineLevel="0" r="392">
      <c r="A392" s="14" t="n">
        <v>44951.533333333</v>
      </c>
      <c r="B392" s="6" t="n">
        <v>61.58</v>
      </c>
      <c r="C392" s="6" t="n">
        <v>61.58</v>
      </c>
      <c r="D392" s="17" t="s">
        <v>223</v>
      </c>
      <c r="E392" s="17"/>
      <c r="F392" s="17"/>
      <c r="G392" s="6" t="s">
        <f>=A392-A391</f>
      </c>
      <c r="H392" s="6" t="s">
        <f>=B392+H391</f>
      </c>
      <c r="I392" s="6" t="s">
        <f>=G392*H391</f>
      </c>
    </row>
    <row collapsed="false" customFormat="false" customHeight="false" hidden="false" ht="12.1" outlineLevel="0" r="393">
      <c r="A393" s="14" t="n">
        <v>44959</v>
      </c>
      <c r="B393" s="6" t="n">
        <v>-35.01</v>
      </c>
      <c r="C393" s="6" t="n">
        <v>-35.01</v>
      </c>
      <c r="D393" s="17" t="s">
        <v>234</v>
      </c>
      <c r="E393" s="17"/>
      <c r="F393" s="17"/>
      <c r="G393" s="6" t="s">
        <f>=A393-A392</f>
      </c>
      <c r="H393" s="6" t="s">
        <f>=B393+H392</f>
      </c>
      <c r="I393" s="6" t="s">
        <f>=G393*H392</f>
      </c>
    </row>
    <row collapsed="false" customFormat="false" customHeight="false" hidden="false" ht="12.1" outlineLevel="0" r="394">
      <c r="A394" s="14" t="n">
        <v>44959.532638889</v>
      </c>
      <c r="B394" s="6" t="n">
        <v>36.16</v>
      </c>
      <c r="C394" s="6" t="n">
        <v>36.16</v>
      </c>
      <c r="D394" s="17" t="s">
        <v>101</v>
      </c>
      <c r="E394" s="17"/>
      <c r="F394" s="17"/>
      <c r="G394" s="6" t="s">
        <f>=A394-A393</f>
      </c>
      <c r="H394" s="6" t="s">
        <f>=B394+H393</f>
      </c>
      <c r="I394" s="6" t="s">
        <f>=G394*H393</f>
      </c>
    </row>
    <row collapsed="false" customFormat="false" customHeight="false" hidden="false" ht="12.1" outlineLevel="0" r="395">
      <c r="A395" s="14" t="n">
        <v>44960.726388889</v>
      </c>
      <c r="B395" s="6" t="n">
        <v>35.01</v>
      </c>
      <c r="C395" s="6" t="n">
        <v>35.01</v>
      </c>
      <c r="D395" s="17" t="s">
        <v>204</v>
      </c>
      <c r="E395" s="17"/>
      <c r="F395" s="17"/>
      <c r="G395" s="6" t="s">
        <f>=A395-A394</f>
      </c>
      <c r="H395" s="6" t="s">
        <f>=B395+H394</f>
      </c>
      <c r="I395" s="6" t="s">
        <f>=G395*H394</f>
      </c>
    </row>
    <row collapsed="false" customFormat="false" customHeight="false" hidden="false" ht="12.1" outlineLevel="0" r="396">
      <c r="A396" s="14" t="n">
        <v>44965</v>
      </c>
      <c r="B396" s="6" t="n">
        <v>-40.38</v>
      </c>
      <c r="C396" s="6" t="n">
        <v>-40.38</v>
      </c>
      <c r="D396" s="17" t="s">
        <v>156</v>
      </c>
      <c r="E396" s="17"/>
      <c r="F396" s="17"/>
      <c r="G396" s="6" t="s">
        <f>=A396-A395</f>
      </c>
      <c r="H396" s="6" t="s">
        <f>=B396+H395</f>
      </c>
      <c r="I396" s="6" t="s">
        <f>=G396*H395</f>
      </c>
    </row>
    <row collapsed="false" customFormat="false" customHeight="false" hidden="false" ht="12.1" outlineLevel="0" r="397">
      <c r="A397" s="14" t="n">
        <v>44966.529861111</v>
      </c>
      <c r="B397" s="6" t="n">
        <v>40.38</v>
      </c>
      <c r="C397" s="6" t="n">
        <v>40.38</v>
      </c>
      <c r="D397" s="17" t="s">
        <v>205</v>
      </c>
      <c r="E397" s="17"/>
      <c r="F397" s="17"/>
      <c r="G397" s="6" t="s">
        <f>=A397-A396</f>
      </c>
      <c r="H397" s="6" t="s">
        <f>=B397+H396</f>
      </c>
      <c r="I397" s="6" t="s">
        <f>=G397*H396</f>
      </c>
    </row>
    <row collapsed="false" customFormat="false" customHeight="false" hidden="false" ht="12.1" outlineLevel="0" r="398">
      <c r="A398" s="14" t="n">
        <v>44978</v>
      </c>
      <c r="B398" s="6" t="n">
        <v>-16.84</v>
      </c>
      <c r="C398" s="6" t="n">
        <v>-16.84</v>
      </c>
      <c r="D398" s="17" t="s">
        <v>235</v>
      </c>
      <c r="E398" s="17"/>
      <c r="F398" s="17"/>
      <c r="G398" s="6" t="s">
        <f>=A398-A397</f>
      </c>
      <c r="H398" s="6" t="s">
        <f>=B398+H397</f>
      </c>
      <c r="I398" s="6" t="s">
        <f>=G398*H397</f>
      </c>
    </row>
    <row collapsed="false" customFormat="false" customHeight="false" hidden="false" ht="12.1" outlineLevel="0" r="399">
      <c r="A399" s="14" t="n">
        <v>44979</v>
      </c>
      <c r="B399" s="6" t="n">
        <v>-113.12</v>
      </c>
      <c r="C399" s="6" t="n">
        <v>-113.12</v>
      </c>
      <c r="D399" s="17" t="s">
        <v>236</v>
      </c>
      <c r="E399" s="17"/>
      <c r="F399" s="17"/>
      <c r="G399" s="6" t="s">
        <f>=A399-A398</f>
      </c>
      <c r="H399" s="6" t="s">
        <f>=B399+H398</f>
      </c>
      <c r="I399" s="6" t="s">
        <f>=G399*H398</f>
      </c>
    </row>
    <row collapsed="false" customFormat="false" customHeight="false" hidden="false" ht="12.1" outlineLevel="0" r="400">
      <c r="A400" s="14" t="n">
        <v>44979</v>
      </c>
      <c r="B400" s="6" t="n">
        <v>-150.08</v>
      </c>
      <c r="C400" s="6" t="n">
        <v>-150.08</v>
      </c>
      <c r="D400" s="17" t="s">
        <v>237</v>
      </c>
      <c r="E400" s="17"/>
      <c r="F400" s="17"/>
      <c r="G400" s="6" t="s">
        <f>=A400-A399</f>
      </c>
      <c r="H400" s="6" t="s">
        <f>=B400+H399</f>
      </c>
      <c r="I400" s="6" t="s">
        <f>=G400*H399</f>
      </c>
    </row>
    <row collapsed="false" customFormat="false" customHeight="false" hidden="false" ht="12.1" outlineLevel="0" r="401">
      <c r="A401" s="14" t="n">
        <v>44979</v>
      </c>
      <c r="B401" s="6" t="n">
        <v>16.84</v>
      </c>
      <c r="C401" s="6" t="n">
        <v>16.84</v>
      </c>
      <c r="D401" s="17" t="s">
        <v>206</v>
      </c>
      <c r="E401" s="17"/>
      <c r="F401" s="17"/>
      <c r="G401" s="6" t="s">
        <f>=A401-A400</f>
      </c>
      <c r="H401" s="6" t="s">
        <f>=B401+H400</f>
      </c>
      <c r="I401" s="6" t="s">
        <f>=G401*H400</f>
      </c>
    </row>
    <row collapsed="false" customFormat="false" customHeight="false" hidden="false" ht="12.1" outlineLevel="0" r="402">
      <c r="A402" s="14" t="n">
        <v>44979.541666667</v>
      </c>
      <c r="B402" s="6" t="n">
        <v>-8766</v>
      </c>
      <c r="C402" s="6" t="n">
        <v>0</v>
      </c>
      <c r="D402" s="17" t="s">
        <v>161</v>
      </c>
      <c r="E402" s="17"/>
      <c r="F402" s="17"/>
      <c r="G402" s="6" t="s">
        <f>=A402-A401</f>
      </c>
      <c r="H402" s="6" t="s">
        <f>=B402+H401</f>
      </c>
      <c r="I402" s="6" t="s">
        <f>=G402*H401</f>
      </c>
    </row>
    <row collapsed="false" customFormat="false" customHeight="false" hidden="false" ht="12.1" outlineLevel="0" r="403">
      <c r="A403" s="14" t="n">
        <v>44979.560416667</v>
      </c>
      <c r="B403" s="6" t="n">
        <v>8766</v>
      </c>
      <c r="C403" s="6" t="n">
        <v>8766</v>
      </c>
      <c r="D403" s="17" t="s">
        <v>101</v>
      </c>
      <c r="E403" s="17"/>
      <c r="F403" s="17"/>
      <c r="G403" s="6" t="s">
        <f>=A403-A402</f>
      </c>
      <c r="H403" s="6" t="s">
        <f>=B403+H402</f>
      </c>
      <c r="I403" s="6" t="s">
        <f>=G403*H402</f>
      </c>
    </row>
    <row collapsed="false" customFormat="false" customHeight="false" hidden="false" ht="12.1" outlineLevel="0" r="404">
      <c r="A404" s="14" t="n">
        <v>44984.554861111</v>
      </c>
      <c r="B404" s="6" t="n">
        <v>113.12</v>
      </c>
      <c r="C404" s="6" t="n">
        <v>113.12</v>
      </c>
      <c r="D404" s="17" t="s">
        <v>209</v>
      </c>
      <c r="E404" s="17"/>
      <c r="F404" s="17"/>
      <c r="G404" s="6" t="s">
        <f>=A404-A403</f>
      </c>
      <c r="H404" s="6" t="s">
        <f>=B404+H403</f>
      </c>
      <c r="I404" s="6" t="s">
        <f>=G404*H403</f>
      </c>
    </row>
    <row collapsed="false" customFormat="false" customHeight="false" hidden="false" ht="12.1" outlineLevel="0" r="405">
      <c r="A405" s="14" t="n">
        <v>44984.565277778</v>
      </c>
      <c r="B405" s="6" t="n">
        <v>150.08</v>
      </c>
      <c r="C405" s="6" t="n">
        <v>150.08</v>
      </c>
      <c r="D405" s="17" t="s">
        <v>210</v>
      </c>
      <c r="E405" s="17"/>
      <c r="F405" s="17"/>
      <c r="G405" s="6" t="s">
        <f>=A405-A404</f>
      </c>
      <c r="H405" s="6" t="s">
        <f>=B405+H404</f>
      </c>
      <c r="I405" s="6" t="s">
        <f>=G405*H404</f>
      </c>
    </row>
    <row collapsed="false" customFormat="false" customHeight="false" hidden="false" ht="12.1" outlineLevel="0" r="406">
      <c r="A406" s="14" t="n">
        <v>44985</v>
      </c>
      <c r="B406" s="6" t="n">
        <v>-28.54</v>
      </c>
      <c r="C406" s="6" t="n">
        <v>-28.54</v>
      </c>
      <c r="D406" s="17" t="s">
        <v>229</v>
      </c>
      <c r="E406" s="17"/>
      <c r="F406" s="17"/>
      <c r="G406" s="6" t="s">
        <f>=A406-A405</f>
      </c>
      <c r="H406" s="6" t="s">
        <f>=B406+H405</f>
      </c>
      <c r="I406" s="6" t="s">
        <f>=G406*H405</f>
      </c>
    </row>
    <row collapsed="false" customFormat="false" customHeight="false" hidden="false" ht="12.1" outlineLevel="0" r="407">
      <c r="A407" s="14" t="n">
        <v>44986</v>
      </c>
      <c r="B407" s="6" t="n">
        <v>-183.75</v>
      </c>
      <c r="C407" s="6" t="n">
        <v>-183.75</v>
      </c>
      <c r="D407" s="17" t="s">
        <v>238</v>
      </c>
      <c r="E407" s="17"/>
      <c r="F407" s="17"/>
      <c r="G407" s="6" t="s">
        <f>=A407-A406</f>
      </c>
      <c r="H407" s="6" t="s">
        <f>=B407+H406</f>
      </c>
      <c r="I407" s="6" t="s">
        <f>=G407*H406</f>
      </c>
    </row>
    <row collapsed="false" customFormat="false" customHeight="false" hidden="false" ht="12.1" outlineLevel="0" r="408">
      <c r="A408" s="14" t="n">
        <v>44991.420833333</v>
      </c>
      <c r="B408" s="6" t="n">
        <v>28.54</v>
      </c>
      <c r="C408" s="6" t="n">
        <v>28.54</v>
      </c>
      <c r="D408" s="17" t="s">
        <v>215</v>
      </c>
      <c r="E408" s="17"/>
      <c r="F408" s="17"/>
      <c r="G408" s="6" t="s">
        <f>=A408-A407</f>
      </c>
      <c r="H408" s="6" t="s">
        <f>=B408+H407</f>
      </c>
      <c r="I408" s="6" t="s">
        <f>=G408*H407</f>
      </c>
    </row>
    <row collapsed="false" customFormat="false" customHeight="false" hidden="false" ht="12.1" outlineLevel="0" r="409">
      <c r="A409" s="14" t="n">
        <v>44991.61875</v>
      </c>
      <c r="B409" s="6" t="n">
        <v>183.75</v>
      </c>
      <c r="C409" s="6" t="n">
        <v>183.75</v>
      </c>
      <c r="D409" s="17" t="s">
        <v>213</v>
      </c>
      <c r="E409" s="17"/>
      <c r="F409" s="17"/>
      <c r="G409" s="6" t="s">
        <f>=A409-A408</f>
      </c>
      <c r="H409" s="6" t="s">
        <f>=B409+H408</f>
      </c>
      <c r="I409" s="6" t="s">
        <f>=G409*H408</f>
      </c>
    </row>
    <row collapsed="false" customFormat="false" customHeight="false" hidden="false" ht="12.1" outlineLevel="0" r="410">
      <c r="A410" s="14" t="n">
        <v>45022</v>
      </c>
      <c r="B410" s="6" t="n">
        <v>-20.94</v>
      </c>
      <c r="C410" s="6" t="n">
        <v>-20.94</v>
      </c>
      <c r="D410" s="17" t="s">
        <v>216</v>
      </c>
      <c r="E410" s="17"/>
      <c r="F410" s="17"/>
      <c r="G410" s="6" t="s">
        <f>=A410-A409</f>
      </c>
      <c r="H410" s="6" t="s">
        <f>=B410+H409</f>
      </c>
      <c r="I410" s="6" t="s">
        <f>=G410*H409</f>
      </c>
    </row>
    <row collapsed="false" customFormat="false" customHeight="false" hidden="false" ht="12.1" outlineLevel="0" r="411">
      <c r="A411" s="14" t="n">
        <v>45023</v>
      </c>
      <c r="B411" s="6" t="n">
        <v>20.94</v>
      </c>
      <c r="C411" s="6" t="n">
        <v>20.94</v>
      </c>
      <c r="D411" s="17" t="s">
        <v>217</v>
      </c>
      <c r="E411" s="17"/>
      <c r="F411" s="17"/>
      <c r="G411" s="6" t="s">
        <f>=A411-A410</f>
      </c>
      <c r="H411" s="6" t="s">
        <f>=B411+H410</f>
      </c>
      <c r="I411" s="6" t="s">
        <f>=G411*H410</f>
      </c>
    </row>
    <row collapsed="false" customFormat="false" customHeight="false" hidden="false" ht="12.1" outlineLevel="0" r="412">
      <c r="A412" s="14" t="n">
        <v>45030</v>
      </c>
      <c r="B412" s="6" t="n">
        <v>-44.65</v>
      </c>
      <c r="C412" s="6" t="n">
        <v>-44.65</v>
      </c>
      <c r="D412" s="17" t="s">
        <v>220</v>
      </c>
      <c r="E412" s="17"/>
      <c r="F412" s="17"/>
      <c r="G412" s="6" t="s">
        <f>=A412-A411</f>
      </c>
      <c r="H412" s="6" t="s">
        <f>=B412+H411</f>
      </c>
      <c r="I412" s="6" t="s">
        <f>=G412*H411</f>
      </c>
    </row>
    <row collapsed="false" customFormat="false" customHeight="false" hidden="false" ht="12.1" outlineLevel="0" r="413">
      <c r="A413" s="14" t="n">
        <v>45033.488888889</v>
      </c>
      <c r="B413" s="6" t="n">
        <v>44.65</v>
      </c>
      <c r="C413" s="6" t="n">
        <v>44.65</v>
      </c>
      <c r="D413" s="17" t="s">
        <v>221</v>
      </c>
      <c r="E413" s="17"/>
      <c r="F413" s="17"/>
      <c r="G413" s="6" t="s">
        <f>=A413-A412</f>
      </c>
      <c r="H413" s="6" t="s">
        <f>=B413+H412</f>
      </c>
      <c r="I413" s="6" t="s">
        <f>=G413*H412</f>
      </c>
    </row>
    <row collapsed="false" customFormat="false" customHeight="false" hidden="false" ht="12.1" outlineLevel="0" r="414">
      <c r="A414" s="14" t="n">
        <v>45041</v>
      </c>
      <c r="B414" s="6" t="n">
        <v>-61.58</v>
      </c>
      <c r="C414" s="6" t="n">
        <v>-61.58</v>
      </c>
      <c r="D414" s="17" t="s">
        <v>222</v>
      </c>
      <c r="E414" s="17"/>
      <c r="F414" s="17"/>
      <c r="G414" s="6" t="s">
        <f>=A414-A413</f>
      </c>
      <c r="H414" s="6" t="s">
        <f>=B414+H413</f>
      </c>
      <c r="I414" s="6" t="s">
        <f>=G414*H413</f>
      </c>
    </row>
    <row collapsed="false" customFormat="false" customHeight="false" hidden="false" ht="12.1" outlineLevel="0" r="415">
      <c r="A415" s="14" t="n">
        <v>45042</v>
      </c>
      <c r="B415" s="6" t="n">
        <v>61.58</v>
      </c>
      <c r="C415" s="6" t="n">
        <v>61.58</v>
      </c>
      <c r="D415" s="17" t="s">
        <v>223</v>
      </c>
      <c r="E415" s="17"/>
      <c r="F415" s="17"/>
      <c r="G415" s="6" t="s">
        <f>=A415-A414</f>
      </c>
      <c r="H415" s="6" t="s">
        <f>=B415+H414</f>
      </c>
      <c r="I415" s="6" t="s">
        <f>=G415*H414</f>
      </c>
    </row>
    <row collapsed="false" customFormat="false" customHeight="false" hidden="false" ht="12.1" outlineLevel="0" r="416">
      <c r="A416" s="14" t="n">
        <v>45049</v>
      </c>
      <c r="B416" s="6" t="n">
        <v>-900</v>
      </c>
      <c r="C416" s="6" t="n">
        <v>-900</v>
      </c>
      <c r="D416" s="17" t="s">
        <v>224</v>
      </c>
      <c r="E416" s="17"/>
      <c r="F416" s="17"/>
      <c r="G416" s="6" t="s">
        <f>=A416-A415</f>
      </c>
      <c r="H416" s="6" t="s">
        <f>=B416+H415</f>
      </c>
      <c r="I416" s="6" t="s">
        <f>=G416*H415</f>
      </c>
    </row>
    <row collapsed="false" customFormat="false" customHeight="false" hidden="false" ht="12.1" outlineLevel="0" r="417">
      <c r="A417" s="14" t="n">
        <v>45050</v>
      </c>
      <c r="B417" s="6" t="n">
        <v>-35.01</v>
      </c>
      <c r="C417" s="6" t="n">
        <v>-35.01</v>
      </c>
      <c r="D417" s="17" t="s">
        <v>234</v>
      </c>
      <c r="E417" s="17"/>
      <c r="F417" s="17"/>
      <c r="G417" s="6" t="s">
        <f>=A417-A416</f>
      </c>
      <c r="H417" s="6" t="s">
        <f>=B417+H416</f>
      </c>
      <c r="I417" s="6" t="s">
        <f>=G417*H416</f>
      </c>
    </row>
    <row collapsed="false" customFormat="false" customHeight="false" hidden="false" ht="12.1" outlineLevel="0" r="418">
      <c r="A418" s="14" t="n">
        <v>45051.517361111</v>
      </c>
      <c r="B418" s="6" t="n">
        <v>35.01</v>
      </c>
      <c r="C418" s="6" t="n">
        <v>35.01</v>
      </c>
      <c r="D418" s="17" t="s">
        <v>204</v>
      </c>
      <c r="E418" s="17"/>
      <c r="F418" s="17"/>
      <c r="G418" s="6" t="s">
        <f>=A418-A417</f>
      </c>
      <c r="H418" s="6" t="s">
        <f>=B418+H417</f>
      </c>
      <c r="I418" s="6" t="s">
        <f>=G418*H417</f>
      </c>
    </row>
    <row collapsed="false" customFormat="false" customHeight="false" hidden="false" ht="12.1" outlineLevel="0" r="419">
      <c r="A419" s="14" t="n">
        <v>45051.525</v>
      </c>
      <c r="B419" s="6" t="n">
        <v>900</v>
      </c>
      <c r="C419" s="6" t="n">
        <v>900</v>
      </c>
      <c r="D419" s="17" t="s">
        <v>214</v>
      </c>
      <c r="E419" s="17"/>
      <c r="F419" s="17"/>
      <c r="G419" s="6" t="s">
        <f>=A419-A418</f>
      </c>
      <c r="H419" s="6" t="s">
        <f>=B419+H418</f>
      </c>
      <c r="I419" s="6" t="s">
        <f>=G419*H418</f>
      </c>
    </row>
    <row collapsed="false" customFormat="false" customHeight="false" hidden="false" ht="12.1" outlineLevel="0" r="420">
      <c r="A420" s="14" t="n">
        <v>45056</v>
      </c>
      <c r="B420" s="6" t="n">
        <v>-40.38</v>
      </c>
      <c r="C420" s="6" t="n">
        <v>-40.38</v>
      </c>
      <c r="D420" s="17" t="s">
        <v>156</v>
      </c>
      <c r="E420" s="17"/>
      <c r="F420" s="17"/>
      <c r="G420" s="6" t="s">
        <f>=A420-A419</f>
      </c>
      <c r="H420" s="6" t="s">
        <f>=B420+H419</f>
      </c>
      <c r="I420" s="6" t="s">
        <f>=G420*H419</f>
      </c>
    </row>
    <row collapsed="false" customFormat="false" customHeight="false" hidden="false" ht="12.1" outlineLevel="0" r="421">
      <c r="A421" s="14" t="n">
        <v>45057.527083333</v>
      </c>
      <c r="B421" s="6" t="n">
        <v>40.38</v>
      </c>
      <c r="C421" s="6" t="n">
        <v>40.38</v>
      </c>
      <c r="D421" s="17" t="s">
        <v>205</v>
      </c>
      <c r="E421" s="17"/>
      <c r="F421" s="17"/>
      <c r="G421" s="6" t="s">
        <f>=A421-A420</f>
      </c>
      <c r="H421" s="6" t="s">
        <f>=B421+H420</f>
      </c>
      <c r="I421" s="6" t="s">
        <f>=G421*H420</f>
      </c>
    </row>
    <row collapsed="false" customFormat="false" customHeight="false" hidden="false" ht="12.1" outlineLevel="0" r="422">
      <c r="A422" s="14" t="n">
        <v>45069</v>
      </c>
      <c r="B422" s="6" t="n">
        <v>-16.84</v>
      </c>
      <c r="C422" s="6" t="n">
        <v>-16.84</v>
      </c>
      <c r="D422" s="17" t="s">
        <v>235</v>
      </c>
      <c r="E422" s="17"/>
      <c r="F422" s="17"/>
      <c r="G422" s="6" t="s">
        <f>=A422-A421</f>
      </c>
      <c r="H422" s="6" t="s">
        <f>=B422+H421</f>
      </c>
      <c r="I422" s="6" t="s">
        <f>=G422*H421</f>
      </c>
    </row>
    <row collapsed="false" customFormat="false" customHeight="false" hidden="false" ht="12.1" outlineLevel="0" r="423">
      <c r="A423" s="14" t="n">
        <v>45070</v>
      </c>
      <c r="B423" s="6" t="n">
        <v>-113.12</v>
      </c>
      <c r="C423" s="6" t="n">
        <v>-113.12</v>
      </c>
      <c r="D423" s="17" t="s">
        <v>236</v>
      </c>
      <c r="E423" s="17"/>
      <c r="F423" s="17"/>
      <c r="G423" s="6" t="s">
        <f>=A423-A422</f>
      </c>
      <c r="H423" s="6" t="s">
        <f>=B423+H422</f>
      </c>
      <c r="I423" s="6" t="s">
        <f>=G423*H422</f>
      </c>
    </row>
    <row collapsed="false" customFormat="false" customHeight="false" hidden="false" ht="12.1" outlineLevel="0" r="424">
      <c r="A424" s="14" t="n">
        <v>45070</v>
      </c>
      <c r="B424" s="6" t="n">
        <v>-150.08</v>
      </c>
      <c r="C424" s="6" t="n">
        <v>-150.08</v>
      </c>
      <c r="D424" s="17" t="s">
        <v>237</v>
      </c>
      <c r="E424" s="17"/>
      <c r="F424" s="17"/>
      <c r="G424" s="6" t="s">
        <f>=A424-A423</f>
      </c>
      <c r="H424" s="6" t="s">
        <f>=B424+H423</f>
      </c>
      <c r="I424" s="6" t="s">
        <f>=G424*H423</f>
      </c>
    </row>
    <row collapsed="false" customFormat="false" customHeight="false" hidden="false" ht="12.1" outlineLevel="0" r="425">
      <c r="A425" s="14" t="n">
        <v>45070.663888889</v>
      </c>
      <c r="B425" s="6" t="n">
        <v>16.84</v>
      </c>
      <c r="C425" s="6" t="n">
        <v>16.84</v>
      </c>
      <c r="D425" s="17" t="s">
        <v>206</v>
      </c>
      <c r="E425" s="17"/>
      <c r="F425" s="17"/>
      <c r="G425" s="6" t="s">
        <f>=A425-A424</f>
      </c>
      <c r="H425" s="6" t="s">
        <f>=B425+H424</f>
      </c>
      <c r="I425" s="6" t="s">
        <f>=G425*H424</f>
      </c>
    </row>
    <row collapsed="false" customFormat="false" customHeight="false" hidden="false" ht="12.1" outlineLevel="0" r="426">
      <c r="A426" s="14" t="n">
        <v>45071.470138889</v>
      </c>
      <c r="B426" s="6" t="n">
        <v>150.08</v>
      </c>
      <c r="C426" s="6" t="n">
        <v>150.08</v>
      </c>
      <c r="D426" s="17" t="s">
        <v>210</v>
      </c>
      <c r="E426" s="17"/>
      <c r="F426" s="17"/>
      <c r="G426" s="6" t="s">
        <f>=A426-A425</f>
      </c>
      <c r="H426" s="6" t="s">
        <f>=B426+H425</f>
      </c>
      <c r="I426" s="6" t="s">
        <f>=G426*H425</f>
      </c>
    </row>
    <row collapsed="false" customFormat="false" customHeight="false" hidden="false" ht="12.1" outlineLevel="0" r="427">
      <c r="A427" s="14" t="n">
        <v>45071.492361111</v>
      </c>
      <c r="B427" s="6" t="n">
        <v>113.12</v>
      </c>
      <c r="C427" s="6" t="n">
        <v>113.12</v>
      </c>
      <c r="D427" s="17" t="s">
        <v>209</v>
      </c>
      <c r="E427" s="17"/>
      <c r="F427" s="17"/>
      <c r="G427" s="6" t="s">
        <f>=A427-A426</f>
      </c>
      <c r="H427" s="6" t="s">
        <f>=B427+H426</f>
      </c>
      <c r="I427" s="6" t="s">
        <f>=G427*H426</f>
      </c>
    </row>
    <row collapsed="false" customFormat="false" customHeight="false" hidden="false" ht="12.1" outlineLevel="0" r="428">
      <c r="A428" s="14" t="n">
        <v>45075</v>
      </c>
      <c r="B428" s="6" t="n">
        <v>-177.75</v>
      </c>
      <c r="C428" s="6" t="n">
        <v>-177.75</v>
      </c>
      <c r="D428" s="17" t="s">
        <v>239</v>
      </c>
      <c r="E428" s="17"/>
      <c r="F428" s="17"/>
      <c r="G428" s="6" t="s">
        <f>=A428-A427</f>
      </c>
      <c r="H428" s="6" t="s">
        <f>=B428+H427</f>
      </c>
      <c r="I428" s="6" t="s">
        <f>=G428*H427</f>
      </c>
    </row>
    <row collapsed="false" customFormat="false" customHeight="false" hidden="false" ht="12.1" outlineLevel="0" r="429">
      <c r="A429" s="14" t="n">
        <v>45076</v>
      </c>
      <c r="B429" s="6" t="n">
        <v>-28.54</v>
      </c>
      <c r="C429" s="6" t="n">
        <v>-28.54</v>
      </c>
      <c r="D429" s="17" t="s">
        <v>229</v>
      </c>
      <c r="E429" s="17"/>
      <c r="F429" s="17"/>
      <c r="G429" s="6" t="s">
        <f>=A429-A428</f>
      </c>
      <c r="H429" s="6" t="s">
        <f>=B429+H428</f>
      </c>
      <c r="I429" s="6" t="s">
        <f>=G429*H428</f>
      </c>
    </row>
    <row collapsed="false" customFormat="false" customHeight="false" hidden="false" ht="12.1" outlineLevel="0" r="430">
      <c r="A430" s="14" t="n">
        <v>45076.703472222</v>
      </c>
      <c r="B430" s="6" t="n">
        <v>177.75</v>
      </c>
      <c r="C430" s="6" t="n">
        <v>177.75</v>
      </c>
      <c r="D430" s="17" t="s">
        <v>213</v>
      </c>
      <c r="E430" s="17"/>
      <c r="F430" s="17"/>
      <c r="G430" s="6" t="s">
        <f>=A430-A429</f>
      </c>
      <c r="H430" s="6" t="s">
        <f>=B430+H429</f>
      </c>
      <c r="I430" s="6" t="s">
        <f>=G430*H429</f>
      </c>
    </row>
    <row collapsed="false" customFormat="false" customHeight="false" hidden="false" ht="12.1" outlineLevel="0" r="431">
      <c r="A431" s="14" t="n">
        <v>45077.542361111</v>
      </c>
      <c r="B431" s="6" t="n">
        <v>28.54</v>
      </c>
      <c r="C431" s="6" t="n">
        <v>28.54</v>
      </c>
      <c r="D431" s="17" t="s">
        <v>215</v>
      </c>
      <c r="E431" s="17"/>
      <c r="F431" s="17"/>
      <c r="G431" s="6" t="s">
        <f>=A431-A430</f>
      </c>
      <c r="H431" s="6" t="s">
        <f>=B431+H430</f>
      </c>
      <c r="I431" s="6" t="s">
        <f>=G431*H430</f>
      </c>
    </row>
    <row collapsed="false" customFormat="false" customHeight="false" hidden="false" ht="12.1" outlineLevel="0" r="432">
      <c r="A432" s="14" t="n">
        <v>45093</v>
      </c>
      <c r="B432" s="6" t="n">
        <v>-48.4</v>
      </c>
      <c r="C432" s="6" t="n">
        <v>-48.4</v>
      </c>
      <c r="D432" s="17" t="s">
        <v>240</v>
      </c>
      <c r="E432" s="17"/>
      <c r="F432" s="17"/>
      <c r="G432" s="6" t="s">
        <f>=A432-A431</f>
      </c>
      <c r="H432" s="6" t="s">
        <f>=B432+H431</f>
      </c>
      <c r="I432" s="6" t="s">
        <f>=G432*H431</f>
      </c>
    </row>
    <row collapsed="false" customFormat="false" customHeight="false" hidden="false" ht="12.1" outlineLevel="0" r="433">
      <c r="A433" s="14" t="n">
        <v>45106</v>
      </c>
      <c r="B433" s="6" t="n">
        <v>-342.9</v>
      </c>
      <c r="C433" s="6" t="n">
        <v>-342.9</v>
      </c>
      <c r="D433" s="17" t="s">
        <v>241</v>
      </c>
      <c r="E433" s="17"/>
      <c r="F433" s="17"/>
      <c r="G433" s="6" t="s">
        <f>=A433-A432</f>
      </c>
      <c r="H433" s="6" t="s">
        <f>=B433+H432</f>
      </c>
      <c r="I433" s="6" t="s">
        <f>=G433*H432</f>
      </c>
    </row>
    <row collapsed="false" customFormat="false" customHeight="false" hidden="false" ht="12.1" outlineLevel="0" r="434">
      <c r="A434" s="14" t="n">
        <v>45112</v>
      </c>
      <c r="B434" s="6" t="n">
        <v>-200</v>
      </c>
      <c r="C434" s="6" t="n">
        <v>-200</v>
      </c>
      <c r="D434" s="17" t="s">
        <v>184</v>
      </c>
      <c r="E434" s="17"/>
      <c r="F434" s="17"/>
      <c r="G434" s="6" t="s">
        <f>=A434-A433</f>
      </c>
      <c r="H434" s="6" t="s">
        <f>=B434+H433</f>
      </c>
      <c r="I434" s="6" t="s">
        <f>=G434*H433</f>
      </c>
    </row>
    <row collapsed="false" customFormat="false" customHeight="false" hidden="false" ht="12.1" outlineLevel="0" r="435">
      <c r="A435" s="14" t="n">
        <v>45113</v>
      </c>
      <c r="B435" s="6" t="n">
        <v>-20.94</v>
      </c>
      <c r="C435" s="6" t="n">
        <v>-20.94</v>
      </c>
      <c r="D435" s="17" t="s">
        <v>216</v>
      </c>
      <c r="E435" s="17"/>
      <c r="F435" s="17"/>
      <c r="G435" s="6" t="s">
        <f>=A435-A434</f>
      </c>
      <c r="H435" s="6" t="s">
        <f>=B435+H434</f>
      </c>
      <c r="I435" s="6" t="s">
        <f>=G435*H434</f>
      </c>
    </row>
    <row collapsed="false" customFormat="false" customHeight="false" hidden="false" ht="12.1" outlineLevel="0" r="436">
      <c r="A436" s="14" t="n">
        <v>45114.422222222</v>
      </c>
      <c r="B436" s="6" t="n">
        <v>20.94</v>
      </c>
      <c r="C436" s="6" t="n">
        <v>20.94</v>
      </c>
      <c r="D436" s="17" t="s">
        <v>217</v>
      </c>
      <c r="E436" s="17"/>
      <c r="F436" s="17"/>
      <c r="G436" s="6" t="s">
        <f>=A436-A435</f>
      </c>
      <c r="H436" s="6" t="s">
        <f>=B436+H435</f>
      </c>
      <c r="I436" s="6" t="s">
        <f>=G436*H435</f>
      </c>
    </row>
    <row collapsed="false" customFormat="false" customHeight="false" hidden="false" ht="12.1" outlineLevel="0" r="437">
      <c r="A437" s="14" t="n">
        <v>45114.427083333</v>
      </c>
      <c r="B437" s="6" t="n">
        <v>200</v>
      </c>
      <c r="C437" s="6" t="n">
        <v>200</v>
      </c>
      <c r="D437" s="17" t="s">
        <v>214</v>
      </c>
      <c r="E437" s="17"/>
      <c r="F437" s="17"/>
      <c r="G437" s="6" t="s">
        <f>=A437-A436</f>
      </c>
      <c r="H437" s="6" t="s">
        <f>=B437+H436</f>
      </c>
      <c r="I437" s="6" t="s">
        <f>=G437*H436</f>
      </c>
    </row>
    <row collapsed="false" customFormat="false" customHeight="false" hidden="false" ht="12.1" outlineLevel="0" r="438">
      <c r="A438" s="14" t="n">
        <v>45118</v>
      </c>
      <c r="B438" s="6" t="n">
        <v>-83.13</v>
      </c>
      <c r="C438" s="6" t="n">
        <v>-83.13</v>
      </c>
      <c r="D438" s="17" t="s">
        <v>242</v>
      </c>
      <c r="E438" s="17"/>
      <c r="F438" s="17"/>
      <c r="G438" s="6" t="s">
        <f>=A438-A437</f>
      </c>
      <c r="H438" s="6" t="s">
        <f>=B438+H437</f>
      </c>
      <c r="I438" s="6" t="s">
        <f>=G438*H437</f>
      </c>
    </row>
    <row collapsed="false" customFormat="false" customHeight="false" hidden="false" ht="12.1" outlineLevel="0" r="439">
      <c r="A439" s="14" t="n">
        <v>45118</v>
      </c>
      <c r="B439" s="6" t="n">
        <v>-83.13</v>
      </c>
      <c r="C439" s="6" t="n">
        <v>-83.13</v>
      </c>
      <c r="D439" s="17" t="s">
        <v>243</v>
      </c>
      <c r="E439" s="17"/>
      <c r="F439" s="17"/>
      <c r="G439" s="6" t="s">
        <f>=A439-A438</f>
      </c>
      <c r="H439" s="6" t="s">
        <f>=B439+H438</f>
      </c>
      <c r="I439" s="6" t="s">
        <f>=G439*H438</f>
      </c>
    </row>
    <row collapsed="false" customFormat="false" customHeight="false" hidden="false" ht="12.1" outlineLevel="0" r="440">
      <c r="A440" s="14" t="n">
        <v>45118</v>
      </c>
      <c r="B440" s="6" t="n">
        <v>-500</v>
      </c>
      <c r="C440" s="6" t="n">
        <v>-500</v>
      </c>
      <c r="D440" s="17" t="s">
        <v>191</v>
      </c>
      <c r="E440" s="17"/>
      <c r="F440" s="17"/>
      <c r="G440" s="6" t="s">
        <f>=A440-A439</f>
      </c>
      <c r="H440" s="6" t="s">
        <f>=B440+H439</f>
      </c>
      <c r="I440" s="6" t="s">
        <f>=G440*H439</f>
      </c>
    </row>
    <row collapsed="false" customFormat="false" customHeight="false" hidden="false" ht="12.1" outlineLevel="0" r="441">
      <c r="A441" s="14" t="n">
        <v>45119</v>
      </c>
      <c r="B441" s="6" t="n">
        <v>-71.06</v>
      </c>
      <c r="C441" s="6" t="n">
        <v>-71.06</v>
      </c>
      <c r="D441" s="17" t="s">
        <v>232</v>
      </c>
      <c r="E441" s="17"/>
      <c r="F441" s="17"/>
      <c r="G441" s="6" t="s">
        <f>=A441-A440</f>
      </c>
      <c r="H441" s="6" t="s">
        <f>=B441+H440</f>
      </c>
      <c r="I441" s="6" t="s">
        <f>=G441*H440</f>
      </c>
    </row>
    <row collapsed="false" customFormat="false" customHeight="false" hidden="false" ht="12.1" outlineLevel="0" r="442">
      <c r="A442" s="14" t="n">
        <v>45120</v>
      </c>
      <c r="B442" s="6" t="n">
        <v>-750</v>
      </c>
      <c r="C442" s="6" t="n">
        <v>-750</v>
      </c>
      <c r="D442" s="17" t="s">
        <v>193</v>
      </c>
      <c r="E442" s="17"/>
      <c r="F442" s="17"/>
      <c r="G442" s="6" t="s">
        <f>=A442-A441</f>
      </c>
      <c r="H442" s="6" t="s">
        <f>=B442+H441</f>
      </c>
      <c r="I442" s="6" t="s">
        <f>=G442*H441</f>
      </c>
    </row>
    <row collapsed="false" customFormat="false" customHeight="false" hidden="false" ht="12.1" outlineLevel="0" r="443">
      <c r="A443" s="14" t="n">
        <v>45120</v>
      </c>
      <c r="B443" s="6" t="n">
        <v>71.06</v>
      </c>
      <c r="C443" s="6" t="n">
        <v>71.06</v>
      </c>
      <c r="D443" s="17" t="s">
        <v>233</v>
      </c>
      <c r="E443" s="17"/>
      <c r="F443" s="17"/>
      <c r="G443" s="6" t="s">
        <f>=A443-A442</f>
      </c>
      <c r="H443" s="6" t="s">
        <f>=B443+H442</f>
      </c>
      <c r="I443" s="6" t="s">
        <f>=G443*H442</f>
      </c>
    </row>
    <row collapsed="false" customFormat="false" customHeight="false" hidden="false" ht="12.1" outlineLevel="0" r="444">
      <c r="A444" s="14" t="n">
        <v>45120.488888889</v>
      </c>
      <c r="B444" s="6" t="n">
        <v>500</v>
      </c>
      <c r="C444" s="6" t="n">
        <v>500</v>
      </c>
      <c r="D444" s="17" t="s">
        <v>214</v>
      </c>
      <c r="E444" s="17"/>
      <c r="F444" s="17"/>
      <c r="G444" s="6" t="s">
        <f>=A444-A443</f>
      </c>
      <c r="H444" s="6" t="s">
        <f>=B444+H443</f>
      </c>
      <c r="I444" s="6" t="s">
        <f>=G444*H443</f>
      </c>
    </row>
    <row collapsed="false" customFormat="false" customHeight="false" hidden="false" ht="12.1" outlineLevel="0" r="445">
      <c r="A445" s="14" t="n">
        <v>45120.643055556</v>
      </c>
      <c r="B445" s="6" t="n">
        <v>342.9</v>
      </c>
      <c r="C445" s="6" t="n">
        <v>342.9</v>
      </c>
      <c r="D445" s="17" t="s">
        <v>198</v>
      </c>
      <c r="E445" s="17"/>
      <c r="F445" s="17"/>
      <c r="G445" s="6" t="s">
        <f>=A445-A444</f>
      </c>
      <c r="H445" s="6" t="s">
        <f>=B445+H444</f>
      </c>
      <c r="I445" s="6" t="s">
        <f>=G445*H444</f>
      </c>
    </row>
    <row collapsed="false" customFormat="false" customHeight="false" hidden="false" ht="12.1" outlineLevel="0" r="446">
      <c r="A446" s="14" t="n">
        <v>45121</v>
      </c>
      <c r="B446" s="6" t="n">
        <v>-44.65</v>
      </c>
      <c r="C446" s="6" t="n">
        <v>-44.65</v>
      </c>
      <c r="D446" s="17" t="s">
        <v>220</v>
      </c>
      <c r="E446" s="17"/>
      <c r="F446" s="17"/>
      <c r="G446" s="6" t="s">
        <f>=A446-A445</f>
      </c>
      <c r="H446" s="6" t="s">
        <f>=B446+H445</f>
      </c>
      <c r="I446" s="6" t="s">
        <f>=G446*H445</f>
      </c>
    </row>
    <row collapsed="false" customFormat="false" customHeight="false" hidden="false" ht="12.1" outlineLevel="0" r="447">
      <c r="A447" s="14" t="n">
        <v>45125.432638889</v>
      </c>
      <c r="B447" s="6" t="n">
        <v>44.65</v>
      </c>
      <c r="C447" s="6" t="n">
        <v>44.65</v>
      </c>
      <c r="D447" s="17" t="s">
        <v>221</v>
      </c>
      <c r="E447" s="17"/>
      <c r="F447" s="17"/>
      <c r="G447" s="6" t="s">
        <f>=A447-A446</f>
      </c>
      <c r="H447" s="6" t="s">
        <f>=B447+H446</f>
      </c>
      <c r="I447" s="6" t="s">
        <f>=G447*H446</f>
      </c>
    </row>
    <row collapsed="false" customFormat="false" customHeight="false" hidden="false" ht="12.1" outlineLevel="0" r="448">
      <c r="A448" s="14" t="n">
        <v>45125.435416667</v>
      </c>
      <c r="B448" s="6" t="n">
        <v>750</v>
      </c>
      <c r="C448" s="6" t="n">
        <v>750</v>
      </c>
      <c r="D448" s="17" t="s">
        <v>214</v>
      </c>
      <c r="E448" s="17"/>
      <c r="F448" s="17"/>
      <c r="G448" s="6" t="s">
        <f>=A448-A447</f>
      </c>
      <c r="H448" s="6" t="s">
        <f>=B448+H447</f>
      </c>
      <c r="I448" s="6" t="s">
        <f>=G448*H447</f>
      </c>
    </row>
    <row collapsed="false" customFormat="false" customHeight="false" hidden="false" ht="12.1" outlineLevel="0" r="449">
      <c r="A449" s="14" t="n">
        <v>45132</v>
      </c>
      <c r="B449" s="6" t="n">
        <v>-61.58</v>
      </c>
      <c r="C449" s="6" t="n">
        <v>-61.58</v>
      </c>
      <c r="D449" s="17" t="s">
        <v>222</v>
      </c>
      <c r="E449" s="17"/>
      <c r="F449" s="17"/>
      <c r="G449" s="6" t="s">
        <f>=A449-A448</f>
      </c>
      <c r="H449" s="6" t="s">
        <f>=B449+H448</f>
      </c>
      <c r="I449" s="6" t="s">
        <f>=G449*H448</f>
      </c>
    </row>
    <row collapsed="false" customFormat="false" customHeight="false" hidden="false" ht="12.1" outlineLevel="0" r="450">
      <c r="A450" s="14" t="n">
        <v>45134.5375</v>
      </c>
      <c r="B450" s="6" t="n">
        <v>61.58</v>
      </c>
      <c r="C450" s="6" t="n">
        <v>61.58</v>
      </c>
      <c r="D450" s="17" t="s">
        <v>223</v>
      </c>
      <c r="E450" s="17"/>
      <c r="F450" s="17"/>
      <c r="G450" s="6" t="s">
        <f>=A450-A449</f>
      </c>
      <c r="H450" s="6" t="s">
        <f>=B450+H449</f>
      </c>
      <c r="I450" s="6" t="s">
        <f>=G450*H449</f>
      </c>
    </row>
    <row collapsed="false" customFormat="false" customHeight="false" hidden="false" ht="12.1" outlineLevel="0" r="451">
      <c r="A451" s="14" t="n">
        <v>45141</v>
      </c>
      <c r="B451" s="6" t="n">
        <v>-17.46</v>
      </c>
      <c r="C451" s="6" t="n">
        <v>-17.46</v>
      </c>
      <c r="D451" s="17" t="s">
        <v>244</v>
      </c>
      <c r="E451" s="17"/>
      <c r="F451" s="17"/>
      <c r="G451" s="6" t="s">
        <f>=A451-A450</f>
      </c>
      <c r="H451" s="6" t="s">
        <f>=B451+H450</f>
      </c>
      <c r="I451" s="6" t="s">
        <f>=G451*H450</f>
      </c>
    </row>
    <row collapsed="false" customFormat="false" customHeight="false" hidden="false" ht="12.1" outlineLevel="0" r="452">
      <c r="A452" s="14" t="n">
        <v>45147</v>
      </c>
      <c r="B452" s="6" t="n">
        <v>-40.38</v>
      </c>
      <c r="C452" s="6" t="n">
        <v>-40.38</v>
      </c>
      <c r="D452" s="17" t="s">
        <v>156</v>
      </c>
      <c r="E452" s="17"/>
      <c r="F452" s="17"/>
      <c r="G452" s="6" t="s">
        <f>=A452-A451</f>
      </c>
      <c r="H452" s="6" t="s">
        <f>=B452+H451</f>
      </c>
      <c r="I452" s="6" t="s">
        <f>=G452*H451</f>
      </c>
    </row>
    <row collapsed="false" customFormat="false" customHeight="false" hidden="false" ht="12.1" outlineLevel="0" r="453">
      <c r="A453" s="14" t="n">
        <v>45160</v>
      </c>
      <c r="B453" s="6" t="n">
        <v>-16.84</v>
      </c>
      <c r="C453" s="6" t="n">
        <v>-16.84</v>
      </c>
      <c r="D453" s="17" t="s">
        <v>235</v>
      </c>
      <c r="E453" s="17"/>
      <c r="F453" s="17"/>
      <c r="G453" s="6" t="s">
        <f>=A453-A452</f>
      </c>
      <c r="H453" s="6" t="s">
        <f>=B453+H452</f>
      </c>
      <c r="I453" s="6" t="s">
        <f>=G453*H452</f>
      </c>
    </row>
    <row collapsed="false" customFormat="false" customHeight="false" hidden="false" ht="12.1" outlineLevel="0" r="454">
      <c r="A454" s="14" t="n">
        <v>45161</v>
      </c>
      <c r="B454" s="6" t="n">
        <v>-150.08</v>
      </c>
      <c r="C454" s="6" t="n">
        <v>-150.08</v>
      </c>
      <c r="D454" s="17" t="s">
        <v>237</v>
      </c>
      <c r="E454" s="17"/>
      <c r="F454" s="17"/>
      <c r="G454" s="6" t="s">
        <f>=A454-A453</f>
      </c>
      <c r="H454" s="6" t="s">
        <f>=B454+H453</f>
      </c>
      <c r="I454" s="6" t="s">
        <f>=G454*H453</f>
      </c>
    </row>
    <row collapsed="false" customFormat="false" customHeight="false" hidden="false" ht="12.1" outlineLevel="0" r="455">
      <c r="A455" s="14" t="n">
        <v>45161</v>
      </c>
      <c r="B455" s="6" t="n">
        <v>-113.12</v>
      </c>
      <c r="C455" s="6" t="n">
        <v>-113.12</v>
      </c>
      <c r="D455" s="17" t="s">
        <v>236</v>
      </c>
      <c r="E455" s="17"/>
      <c r="F455" s="17"/>
      <c r="G455" s="6" t="s">
        <f>=A455-A454</f>
      </c>
      <c r="H455" s="6" t="s">
        <f>=B455+H454</f>
      </c>
      <c r="I455" s="6" t="s">
        <f>=G455*H454</f>
      </c>
    </row>
    <row collapsed="false" customFormat="false" customHeight="false" hidden="false" ht="12.1" outlineLevel="0" r="456">
      <c r="A456" s="14" t="n">
        <v>45161.556944444</v>
      </c>
      <c r="B456" s="6" t="n">
        <v>16.84</v>
      </c>
      <c r="C456" s="6" t="n">
        <v>16.84</v>
      </c>
      <c r="D456" s="17" t="s">
        <v>206</v>
      </c>
      <c r="E456" s="17"/>
      <c r="F456" s="17"/>
      <c r="G456" s="6" t="s">
        <f>=A456-A455</f>
      </c>
      <c r="H456" s="6" t="s">
        <f>=B456+H455</f>
      </c>
      <c r="I456" s="6" t="s">
        <f>=G456*H455</f>
      </c>
    </row>
    <row collapsed="false" customFormat="false" customHeight="false" hidden="false" ht="12.1" outlineLevel="0" r="457">
      <c r="A457" s="14" t="n">
        <v>45162.6875</v>
      </c>
      <c r="B457" s="6" t="n">
        <v>150.08</v>
      </c>
      <c r="C457" s="6" t="n">
        <v>150.08</v>
      </c>
      <c r="D457" s="17" t="s">
        <v>210</v>
      </c>
      <c r="E457" s="17"/>
      <c r="F457" s="17"/>
      <c r="G457" s="6" t="s">
        <f>=A457-A456</f>
      </c>
      <c r="H457" s="6" t="s">
        <f>=B457+H456</f>
      </c>
      <c r="I457" s="6" t="s">
        <f>=G457*H456</f>
      </c>
    </row>
    <row collapsed="false" customFormat="false" customHeight="false" hidden="false" ht="12.1" outlineLevel="0" r="458">
      <c r="A458" s="14" t="n">
        <v>45162.734027778</v>
      </c>
      <c r="B458" s="6" t="n">
        <v>113.12</v>
      </c>
      <c r="C458" s="6" t="n">
        <v>113.12</v>
      </c>
      <c r="D458" s="17" t="s">
        <v>209</v>
      </c>
      <c r="E458" s="17"/>
      <c r="F458" s="17"/>
      <c r="G458" s="6" t="s">
        <f>=A458-A457</f>
      </c>
      <c r="H458" s="6" t="s">
        <f>=B458+H457</f>
      </c>
      <c r="I458" s="6" t="s">
        <f>=G458*H457</f>
      </c>
    </row>
    <row collapsed="false" customFormat="false" customHeight="false" hidden="false" ht="12.1" outlineLevel="0" r="459">
      <c r="A459" s="14" t="n">
        <v>45166</v>
      </c>
      <c r="B459" s="6" t="n">
        <v>-500</v>
      </c>
      <c r="C459" s="6" t="n">
        <v>-500</v>
      </c>
      <c r="D459" s="17" t="s">
        <v>245</v>
      </c>
      <c r="E459" s="17"/>
      <c r="F459" s="17"/>
      <c r="G459" s="6" t="s">
        <f>=A459-A458</f>
      </c>
      <c r="H459" s="6" t="s">
        <f>=B459+H458</f>
      </c>
      <c r="I459" s="6" t="s">
        <f>=G459*H458</f>
      </c>
    </row>
    <row collapsed="false" customFormat="false" customHeight="false" hidden="false" ht="12.1" outlineLevel="0" r="460">
      <c r="A460" s="14" t="n">
        <v>45167</v>
      </c>
      <c r="B460" s="6" t="n">
        <v>-28.54</v>
      </c>
      <c r="C460" s="6" t="n">
        <v>-28.54</v>
      </c>
      <c r="D460" s="17" t="s">
        <v>229</v>
      </c>
      <c r="E460" s="17"/>
      <c r="F460" s="17"/>
      <c r="G460" s="6" t="s">
        <f>=A460-A459</f>
      </c>
      <c r="H460" s="6" t="s">
        <f>=B460+H459</f>
      </c>
      <c r="I460" s="6" t="s">
        <f>=G460*H459</f>
      </c>
    </row>
    <row collapsed="false" customFormat="false" customHeight="false" hidden="false" ht="12.1" outlineLevel="0" r="461">
      <c r="A461" s="14" t="n">
        <v>45167</v>
      </c>
      <c r="B461" s="6" t="n">
        <v>-183.75</v>
      </c>
      <c r="C461" s="6" t="n">
        <v>-183.75</v>
      </c>
      <c r="D461" s="17" t="s">
        <v>238</v>
      </c>
      <c r="E461" s="17"/>
      <c r="F461" s="17"/>
      <c r="G461" s="6" t="s">
        <f>=A461-A460</f>
      </c>
      <c r="H461" s="6" t="s">
        <f>=B461+H460</f>
      </c>
      <c r="I461" s="6" t="s">
        <f>=G461*H460</f>
      </c>
    </row>
    <row collapsed="false" customFormat="false" customHeight="false" hidden="false" ht="12.1" outlineLevel="0" r="462">
      <c r="A462" s="14" t="n">
        <v>45168.597916667</v>
      </c>
      <c r="B462" s="6" t="n">
        <v>183.75</v>
      </c>
      <c r="C462" s="6" t="n">
        <v>183.75</v>
      </c>
      <c r="D462" s="17" t="s">
        <v>213</v>
      </c>
      <c r="E462" s="17"/>
      <c r="F462" s="17"/>
      <c r="G462" s="6" t="s">
        <f>=A462-A461</f>
      </c>
      <c r="H462" s="6" t="s">
        <f>=B462+H461</f>
      </c>
      <c r="I462" s="6" t="s">
        <f>=G462*H461</f>
      </c>
    </row>
    <row collapsed="false" customFormat="false" customHeight="false" hidden="false" ht="12.1" outlineLevel="0" r="463">
      <c r="A463" s="14" t="n">
        <v>45168.685416667</v>
      </c>
      <c r="B463" s="6" t="n">
        <v>500</v>
      </c>
      <c r="C463" s="6" t="n">
        <v>500</v>
      </c>
      <c r="D463" s="17" t="s">
        <v>214</v>
      </c>
      <c r="E463" s="17"/>
      <c r="F463" s="17"/>
      <c r="G463" s="6" t="s">
        <f>=A463-A462</f>
      </c>
      <c r="H463" s="6" t="s">
        <f>=B463+H462</f>
      </c>
      <c r="I463" s="6" t="s">
        <f>=G463*H462</f>
      </c>
    </row>
    <row collapsed="false" customFormat="false" customHeight="false" hidden="false" ht="12.1" outlineLevel="0" r="464">
      <c r="A464" s="14" t="n">
        <v>45168.686805556</v>
      </c>
      <c r="B464" s="6" t="n">
        <v>28.54</v>
      </c>
      <c r="C464" s="6" t="n">
        <v>28.54</v>
      </c>
      <c r="D464" s="17" t="s">
        <v>215</v>
      </c>
      <c r="E464" s="17"/>
      <c r="F464" s="17"/>
      <c r="G464" s="6" t="s">
        <f>=A464-A463</f>
      </c>
      <c r="H464" s="6" t="s">
        <f>=B464+H463</f>
      </c>
      <c r="I464" s="6" t="s">
        <f>=G464*H463</f>
      </c>
    </row>
    <row collapsed="false" customFormat="false" customHeight="false" hidden="false" ht="12.1" outlineLevel="0" r="465">
      <c r="A465" s="14" t="n">
        <v>45204</v>
      </c>
      <c r="B465" s="6" t="n">
        <v>-13.96</v>
      </c>
      <c r="C465" s="6" t="n">
        <v>-13.96</v>
      </c>
      <c r="D465" s="17" t="s">
        <v>246</v>
      </c>
      <c r="E465" s="17"/>
      <c r="F465" s="17"/>
      <c r="G465" s="6" t="s">
        <f>=A465-A464</f>
      </c>
      <c r="H465" s="6" t="s">
        <f>=B465+H464</f>
      </c>
      <c r="I465" s="6" t="s">
        <f>=G465*H464</f>
      </c>
    </row>
    <row collapsed="false" customFormat="false" customHeight="false" hidden="false" ht="12.1" outlineLevel="0" r="466">
      <c r="A466" s="14" t="n">
        <v>45205.485416667</v>
      </c>
      <c r="B466" s="6" t="n">
        <v>13.96</v>
      </c>
      <c r="C466" s="6" t="n">
        <v>13.96</v>
      </c>
      <c r="D466" s="17" t="s">
        <v>217</v>
      </c>
      <c r="E466" s="17"/>
      <c r="F466" s="17"/>
      <c r="G466" s="6" t="s">
        <f>=A466-A465</f>
      </c>
      <c r="H466" s="6" t="s">
        <f>=B466+H465</f>
      </c>
      <c r="I466" s="6" t="s">
        <f>=G466*H465</f>
      </c>
    </row>
    <row collapsed="false" customFormat="false" customHeight="false" hidden="false" ht="12.1" outlineLevel="0" r="467">
      <c r="A467" s="14" t="n">
        <v>45212</v>
      </c>
      <c r="B467" s="6" t="n">
        <v>-29.75</v>
      </c>
      <c r="C467" s="6" t="n">
        <v>-29.75</v>
      </c>
      <c r="D467" s="17" t="s">
        <v>247</v>
      </c>
      <c r="E467" s="17"/>
      <c r="F467" s="17"/>
      <c r="G467" s="6" t="s">
        <f>=A467-A466</f>
      </c>
      <c r="H467" s="6" t="s">
        <f>=B467+H466</f>
      </c>
      <c r="I467" s="6" t="s">
        <f>=G467*H466</f>
      </c>
    </row>
    <row collapsed="false" customFormat="false" customHeight="false" hidden="false" ht="12.1" outlineLevel="0" r="468">
      <c r="A468" s="14" t="n">
        <v>45215.484027778</v>
      </c>
      <c r="B468" s="6" t="n">
        <v>29.75</v>
      </c>
      <c r="C468" s="6" t="n">
        <v>29.75</v>
      </c>
      <c r="D468" s="17" t="s">
        <v>221</v>
      </c>
      <c r="E468" s="17"/>
      <c r="F468" s="17"/>
      <c r="G468" s="6" t="s">
        <f>=A468-A467</f>
      </c>
      <c r="H468" s="6" t="s">
        <f>=B468+H467</f>
      </c>
      <c r="I468" s="6" t="s">
        <f>=G468*H467</f>
      </c>
    </row>
    <row collapsed="false" customFormat="false" customHeight="false" hidden="false" ht="12.1" outlineLevel="0" r="469">
      <c r="A469" s="14" t="n">
        <v>45223</v>
      </c>
      <c r="B469" s="6" t="n">
        <v>-184.74</v>
      </c>
      <c r="C469" s="6" t="n">
        <v>-184.74</v>
      </c>
      <c r="D469" s="17" t="s">
        <v>248</v>
      </c>
      <c r="E469" s="17"/>
      <c r="F469" s="17"/>
      <c r="G469" s="6" t="s">
        <f>=A469-A468</f>
      </c>
      <c r="H469" s="6" t="s">
        <f>=B469+H468</f>
      </c>
      <c r="I469" s="6" t="s">
        <f>=G469*H468</f>
      </c>
    </row>
    <row collapsed="false" customFormat="false" customHeight="false" hidden="false" ht="12.1" outlineLevel="0" r="470">
      <c r="A470" s="14" t="n">
        <v>45224.51875</v>
      </c>
      <c r="B470" s="6" t="n">
        <v>184.74</v>
      </c>
      <c r="C470" s="6" t="n">
        <v>184.74</v>
      </c>
      <c r="D470" s="17" t="s">
        <v>223</v>
      </c>
      <c r="E470" s="17"/>
      <c r="F470" s="17"/>
      <c r="G470" s="6" t="s">
        <f>=A470-A469</f>
      </c>
      <c r="H470" s="6" t="s">
        <f>=B470+H469</f>
      </c>
      <c r="I470" s="6" t="s">
        <f>=G470*H469</f>
      </c>
    </row>
    <row collapsed="false" customFormat="false" customHeight="false" hidden="false" ht="12.1" outlineLevel="0" r="471">
      <c r="A471" s="14" t="n">
        <v>45232</v>
      </c>
      <c r="B471" s="6" t="n">
        <v>-17.46</v>
      </c>
      <c r="C471" s="6" t="n">
        <v>-17.46</v>
      </c>
      <c r="D471" s="17" t="s">
        <v>244</v>
      </c>
      <c r="E471" s="17"/>
      <c r="F471" s="17"/>
      <c r="G471" s="6" t="s">
        <f>=A471-A470</f>
      </c>
      <c r="H471" s="6" t="s">
        <f>=B471+H470</f>
      </c>
      <c r="I471" s="6" t="s">
        <f>=G471*H470</f>
      </c>
    </row>
    <row collapsed="false" customFormat="false" customHeight="false" hidden="false" ht="12.1" outlineLevel="0" r="472">
      <c r="A472" s="14" t="n">
        <v>45233.59375</v>
      </c>
      <c r="B472" s="6" t="n">
        <v>17.46</v>
      </c>
      <c r="C472" s="6" t="n">
        <v>17.46</v>
      </c>
      <c r="D472" s="17" t="s">
        <v>204</v>
      </c>
      <c r="E472" s="17"/>
      <c r="F472" s="17"/>
      <c r="G472" s="6" t="s">
        <f>=A472-A471</f>
      </c>
      <c r="H472" s="6" t="s">
        <f>=B472+H471</f>
      </c>
      <c r="I472" s="6" t="s">
        <f>=G472*H471</f>
      </c>
    </row>
    <row collapsed="false" customFormat="false" customHeight="false" hidden="false" ht="12.1" outlineLevel="0" r="473">
      <c r="A473" s="14" t="n">
        <v>45238</v>
      </c>
      <c r="B473" s="6" t="n">
        <v>-40.38</v>
      </c>
      <c r="C473" s="6" t="n">
        <v>-40.38</v>
      </c>
      <c r="D473" s="17" t="s">
        <v>156</v>
      </c>
      <c r="E473" s="17"/>
      <c r="F473" s="17"/>
      <c r="G473" s="6" t="s">
        <f>=A473-A472</f>
      </c>
      <c r="H473" s="6" t="s">
        <f>=B473+H472</f>
      </c>
      <c r="I473" s="6" t="s">
        <f>=G473*H472</f>
      </c>
    </row>
    <row collapsed="false" customFormat="false" customHeight="false" hidden="false" ht="12.1" outlineLevel="0" r="474">
      <c r="A474" s="14" t="n">
        <v>45240.484722222</v>
      </c>
      <c r="B474" s="6" t="n">
        <v>40.38</v>
      </c>
      <c r="C474" s="6" t="n">
        <v>40.38</v>
      </c>
      <c r="D474" s="17" t="s">
        <v>205</v>
      </c>
      <c r="E474" s="17"/>
      <c r="F474" s="17"/>
      <c r="G474" s="6" t="s">
        <f>=A474-A473</f>
      </c>
      <c r="H474" s="6" t="s">
        <f>=B474+H473</f>
      </c>
      <c r="I474" s="6" t="s">
        <f>=G474*H473</f>
      </c>
    </row>
    <row collapsed="false" customFormat="false" customHeight="false" hidden="false" ht="12.1" outlineLevel="0" r="475">
      <c r="A475" s="14" t="n">
        <v>45250</v>
      </c>
      <c r="B475" s="6" t="n">
        <v>-700</v>
      </c>
      <c r="C475" s="6" t="n">
        <v>-700</v>
      </c>
      <c r="D475" s="17" t="s">
        <v>249</v>
      </c>
      <c r="E475" s="17"/>
      <c r="F475" s="17"/>
      <c r="G475" s="6" t="s">
        <f>=A475-A474</f>
      </c>
      <c r="H475" s="6" t="s">
        <f>=B475+H474</f>
      </c>
      <c r="I475" s="6" t="s">
        <f>=G475*H474</f>
      </c>
    </row>
    <row collapsed="false" customFormat="false" customHeight="false" hidden="false" ht="12.1" outlineLevel="0" r="476">
      <c r="A476" s="14" t="n">
        <v>45251</v>
      </c>
      <c r="B476" s="6" t="n">
        <v>-16.84</v>
      </c>
      <c r="C476" s="6" t="n">
        <v>-16.84</v>
      </c>
      <c r="D476" s="17" t="s">
        <v>235</v>
      </c>
      <c r="E476" s="17"/>
      <c r="F476" s="17"/>
      <c r="G476" s="6" t="s">
        <f>=A476-A475</f>
      </c>
      <c r="H476" s="6" t="s">
        <f>=B476+H475</f>
      </c>
      <c r="I476" s="6" t="s">
        <f>=G476*H475</f>
      </c>
    </row>
    <row collapsed="false" customFormat="false" customHeight="false" hidden="false" ht="12.1" outlineLevel="0" r="477">
      <c r="A477" s="14" t="n">
        <v>45251</v>
      </c>
      <c r="B477" s="6" t="n">
        <v>-2400</v>
      </c>
      <c r="C477" s="6" t="n">
        <v>-2400</v>
      </c>
      <c r="D477" s="17" t="s">
        <v>227</v>
      </c>
      <c r="E477" s="17"/>
      <c r="F477" s="17"/>
      <c r="G477" s="6" t="s">
        <f>=A477-A476</f>
      </c>
      <c r="H477" s="6" t="s">
        <f>=B477+H476</f>
      </c>
      <c r="I477" s="6" t="s">
        <f>=G477*H476</f>
      </c>
    </row>
    <row collapsed="false" customFormat="false" customHeight="false" hidden="false" ht="12.1" outlineLevel="0" r="478">
      <c r="A478" s="14" t="n">
        <v>45251</v>
      </c>
      <c r="B478" s="6" t="n">
        <v>-3500</v>
      </c>
      <c r="C478" s="6" t="n">
        <v>-3500</v>
      </c>
      <c r="D478" s="17" t="s">
        <v>226</v>
      </c>
      <c r="E478" s="17"/>
      <c r="F478" s="17"/>
      <c r="G478" s="6" t="s">
        <f>=A478-A477</f>
      </c>
      <c r="H478" s="6" t="s">
        <f>=B478+H477</f>
      </c>
      <c r="I478" s="6" t="s">
        <f>=G478*H477</f>
      </c>
    </row>
    <row collapsed="false" customFormat="false" customHeight="false" hidden="false" ht="12.1" outlineLevel="0" r="479">
      <c r="A479" s="14" t="n">
        <v>45252</v>
      </c>
      <c r="B479" s="6" t="n">
        <v>-150.08</v>
      </c>
      <c r="C479" s="6" t="n">
        <v>-150.08</v>
      </c>
      <c r="D479" s="17" t="s">
        <v>237</v>
      </c>
      <c r="E479" s="17"/>
      <c r="F479" s="17"/>
      <c r="G479" s="6" t="s">
        <f>=A479-A478</f>
      </c>
      <c r="H479" s="6" t="s">
        <f>=B479+H478</f>
      </c>
      <c r="I479" s="6" t="s">
        <f>=G479*H478</f>
      </c>
    </row>
    <row collapsed="false" customFormat="false" customHeight="false" hidden="false" ht="12.1" outlineLevel="0" r="480">
      <c r="A480" s="14" t="n">
        <v>45252</v>
      </c>
      <c r="B480" s="6" t="n">
        <v>-113.12</v>
      </c>
      <c r="C480" s="6" t="n">
        <v>-113.12</v>
      </c>
      <c r="D480" s="17" t="s">
        <v>236</v>
      </c>
      <c r="E480" s="17"/>
      <c r="F480" s="17"/>
      <c r="G480" s="6" t="s">
        <f>=A480-A479</f>
      </c>
      <c r="H480" s="6" t="s">
        <f>=B480+H479</f>
      </c>
      <c r="I480" s="6" t="s">
        <f>=G480*H479</f>
      </c>
    </row>
    <row collapsed="false" customFormat="false" customHeight="false" hidden="false" ht="12.1" outlineLevel="0" r="481">
      <c r="A481" s="14" t="n">
        <v>45252.672916667</v>
      </c>
      <c r="B481" s="6" t="n">
        <v>700</v>
      </c>
      <c r="C481" s="6" t="n">
        <v>700</v>
      </c>
      <c r="D481" s="17" t="s">
        <v>250</v>
      </c>
      <c r="E481" s="17"/>
      <c r="F481" s="17"/>
      <c r="G481" s="6" t="s">
        <f>=A481-A480</f>
      </c>
      <c r="H481" s="6" t="s">
        <f>=B481+H480</f>
      </c>
      <c r="I481" s="6" t="s">
        <f>=G481*H480</f>
      </c>
    </row>
    <row collapsed="false" customFormat="false" customHeight="false" hidden="false" ht="12.1" outlineLevel="0" r="482">
      <c r="A482" s="14" t="n">
        <v>45254.510416667</v>
      </c>
      <c r="B482" s="6" t="n">
        <v>16.84</v>
      </c>
      <c r="C482" s="6" t="n">
        <v>16.84</v>
      </c>
      <c r="D482" s="17" t="s">
        <v>206</v>
      </c>
      <c r="E482" s="17"/>
      <c r="F482" s="17"/>
      <c r="G482" s="6" t="s">
        <f>=A482-A481</f>
      </c>
      <c r="H482" s="6" t="s">
        <f>=B482+H481</f>
      </c>
      <c r="I482" s="6" t="s">
        <f>=G482*H481</f>
      </c>
    </row>
    <row collapsed="false" customFormat="false" customHeight="false" hidden="false" ht="12.1" outlineLevel="0" r="483">
      <c r="A483" s="14" t="n">
        <v>45254.75625</v>
      </c>
      <c r="B483" s="6" t="n">
        <v>3500</v>
      </c>
      <c r="C483" s="6" t="n">
        <v>3500</v>
      </c>
      <c r="D483" s="17" t="s">
        <v>251</v>
      </c>
      <c r="E483" s="17"/>
      <c r="F483" s="17"/>
      <c r="G483" s="6" t="s">
        <f>=A483-A482</f>
      </c>
      <c r="H483" s="6" t="s">
        <f>=B483+H482</f>
      </c>
      <c r="I483" s="6" t="s">
        <f>=G483*H482</f>
      </c>
    </row>
    <row collapsed="false" customFormat="false" customHeight="false" hidden="false" ht="12.1" outlineLevel="0" r="484">
      <c r="A484" s="14" t="n">
        <v>45254.761111111</v>
      </c>
      <c r="B484" s="6" t="n">
        <v>150.08</v>
      </c>
      <c r="C484" s="6" t="n">
        <v>150.08</v>
      </c>
      <c r="D484" s="17" t="s">
        <v>210</v>
      </c>
      <c r="E484" s="17"/>
      <c r="F484" s="17"/>
      <c r="G484" s="6" t="s">
        <f>=A484-A483</f>
      </c>
      <c r="H484" s="6" t="s">
        <f>=B484+H483</f>
      </c>
      <c r="I484" s="6" t="s">
        <f>=G484*H483</f>
      </c>
    </row>
    <row collapsed="false" customFormat="false" customHeight="false" hidden="false" ht="12.1" outlineLevel="0" r="485">
      <c r="A485" s="14" t="n">
        <v>45254.785416667</v>
      </c>
      <c r="B485" s="6" t="n">
        <v>2400</v>
      </c>
      <c r="C485" s="6" t="n">
        <v>2400</v>
      </c>
      <c r="D485" s="17" t="s">
        <v>252</v>
      </c>
      <c r="E485" s="17"/>
      <c r="F485" s="17"/>
      <c r="G485" s="6" t="s">
        <f>=A485-A484</f>
      </c>
      <c r="H485" s="6" t="s">
        <f>=B485+H484</f>
      </c>
      <c r="I485" s="6" t="s">
        <f>=G485*H484</f>
      </c>
    </row>
    <row collapsed="false" customFormat="false" customHeight="false" hidden="false" ht="12.1" outlineLevel="0" r="486">
      <c r="A486" s="14" t="n">
        <v>45254.786805556</v>
      </c>
      <c r="B486" s="6" t="n">
        <v>113.12</v>
      </c>
      <c r="C486" s="6" t="n">
        <v>113.12</v>
      </c>
      <c r="D486" s="17" t="s">
        <v>209</v>
      </c>
      <c r="E486" s="17"/>
      <c r="F486" s="17"/>
      <c r="G486" s="6" t="s">
        <f>=A486-A485</f>
      </c>
      <c r="H486" s="6" t="s">
        <f>=B486+H485</f>
      </c>
      <c r="I486" s="6" t="s">
        <f>=G486*H485</f>
      </c>
    </row>
    <row collapsed="false" customFormat="false" customHeight="false" hidden="false" ht="12.1" outlineLevel="0" r="487">
      <c r="A487" s="14" t="n">
        <v>45258</v>
      </c>
      <c r="B487" s="6" t="n">
        <v>-19.02</v>
      </c>
      <c r="C487" s="6" t="n">
        <v>-19.02</v>
      </c>
      <c r="D487" s="17" t="s">
        <v>253</v>
      </c>
      <c r="E487" s="17"/>
      <c r="F487" s="17"/>
      <c r="G487" s="6" t="s">
        <f>=A487-A486</f>
      </c>
      <c r="H487" s="6" t="s">
        <f>=B487+H486</f>
      </c>
      <c r="I487" s="6" t="s">
        <f>=G487*H486</f>
      </c>
    </row>
    <row collapsed="false" customFormat="false" customHeight="false" hidden="false" ht="12.1" outlineLevel="0" r="488">
      <c r="A488" s="14" t="n">
        <v>45258</v>
      </c>
      <c r="B488" s="6" t="n">
        <v>-3000</v>
      </c>
      <c r="C488" s="6" t="n">
        <v>-3000</v>
      </c>
      <c r="D488" s="17" t="s">
        <v>228</v>
      </c>
      <c r="E488" s="17"/>
      <c r="F488" s="17"/>
      <c r="G488" s="6" t="s">
        <f>=A488-A487</f>
      </c>
      <c r="H488" s="6" t="s">
        <f>=B488+H487</f>
      </c>
      <c r="I488" s="6" t="s">
        <f>=G488*H487</f>
      </c>
    </row>
    <row collapsed="false" customFormat="false" customHeight="false" hidden="false" ht="12.1" outlineLevel="0" r="489">
      <c r="A489" s="14" t="n">
        <v>45259</v>
      </c>
      <c r="B489" s="6" t="n">
        <v>-183.75</v>
      </c>
      <c r="C489" s="6" t="n">
        <v>-183.75</v>
      </c>
      <c r="D489" s="17" t="s">
        <v>238</v>
      </c>
      <c r="E489" s="17"/>
      <c r="F489" s="17"/>
      <c r="G489" s="6" t="s">
        <f>=A489-A488</f>
      </c>
      <c r="H489" s="6" t="s">
        <f>=B489+H488</f>
      </c>
      <c r="I489" s="6" t="s">
        <f>=G489*H488</f>
      </c>
    </row>
    <row collapsed="false" customFormat="false" customHeight="false" hidden="false" ht="12.1" outlineLevel="0" r="490">
      <c r="A490" s="14" t="n">
        <v>45259.642361111</v>
      </c>
      <c r="B490" s="6" t="n">
        <v>19.02</v>
      </c>
      <c r="C490" s="6" t="n">
        <v>19.02</v>
      </c>
      <c r="D490" s="17" t="s">
        <v>215</v>
      </c>
      <c r="E490" s="17"/>
      <c r="F490" s="17"/>
      <c r="G490" s="6" t="s">
        <f>=A490-A489</f>
      </c>
      <c r="H490" s="6" t="s">
        <f>=B490+H489</f>
      </c>
      <c r="I490" s="6" t="s">
        <f>=G490*H489</f>
      </c>
    </row>
    <row collapsed="false" customFormat="false" customHeight="false" hidden="false" ht="12.1" outlineLevel="0" r="491">
      <c r="A491" s="14" t="n">
        <v>45260.761111111</v>
      </c>
      <c r="B491" s="6" t="n">
        <v>3000</v>
      </c>
      <c r="C491" s="6" t="n">
        <v>3000</v>
      </c>
      <c r="D491" s="17" t="s">
        <v>254</v>
      </c>
      <c r="E491" s="17"/>
      <c r="F491" s="17"/>
      <c r="G491" s="6" t="s">
        <f>=A491-A490</f>
      </c>
      <c r="H491" s="6" t="s">
        <f>=B491+H490</f>
      </c>
      <c r="I491" s="6" t="s">
        <f>=G491*H490</f>
      </c>
    </row>
    <row collapsed="false" customFormat="false" customHeight="false" hidden="false" ht="12.1" outlineLevel="0" r="492">
      <c r="A492" s="14" t="n">
        <v>45260.761805556</v>
      </c>
      <c r="B492" s="6" t="n">
        <v>183.75</v>
      </c>
      <c r="C492" s="6" t="n">
        <v>183.75</v>
      </c>
      <c r="D492" s="17" t="s">
        <v>213</v>
      </c>
      <c r="E492" s="17"/>
      <c r="F492" s="17"/>
      <c r="G492" s="6" t="s">
        <f>=A492-A491</f>
      </c>
      <c r="H492" s="6" t="s">
        <f>=B492+H491</f>
      </c>
      <c r="I492" s="6" t="s">
        <f>=G492*H491</f>
      </c>
    </row>
    <row collapsed="false" customFormat="false" customHeight="false" hidden="false" ht="12.1" outlineLevel="0" r="493">
      <c r="A493" s="14" t="n">
        <v>45279.605555556</v>
      </c>
      <c r="B493" s="6" t="n">
        <v>-40.653</v>
      </c>
      <c r="C493" s="6" t="n">
        <v>-40.653</v>
      </c>
      <c r="D493" s="17" t="s">
        <v>255</v>
      </c>
      <c r="E493" s="17"/>
      <c r="F493" s="17"/>
      <c r="G493" s="6" t="s">
        <f>=A493-A492</f>
      </c>
      <c r="H493" s="6" t="s">
        <f>=B493+H492</f>
      </c>
      <c r="I493" s="6" t="s">
        <f>=G493*H492</f>
      </c>
    </row>
    <row collapsed="false" customFormat="false" customHeight="false" hidden="false" ht="12.1" outlineLevel="0" r="494">
      <c r="A494" s="14" t="n">
        <v>45295</v>
      </c>
      <c r="B494" s="6" t="n">
        <v>-13.96</v>
      </c>
      <c r="C494" s="6" t="n">
        <v>-13.96</v>
      </c>
      <c r="D494" s="17" t="s">
        <v>246</v>
      </c>
      <c r="E494" s="17"/>
      <c r="F494" s="17"/>
      <c r="G494" s="6" t="s">
        <f>=A494-A493</f>
      </c>
      <c r="H494" s="6" t="s">
        <f>=B494+H493</f>
      </c>
      <c r="I494" s="6" t="s">
        <f>=G494*H493</f>
      </c>
    </row>
    <row collapsed="false" customFormat="false" customHeight="false" hidden="false" ht="12.1" outlineLevel="0" r="495">
      <c r="A495" s="14" t="n">
        <v>45301</v>
      </c>
      <c r="B495" s="6" t="n">
        <v>-47.36</v>
      </c>
      <c r="C495" s="6" t="n">
        <v>-47.36</v>
      </c>
      <c r="D495" s="17" t="s">
        <v>256</v>
      </c>
      <c r="E495" s="17"/>
      <c r="F495" s="17"/>
      <c r="G495" s="6" t="s">
        <f>=A495-A494</f>
      </c>
      <c r="H495" s="6" t="s">
        <f>=B495+H494</f>
      </c>
      <c r="I495" s="6" t="s">
        <f>=G495*H494</f>
      </c>
    </row>
    <row collapsed="false" customFormat="false" customHeight="false" hidden="false" ht="12.1" outlineLevel="0" r="496">
      <c r="A496" s="14" t="n">
        <v>45302.652777778</v>
      </c>
      <c r="B496" s="6" t="n">
        <v>47.36</v>
      </c>
      <c r="C496" s="6" t="n">
        <v>47.36</v>
      </c>
      <c r="D496" s="17" t="s">
        <v>233</v>
      </c>
      <c r="E496" s="17"/>
      <c r="F496" s="17"/>
      <c r="G496" s="6" t="s">
        <f>=A496-A495</f>
      </c>
      <c r="H496" s="6" t="s">
        <f>=B496+H495</f>
      </c>
      <c r="I496" s="6" t="s">
        <f>=G496*H495</f>
      </c>
    </row>
    <row collapsed="false" customFormat="false" customHeight="false" hidden="false" ht="12.1" outlineLevel="0" r="497">
      <c r="A497" s="14" t="n">
        <v>45302.704166667</v>
      </c>
      <c r="B497" s="6" t="n">
        <v>13.96</v>
      </c>
      <c r="C497" s="6" t="n">
        <v>13.96</v>
      </c>
      <c r="D497" s="17" t="s">
        <v>217</v>
      </c>
      <c r="E497" s="17"/>
      <c r="F497" s="17"/>
      <c r="G497" s="6" t="s">
        <f>=A497-A496</f>
      </c>
      <c r="H497" s="6" t="s">
        <f>=B497+H496</f>
      </c>
      <c r="I497" s="6" t="s">
        <f>=G497*H496</f>
      </c>
    </row>
    <row collapsed="false" customFormat="false" customHeight="false" hidden="false" ht="12.1" outlineLevel="0" r="498">
      <c r="A498" s="14" t="n">
        <v>45303</v>
      </c>
      <c r="B498" s="6" t="n">
        <v>-29.75</v>
      </c>
      <c r="C498" s="6" t="n">
        <v>-29.75</v>
      </c>
      <c r="D498" s="17" t="s">
        <v>247</v>
      </c>
      <c r="E498" s="17"/>
      <c r="F498" s="17"/>
      <c r="G498" s="6" t="s">
        <f>=A498-A497</f>
      </c>
      <c r="H498" s="6" t="s">
        <f>=B498+H497</f>
      </c>
      <c r="I498" s="6" t="s">
        <f>=G498*H497</f>
      </c>
    </row>
    <row collapsed="false" customFormat="false" customHeight="false" hidden="false" ht="12.1" outlineLevel="0" r="499">
      <c r="A499" s="14" t="n">
        <v>45307</v>
      </c>
      <c r="B499" s="6" t="n">
        <v>29.75</v>
      </c>
      <c r="C499" s="6" t="n">
        <v>29.75</v>
      </c>
      <c r="D499" s="17" t="s">
        <v>221</v>
      </c>
      <c r="E499" s="17"/>
      <c r="F499" s="17"/>
      <c r="G499" s="6" t="s">
        <f>=A499-A498</f>
      </c>
      <c r="H499" s="6" t="s">
        <f>=B499+H498</f>
      </c>
      <c r="I499" s="6" t="s">
        <f>=G499*H498</f>
      </c>
    </row>
    <row collapsed="false" customFormat="false" customHeight="false" hidden="false" ht="12.1" outlineLevel="0" r="500">
      <c r="A500" s="14" t="n">
        <v>45314</v>
      </c>
      <c r="B500" s="6" t="n">
        <v>-184.74</v>
      </c>
      <c r="C500" s="6" t="n">
        <v>-184.74</v>
      </c>
      <c r="D500" s="17" t="s">
        <v>248</v>
      </c>
      <c r="E500" s="17"/>
      <c r="F500" s="17"/>
      <c r="G500" s="6" t="s">
        <f>=A500-A499</f>
      </c>
      <c r="H500" s="6" t="s">
        <f>=B500+H499</f>
      </c>
      <c r="I500" s="6" t="s">
        <f>=G500*H499</f>
      </c>
    </row>
    <row collapsed="false" customFormat="false" customHeight="false" hidden="false" ht="12.1" outlineLevel="0" r="501">
      <c r="A501" s="14" t="n">
        <v>45315.511111111</v>
      </c>
      <c r="B501" s="6" t="n">
        <v>184.74</v>
      </c>
      <c r="C501" s="6" t="n">
        <v>184.74</v>
      </c>
      <c r="D501" s="17" t="s">
        <v>223</v>
      </c>
      <c r="E501" s="17"/>
      <c r="F501" s="17"/>
      <c r="G501" s="6" t="s">
        <f>=A501-A500</f>
      </c>
      <c r="H501" s="6" t="s">
        <f>=B501+H500</f>
      </c>
      <c r="I501" s="6" t="s">
        <f>=G501*H500</f>
      </c>
    </row>
    <row collapsed="false" customFormat="false" customHeight="false" hidden="false" ht="12.1" outlineLevel="0" r="502">
      <c r="A502" s="14" t="n">
        <v>45323</v>
      </c>
      <c r="B502" s="6" t="n">
        <v>-17.46</v>
      </c>
      <c r="C502" s="6" t="n">
        <v>-17.46</v>
      </c>
      <c r="D502" s="17" t="s">
        <v>244</v>
      </c>
      <c r="E502" s="17"/>
      <c r="F502" s="17"/>
      <c r="G502" s="6" t="s">
        <f>=A502-A501</f>
      </c>
      <c r="H502" s="6" t="s">
        <f>=B502+H501</f>
      </c>
      <c r="I502" s="6" t="s">
        <f>=G502*H501</f>
      </c>
    </row>
    <row collapsed="false" customFormat="false" customHeight="false" hidden="false" ht="12.1" outlineLevel="0" r="503">
      <c r="A503" s="14" t="n">
        <v>45324.45</v>
      </c>
      <c r="B503" s="6" t="n">
        <v>17.46</v>
      </c>
      <c r="C503" s="6" t="n">
        <v>17.46</v>
      </c>
      <c r="D503" s="17" t="s">
        <v>204</v>
      </c>
      <c r="E503" s="17"/>
      <c r="F503" s="17"/>
      <c r="G503" s="6" t="s">
        <f>=A503-A502</f>
      </c>
      <c r="H503" s="6" t="s">
        <f>=B503+H502</f>
      </c>
      <c r="I503" s="6" t="s">
        <f>=G503*H502</f>
      </c>
    </row>
    <row collapsed="false" customFormat="false" customHeight="false" hidden="false" ht="12.1" outlineLevel="0" r="504">
      <c r="A504" s="14" t="n">
        <v>45329</v>
      </c>
      <c r="B504" s="6" t="n">
        <v>-40.38</v>
      </c>
      <c r="C504" s="6" t="n">
        <v>-40.38</v>
      </c>
      <c r="D504" s="17" t="s">
        <v>156</v>
      </c>
      <c r="E504" s="17"/>
      <c r="F504" s="17"/>
      <c r="G504" s="6" t="s">
        <f>=A504-A503</f>
      </c>
      <c r="H504" s="6" t="s">
        <f>=B504+H503</f>
      </c>
      <c r="I504" s="6" t="s">
        <f>=G504*H503</f>
      </c>
    </row>
    <row collapsed="false" customFormat="false" customHeight="false" hidden="false" ht="12.1" outlineLevel="0" r="505">
      <c r="A505" s="14" t="n">
        <v>45330.584027778</v>
      </c>
      <c r="B505" s="6" t="n">
        <v>40.38</v>
      </c>
      <c r="C505" s="6" t="n">
        <v>40.38</v>
      </c>
      <c r="D505" s="17" t="s">
        <v>205</v>
      </c>
      <c r="E505" s="17"/>
      <c r="F505" s="17"/>
      <c r="G505" s="6" t="s">
        <f>=A505-A504</f>
      </c>
      <c r="H505" s="6" t="s">
        <f>=B505+H504</f>
      </c>
      <c r="I505" s="6" t="s">
        <f>=G505*H504</f>
      </c>
    </row>
    <row collapsed="false" customFormat="false" customHeight="false" hidden="false" ht="12.1" outlineLevel="0" r="506">
      <c r="A506" s="14" t="n">
        <v>45343</v>
      </c>
      <c r="B506" s="6" t="n">
        <v>-75.04</v>
      </c>
      <c r="C506" s="6" t="n">
        <v>-75.04</v>
      </c>
      <c r="D506" s="17" t="s">
        <v>257</v>
      </c>
      <c r="E506" s="17"/>
      <c r="F506" s="17"/>
      <c r="G506" s="6" t="s">
        <f>=A506-A505</f>
      </c>
      <c r="H506" s="6" t="s">
        <f>=B506+H505</f>
      </c>
      <c r="I506" s="6" t="s">
        <f>=G506*H505</f>
      </c>
    </row>
    <row collapsed="false" customFormat="false" customHeight="false" hidden="false" ht="12.1" outlineLevel="0" r="507">
      <c r="A507" s="14" t="n">
        <v>45343</v>
      </c>
      <c r="B507" s="6" t="n">
        <v>-64.64</v>
      </c>
      <c r="C507" s="6" t="n">
        <v>-64.64</v>
      </c>
      <c r="D507" s="17" t="s">
        <v>258</v>
      </c>
      <c r="E507" s="17"/>
      <c r="F507" s="17"/>
      <c r="G507" s="6" t="s">
        <f>=A507-A506</f>
      </c>
      <c r="H507" s="6" t="s">
        <f>=B507+H506</f>
      </c>
      <c r="I507" s="6" t="s">
        <f>=G507*H506</f>
      </c>
    </row>
    <row collapsed="false" customFormat="false" customHeight="false" hidden="false" ht="12.1" outlineLevel="0" r="508">
      <c r="A508" s="14" t="n">
        <v>45344.560416667</v>
      </c>
      <c r="B508" s="6" t="n">
        <v>64.64</v>
      </c>
      <c r="C508" s="6" t="n">
        <v>64.64</v>
      </c>
      <c r="D508" s="17" t="s">
        <v>209</v>
      </c>
      <c r="E508" s="17"/>
      <c r="F508" s="17"/>
      <c r="G508" s="6" t="s">
        <f>=A508-A507</f>
      </c>
      <c r="H508" s="6" t="s">
        <f>=B508+H507</f>
      </c>
      <c r="I508" s="6" t="s">
        <f>=G508*H507</f>
      </c>
    </row>
    <row collapsed="false" customFormat="false" customHeight="false" hidden="false" ht="12.1" outlineLevel="0" r="509">
      <c r="A509" s="14" t="n">
        <v>45344.563888889</v>
      </c>
      <c r="B509" s="6" t="n">
        <v>75.04</v>
      </c>
      <c r="C509" s="6" t="n">
        <v>75.04</v>
      </c>
      <c r="D509" s="17" t="s">
        <v>210</v>
      </c>
      <c r="E509" s="17"/>
      <c r="F509" s="17"/>
      <c r="G509" s="6" t="s">
        <f>=A509-A508</f>
      </c>
      <c r="H509" s="6" t="s">
        <f>=B509+H508</f>
      </c>
      <c r="I509" s="6" t="s">
        <f>=G509*H508</f>
      </c>
    </row>
    <row collapsed="false" customFormat="false" customHeight="false" hidden="false" ht="12.1" outlineLevel="0" r="510">
      <c r="A510" s="14" t="n">
        <v>45349</v>
      </c>
      <c r="B510" s="6" t="n">
        <v>-19.02</v>
      </c>
      <c r="C510" s="6" t="n">
        <v>-19.02</v>
      </c>
      <c r="D510" s="17" t="s">
        <v>253</v>
      </c>
      <c r="E510" s="17"/>
      <c r="F510" s="17"/>
      <c r="G510" s="6" t="s">
        <f>=A510-A509</f>
      </c>
      <c r="H510" s="6" t="s">
        <f>=B510+H509</f>
      </c>
      <c r="I510" s="6" t="s">
        <f>=G510*H509</f>
      </c>
    </row>
    <row collapsed="false" customFormat="false" customHeight="false" hidden="false" ht="12.1" outlineLevel="0" r="511">
      <c r="A511" s="14" t="n">
        <v>45350.648611111</v>
      </c>
      <c r="B511" s="6" t="n">
        <v>19.02</v>
      </c>
      <c r="C511" s="6" t="n">
        <v>19.02</v>
      </c>
      <c r="D511" s="17" t="s">
        <v>215</v>
      </c>
      <c r="E511" s="17"/>
      <c r="F511" s="17"/>
      <c r="G511" s="6" t="s">
        <f>=A511-A510</f>
      </c>
      <c r="H511" s="6" t="s">
        <f>=B511+H510</f>
      </c>
      <c r="I511" s="6" t="s">
        <f>=G511*H510</f>
      </c>
    </row>
    <row collapsed="false" customFormat="false" customHeight="false" hidden="false" ht="12.1" outlineLevel="0" r="512">
      <c r="A512" s="14" t="n">
        <v>45351</v>
      </c>
      <c r="B512" s="6" t="n">
        <v>-122.55</v>
      </c>
      <c r="C512" s="6" t="n">
        <v>-122.55</v>
      </c>
      <c r="D512" s="17" t="s">
        <v>259</v>
      </c>
      <c r="E512" s="17"/>
      <c r="F512" s="17"/>
      <c r="G512" s="6" t="s">
        <f>=A512-A511</f>
      </c>
      <c r="H512" s="6" t="s">
        <f>=B512+H511</f>
      </c>
      <c r="I512" s="6" t="s">
        <f>=G512*H511</f>
      </c>
    </row>
    <row collapsed="false" customFormat="false" customHeight="false" hidden="false" ht="12.1" outlineLevel="0" r="513">
      <c r="A513" s="14" t="n">
        <v>45352.629861111</v>
      </c>
      <c r="B513" s="6" t="n">
        <v>122.55</v>
      </c>
      <c r="C513" s="6" t="n">
        <v>122.55</v>
      </c>
      <c r="D513" s="17" t="s">
        <v>213</v>
      </c>
      <c r="E513" s="17"/>
      <c r="F513" s="17"/>
      <c r="G513" s="6" t="s">
        <f>=A513-A512</f>
      </c>
      <c r="H513" s="6" t="s">
        <f>=B513+H512</f>
      </c>
      <c r="I513" s="6" t="s">
        <f>=G513*H512</f>
      </c>
    </row>
    <row collapsed="false" customFormat="false" customHeight="false" hidden="false" ht="12.1" outlineLevel="0" r="514">
      <c r="A514" s="14" t="n">
        <v>45386</v>
      </c>
      <c r="B514" s="6" t="n">
        <v>-13.96</v>
      </c>
      <c r="C514" s="6" t="n">
        <v>-13.96</v>
      </c>
      <c r="D514" s="17" t="s">
        <v>246</v>
      </c>
      <c r="E514" s="17"/>
      <c r="F514" s="17"/>
      <c r="G514" s="6" t="s">
        <f>=A514-A513</f>
      </c>
      <c r="H514" s="6" t="s">
        <f>=B514+H513</f>
      </c>
      <c r="I514" s="6" t="s">
        <f>=G514*H513</f>
      </c>
    </row>
    <row collapsed="false" customFormat="false" customHeight="false" hidden="false" ht="12.1" outlineLevel="0" r="515">
      <c r="A515" s="14" t="n">
        <v>45387.660416667</v>
      </c>
      <c r="B515" s="6" t="n">
        <v>13.96</v>
      </c>
      <c r="C515" s="6" t="n">
        <v>13.96</v>
      </c>
      <c r="D515" s="17" t="s">
        <v>217</v>
      </c>
      <c r="E515" s="17"/>
      <c r="F515" s="17"/>
      <c r="G515" s="6" t="s">
        <f>=A515-A514</f>
      </c>
      <c r="H515" s="6" t="s">
        <f>=B515+H514</f>
      </c>
      <c r="I515" s="6" t="s">
        <f>=G515*H514</f>
      </c>
    </row>
    <row collapsed="false" customFormat="false" customHeight="false" hidden="false" ht="12.1" outlineLevel="0" r="516">
      <c r="A516" s="14" t="n">
        <v>45394</v>
      </c>
      <c r="B516" s="6" t="n">
        <v>-29.75</v>
      </c>
      <c r="C516" s="6" t="n">
        <v>-29.75</v>
      </c>
      <c r="D516" s="17" t="s">
        <v>247</v>
      </c>
      <c r="E516" s="17"/>
      <c r="F516" s="17"/>
      <c r="G516" s="6" t="s">
        <f>=A516-A515</f>
      </c>
      <c r="H516" s="6" t="s">
        <f>=B516+H515</f>
      </c>
      <c r="I516" s="6" t="s">
        <f>=G516*H515</f>
      </c>
    </row>
    <row collapsed="false" customFormat="false" customHeight="false" hidden="false" ht="12.1" outlineLevel="0" r="517">
      <c r="A517" s="14" t="n">
        <v>45397.661805556</v>
      </c>
      <c r="B517" s="6" t="n">
        <v>29.75</v>
      </c>
      <c r="C517" s="6" t="n">
        <v>29.75</v>
      </c>
      <c r="D517" s="17" t="s">
        <v>221</v>
      </c>
      <c r="E517" s="17"/>
      <c r="F517" s="17"/>
      <c r="G517" s="6" t="s">
        <f>=A517-A516</f>
      </c>
      <c r="H517" s="6" t="s">
        <f>=B517+H516</f>
      </c>
      <c r="I517" s="6" t="s">
        <f>=G517*H516</f>
      </c>
    </row>
    <row collapsed="false" customFormat="false" customHeight="false" hidden="false" ht="12.1" outlineLevel="0" r="518">
      <c r="A518" s="14" t="n">
        <v>45405</v>
      </c>
      <c r="B518" s="6" t="n">
        <v>-184.74</v>
      </c>
      <c r="C518" s="6" t="n">
        <v>-184.74</v>
      </c>
      <c r="D518" s="17" t="s">
        <v>248</v>
      </c>
      <c r="E518" s="17"/>
      <c r="F518" s="17"/>
      <c r="G518" s="6" t="s">
        <f>=A518-A517</f>
      </c>
      <c r="H518" s="6" t="s">
        <f>=B518+H517</f>
      </c>
      <c r="I518" s="6" t="s">
        <f>=G518*H517</f>
      </c>
    </row>
    <row collapsed="false" customFormat="false" customHeight="false" hidden="false" ht="12.1" outlineLevel="0" r="519">
      <c r="A519" s="14" t="n">
        <v>45406.474305556</v>
      </c>
      <c r="B519" s="6" t="n">
        <v>184.74</v>
      </c>
      <c r="C519" s="6" t="n">
        <v>184.74</v>
      </c>
      <c r="D519" s="17" t="s">
        <v>223</v>
      </c>
      <c r="E519" s="17"/>
      <c r="F519" s="17"/>
      <c r="G519" s="6" t="s">
        <f>=A519-A518</f>
      </c>
      <c r="H519" s="6" t="s">
        <f>=B519+H518</f>
      </c>
      <c r="I519" s="6" t="s">
        <f>=G519*H518</f>
      </c>
    </row>
    <row collapsed="false" customFormat="false" customHeight="false" hidden="false" ht="12.1" outlineLevel="0" r="520">
      <c r="A520" s="14" t="n">
        <v>45414</v>
      </c>
      <c r="B520" s="6" t="n">
        <v>-17.46</v>
      </c>
      <c r="C520" s="6" t="n">
        <v>-17.46</v>
      </c>
      <c r="D520" s="17" t="s">
        <v>244</v>
      </c>
      <c r="E520" s="17"/>
      <c r="F520" s="17"/>
      <c r="G520" s="6" t="s">
        <f>=A520-A519</f>
      </c>
      <c r="H520" s="6" t="s">
        <f>=B520+H519</f>
      </c>
      <c r="I520" s="6" t="s">
        <f>=G520*H519</f>
      </c>
    </row>
    <row collapsed="false" customFormat="false" customHeight="false" hidden="false" ht="12.1" outlineLevel="0" r="521">
      <c r="A521" s="14" t="n">
        <v>45418</v>
      </c>
      <c r="B521" s="6" t="n">
        <v>17.46</v>
      </c>
      <c r="C521" s="6" t="n">
        <v>17.46</v>
      </c>
      <c r="D521" s="17" t="s">
        <v>204</v>
      </c>
      <c r="E521" s="17"/>
      <c r="F521" s="17"/>
      <c r="G521" s="6" t="s">
        <f>=A521-A520</f>
      </c>
      <c r="H521" s="6" t="s">
        <f>=B521+H520</f>
      </c>
      <c r="I521" s="6" t="s">
        <f>=G521*H520</f>
      </c>
    </row>
    <row collapsed="false" customFormat="false" customHeight="false" hidden="false" ht="12.1" outlineLevel="0" r="522">
      <c r="A522" s="14" t="n">
        <v>45420</v>
      </c>
      <c r="B522" s="6" t="n">
        <v>-40.38</v>
      </c>
      <c r="C522" s="6" t="n">
        <v>-40.38</v>
      </c>
      <c r="D522" s="17" t="s">
        <v>156</v>
      </c>
      <c r="E522" s="17"/>
      <c r="F522" s="17"/>
      <c r="G522" s="6" t="s">
        <f>=A522-A521</f>
      </c>
      <c r="H522" s="6" t="s">
        <f>=B522+H521</f>
      </c>
      <c r="I522" s="6" t="s">
        <f>=G522*H521</f>
      </c>
    </row>
    <row collapsed="false" customFormat="false" customHeight="false" hidden="false" ht="12.1" outlineLevel="0" r="523">
      <c r="A523" s="14" t="n">
        <v>45425.58125</v>
      </c>
      <c r="B523" s="6" t="n">
        <v>40.38</v>
      </c>
      <c r="C523" s="6" t="n">
        <v>40.38</v>
      </c>
      <c r="D523" s="17" t="s">
        <v>205</v>
      </c>
      <c r="E523" s="17"/>
      <c r="F523" s="17"/>
      <c r="G523" s="6" t="s">
        <f>=A523-A522</f>
      </c>
      <c r="H523" s="6" t="s">
        <f>=B523+H522</f>
      </c>
      <c r="I523" s="6" t="s">
        <f>=G523*H522</f>
      </c>
    </row>
    <row collapsed="false" customFormat="false" customHeight="false" hidden="false" ht="12.1" outlineLevel="0" r="524">
      <c r="A524" s="14" t="n">
        <v>45434</v>
      </c>
      <c r="B524" s="6" t="n">
        <v>-64.64</v>
      </c>
      <c r="C524" s="6" t="n">
        <v>-64.64</v>
      </c>
      <c r="D524" s="17" t="s">
        <v>258</v>
      </c>
      <c r="E524" s="17"/>
      <c r="F524" s="17"/>
      <c r="G524" s="6" t="s">
        <f>=A524-A523</f>
      </c>
      <c r="H524" s="6" t="s">
        <f>=B524+H523</f>
      </c>
      <c r="I524" s="6" t="s">
        <f>=G524*H523</f>
      </c>
    </row>
    <row collapsed="false" customFormat="false" customHeight="false" hidden="false" ht="12.1" outlineLevel="0" r="525">
      <c r="A525" s="14" t="n">
        <v>45434</v>
      </c>
      <c r="B525" s="6" t="n">
        <v>-75.04</v>
      </c>
      <c r="C525" s="6" t="n">
        <v>-75.04</v>
      </c>
      <c r="D525" s="17" t="s">
        <v>257</v>
      </c>
      <c r="E525" s="17"/>
      <c r="F525" s="17"/>
      <c r="G525" s="6" t="s">
        <f>=A525-A524</f>
      </c>
      <c r="H525" s="6" t="s">
        <f>=B525+H524</f>
      </c>
      <c r="I525" s="6" t="s">
        <f>=G525*H524</f>
      </c>
    </row>
    <row collapsed="false" customFormat="false" customHeight="false" hidden="false" ht="12.1" outlineLevel="0" r="526">
      <c r="A526" s="14" t="n">
        <v>45435.695833333</v>
      </c>
      <c r="B526" s="6" t="n">
        <v>64.64</v>
      </c>
      <c r="C526" s="6" t="n">
        <v>64.64</v>
      </c>
      <c r="D526" s="17" t="s">
        <v>260</v>
      </c>
      <c r="E526" s="17"/>
      <c r="F526" s="17"/>
      <c r="G526" s="6" t="s">
        <f>=A526-A525</f>
      </c>
      <c r="H526" s="6" t="s">
        <f>=B526+H525</f>
      </c>
      <c r="I526" s="6" t="s">
        <f>=G526*H525</f>
      </c>
    </row>
    <row collapsed="false" customFormat="false" customHeight="false" hidden="false" ht="12.1" outlineLevel="0" r="527">
      <c r="A527" s="14" t="n">
        <v>45435.698611111</v>
      </c>
      <c r="B527" s="6" t="n">
        <v>75.04</v>
      </c>
      <c r="C527" s="6" t="n">
        <v>75.04</v>
      </c>
      <c r="D527" s="17" t="s">
        <v>261</v>
      </c>
      <c r="E527" s="17"/>
      <c r="F527" s="17"/>
      <c r="G527" s="6" t="s">
        <f>=A527-A526</f>
      </c>
      <c r="H527" s="6" t="s">
        <f>=B527+H526</f>
      </c>
      <c r="I527" s="6" t="s">
        <f>=G527*H526</f>
      </c>
    </row>
    <row collapsed="false" customFormat="false" customHeight="false" hidden="false" ht="12.1" outlineLevel="0" r="528">
      <c r="A528" s="14" t="n">
        <v>45439</v>
      </c>
      <c r="B528" s="6" t="n">
        <v>-254.3</v>
      </c>
      <c r="C528" s="6" t="n">
        <v>-254.3</v>
      </c>
      <c r="D528" s="17" t="s">
        <v>262</v>
      </c>
      <c r="E528" s="17"/>
      <c r="F528" s="17"/>
      <c r="G528" s="6" t="s">
        <f>=A528-A527</f>
      </c>
      <c r="H528" s="6" t="s">
        <f>=B528+H527</f>
      </c>
      <c r="I528" s="6" t="s">
        <f>=G528*H527</f>
      </c>
    </row>
    <row collapsed="false" customFormat="false" customHeight="false" hidden="false" ht="12.1" outlineLevel="0" r="529">
      <c r="A529" s="14" t="n">
        <v>45440</v>
      </c>
      <c r="B529" s="6" t="n">
        <v>-19.02</v>
      </c>
      <c r="C529" s="6" t="n">
        <v>-19.02</v>
      </c>
      <c r="D529" s="17" t="s">
        <v>253</v>
      </c>
      <c r="E529" s="17"/>
      <c r="F529" s="17"/>
      <c r="G529" s="6" t="s">
        <f>=A529-A528</f>
      </c>
      <c r="H529" s="6" t="s">
        <f>=B529+H528</f>
      </c>
      <c r="I529" s="6" t="s">
        <f>=G529*H528</f>
      </c>
    </row>
    <row collapsed="false" customFormat="false" customHeight="false" hidden="false" ht="12.1" outlineLevel="0" r="530">
      <c r="A530" s="14" t="n">
        <v>45441</v>
      </c>
      <c r="B530" s="6" t="n">
        <v>-119.85</v>
      </c>
      <c r="C530" s="6" t="n">
        <v>-119.85</v>
      </c>
      <c r="D530" s="17" t="s">
        <v>263</v>
      </c>
      <c r="E530" s="17"/>
      <c r="F530" s="17"/>
      <c r="G530" s="6" t="s">
        <f>=A530-A529</f>
      </c>
      <c r="H530" s="6" t="s">
        <f>=B530+H529</f>
      </c>
      <c r="I530" s="6" t="s">
        <f>=G530*H529</f>
      </c>
    </row>
    <row collapsed="false" customFormat="false" customHeight="false" hidden="false" ht="12.1" outlineLevel="0" r="531">
      <c r="A531" s="14" t="n">
        <v>45441.611111111</v>
      </c>
      <c r="B531" s="6" t="n">
        <v>19.02</v>
      </c>
      <c r="C531" s="6" t="n">
        <v>19.02</v>
      </c>
      <c r="D531" s="17" t="s">
        <v>264</v>
      </c>
      <c r="E531" s="17"/>
      <c r="F531" s="17"/>
      <c r="G531" s="6" t="s">
        <f>=A531-A530</f>
      </c>
      <c r="H531" s="6" t="s">
        <f>=B531+H530</f>
      </c>
      <c r="I531" s="6" t="s">
        <f>=G531*H530</f>
      </c>
    </row>
    <row collapsed="false" customFormat="false" customHeight="false" hidden="false" ht="12.1" outlineLevel="0" r="532">
      <c r="A532" s="14" t="n">
        <v>45442.663888889</v>
      </c>
      <c r="B532" s="6" t="n">
        <v>119.85</v>
      </c>
      <c r="C532" s="6" t="n">
        <v>119.85</v>
      </c>
      <c r="D532" s="17" t="s">
        <v>265</v>
      </c>
      <c r="E532" s="17"/>
      <c r="F532" s="17"/>
      <c r="G532" s="6" t="s">
        <f>=A532-A531</f>
      </c>
      <c r="H532" s="6" t="s">
        <f>=B532+H531</f>
      </c>
      <c r="I532" s="6" t="s">
        <f>=G532*H531</f>
      </c>
    </row>
    <row collapsed="false" customFormat="false" customHeight="false" hidden="false" ht="12.1" outlineLevel="0" r="533">
      <c r="A533" s="14" t="n">
        <v>45454.570138889</v>
      </c>
      <c r="B533" s="6" t="n">
        <v>254.3</v>
      </c>
      <c r="C533" s="6" t="n">
        <v>254.3</v>
      </c>
      <c r="D533" s="17" t="s">
        <v>266</v>
      </c>
      <c r="E533" s="17"/>
      <c r="F533" s="17"/>
      <c r="G533" s="6" t="s">
        <f>=A533-A532</f>
      </c>
      <c r="H533" s="6" t="s">
        <f>=B533+H532</f>
      </c>
      <c r="I533" s="6" t="s">
        <f>=G533*H532</f>
      </c>
    </row>
    <row collapsed="false" customFormat="false" customHeight="false" hidden="false" ht="12.1" outlineLevel="0" r="534">
      <c r="A534" s="14" t="n">
        <v>45476</v>
      </c>
      <c r="B534" s="6" t="n">
        <v>-200</v>
      </c>
      <c r="C534" s="6" t="n">
        <v>-200</v>
      </c>
      <c r="D534" s="17" t="s">
        <v>184</v>
      </c>
      <c r="E534" s="17"/>
      <c r="F534" s="17"/>
      <c r="G534" s="6" t="s">
        <f>=A534-A533</f>
      </c>
      <c r="H534" s="6" t="s">
        <f>=B534+H533</f>
      </c>
      <c r="I534" s="6" t="s">
        <f>=G534*H533</f>
      </c>
    </row>
    <row collapsed="false" customFormat="false" customHeight="false" hidden="false" ht="12.1" outlineLevel="0" r="535">
      <c r="A535" s="14" t="n">
        <v>45477</v>
      </c>
      <c r="B535" s="6" t="n">
        <v>-13.96</v>
      </c>
      <c r="C535" s="6" t="n">
        <v>-13.96</v>
      </c>
      <c r="D535" s="17" t="s">
        <v>246</v>
      </c>
      <c r="E535" s="17"/>
      <c r="F535" s="17"/>
      <c r="G535" s="6" t="s">
        <f>=A535-A534</f>
      </c>
      <c r="H535" s="6" t="s">
        <f>=B535+H534</f>
      </c>
      <c r="I535" s="6" t="s">
        <f>=G535*H534</f>
      </c>
    </row>
    <row collapsed="false" customFormat="false" customHeight="false" hidden="false" ht="12.1" outlineLevel="0" r="536">
      <c r="A536" s="14" t="n">
        <v>45478.59375</v>
      </c>
      <c r="B536" s="6" t="n">
        <v>200</v>
      </c>
      <c r="C536" s="6" t="n">
        <v>200</v>
      </c>
      <c r="D536" s="17" t="s">
        <v>267</v>
      </c>
      <c r="E536" s="17"/>
      <c r="F536" s="17"/>
      <c r="G536" s="6" t="s">
        <f>=A536-A535</f>
      </c>
      <c r="H536" s="6" t="s">
        <f>=B536+H535</f>
      </c>
      <c r="I536" s="6" t="s">
        <f>=G536*H535</f>
      </c>
    </row>
    <row collapsed="false" customFormat="false" customHeight="false" hidden="false" ht="12.1" outlineLevel="0" r="537">
      <c r="A537" s="14" t="n">
        <v>45478.595833333</v>
      </c>
      <c r="B537" s="6" t="n">
        <v>13.96</v>
      </c>
      <c r="C537" s="6" t="n">
        <v>13.96</v>
      </c>
      <c r="D537" s="17" t="s">
        <v>268</v>
      </c>
      <c r="E537" s="17"/>
      <c r="F537" s="17"/>
      <c r="G537" s="6" t="s">
        <f>=A537-A536</f>
      </c>
      <c r="H537" s="6" t="s">
        <f>=B537+H536</f>
      </c>
      <c r="I537" s="6" t="s">
        <f>=G537*H536</f>
      </c>
    </row>
    <row collapsed="false" customFormat="false" customHeight="false" hidden="false" ht="12.1" outlineLevel="0" r="538">
      <c r="A538" s="14" t="n">
        <v>45482</v>
      </c>
      <c r="B538" s="6" t="n">
        <v>-1000</v>
      </c>
      <c r="C538" s="6" t="n">
        <v>-1000</v>
      </c>
      <c r="D538" s="17" t="s">
        <v>269</v>
      </c>
      <c r="E538" s="17"/>
      <c r="F538" s="17"/>
      <c r="G538" s="6" t="s">
        <f>=A538-A537</f>
      </c>
      <c r="H538" s="6" t="s">
        <f>=B538+H537</f>
      </c>
      <c r="I538" s="6" t="s">
        <f>=G538*H537</f>
      </c>
    </row>
    <row collapsed="false" customFormat="false" customHeight="false" hidden="false" ht="12.1" outlineLevel="0" r="539">
      <c r="A539" s="14" t="n">
        <v>45483</v>
      </c>
      <c r="B539" s="6" t="n">
        <v>-47.36</v>
      </c>
      <c r="C539" s="6" t="n">
        <v>-47.36</v>
      </c>
      <c r="D539" s="17" t="s">
        <v>256</v>
      </c>
      <c r="E539" s="17"/>
      <c r="F539" s="17"/>
      <c r="G539" s="6" t="s">
        <f>=A539-A538</f>
      </c>
      <c r="H539" s="6" t="s">
        <f>=B539+H538</f>
      </c>
      <c r="I539" s="6" t="s">
        <f>=G539*H538</f>
      </c>
    </row>
    <row collapsed="false" customFormat="false" customHeight="false" hidden="false" ht="12.1" outlineLevel="0" r="540">
      <c r="A540" s="14" t="n">
        <v>45484</v>
      </c>
      <c r="B540" s="6" t="n">
        <v>-750</v>
      </c>
      <c r="C540" s="6" t="n">
        <v>-750</v>
      </c>
      <c r="D540" s="17" t="s">
        <v>193</v>
      </c>
      <c r="E540" s="17"/>
      <c r="F540" s="17"/>
      <c r="G540" s="6" t="s">
        <f>=A540-A539</f>
      </c>
      <c r="H540" s="6" t="s">
        <f>=B540+H539</f>
      </c>
      <c r="I540" s="6" t="s">
        <f>=G540*H539</f>
      </c>
    </row>
    <row collapsed="false" customFormat="false" customHeight="false" hidden="false" ht="12.1" outlineLevel="0" r="541">
      <c r="A541" s="14" t="n">
        <v>45484.560416667</v>
      </c>
      <c r="B541" s="6" t="n">
        <v>47.36</v>
      </c>
      <c r="C541" s="6" t="n">
        <v>47.36</v>
      </c>
      <c r="D541" s="17" t="s">
        <v>270</v>
      </c>
      <c r="E541" s="17"/>
      <c r="F541" s="17"/>
      <c r="G541" s="6" t="s">
        <f>=A541-A540</f>
      </c>
      <c r="H541" s="6" t="s">
        <f>=B541+H540</f>
      </c>
      <c r="I541" s="6" t="s">
        <f>=G541*H540</f>
      </c>
    </row>
    <row collapsed="false" customFormat="false" customHeight="false" hidden="false" ht="12.1" outlineLevel="0" r="542">
      <c r="A542" s="14" t="n">
        <v>45484.561805556</v>
      </c>
      <c r="B542" s="6" t="n">
        <v>1000</v>
      </c>
      <c r="C542" s="6" t="n">
        <v>1000</v>
      </c>
      <c r="D542" s="17" t="s">
        <v>271</v>
      </c>
      <c r="E542" s="17"/>
      <c r="F542" s="17"/>
      <c r="G542" s="6" t="s">
        <f>=A542-A541</f>
      </c>
      <c r="H542" s="6" t="s">
        <f>=B542+H541</f>
      </c>
      <c r="I542" s="6" t="s">
        <f>=G542*H541</f>
      </c>
    </row>
    <row collapsed="false" customFormat="false" customHeight="false" hidden="false" ht="12.1" outlineLevel="0" r="543">
      <c r="A543" s="14" t="n">
        <v>45485</v>
      </c>
      <c r="B543" s="6" t="n">
        <v>-29.75</v>
      </c>
      <c r="C543" s="6" t="n">
        <v>-29.75</v>
      </c>
      <c r="D543" s="17" t="s">
        <v>247</v>
      </c>
      <c r="E543" s="17"/>
      <c r="F543" s="17"/>
      <c r="G543" s="6" t="s">
        <f>=A543-A542</f>
      </c>
      <c r="H543" s="6" t="s">
        <f>=B543+H542</f>
      </c>
      <c r="I543" s="6" t="s">
        <f>=G543*H542</f>
      </c>
    </row>
    <row collapsed="false" customFormat="false" customHeight="false" hidden="false" ht="12.1" outlineLevel="0" r="544">
      <c r="A544" s="14" t="n">
        <v>45488.574305556</v>
      </c>
      <c r="B544" s="6" t="n">
        <v>29.75</v>
      </c>
      <c r="C544" s="6" t="n">
        <v>29.75</v>
      </c>
      <c r="D544" s="17" t="s">
        <v>272</v>
      </c>
      <c r="E544" s="17"/>
      <c r="F544" s="17"/>
      <c r="G544" s="6" t="s">
        <f>=A544-A543</f>
      </c>
      <c r="H544" s="6" t="s">
        <f>=B544+H543</f>
      </c>
      <c r="I544" s="6" t="s">
        <f>=G544*H543</f>
      </c>
    </row>
    <row collapsed="false" customFormat="false" customHeight="false" hidden="false" ht="12.1" outlineLevel="0" r="545">
      <c r="A545" s="14" t="n">
        <v>45488.5875</v>
      </c>
      <c r="B545" s="6" t="n">
        <v>750</v>
      </c>
      <c r="C545" s="6" t="n">
        <v>750</v>
      </c>
      <c r="D545" s="17" t="s">
        <v>273</v>
      </c>
      <c r="E545" s="17"/>
      <c r="F545" s="17"/>
      <c r="G545" s="6" t="s">
        <f>=A545-A544</f>
      </c>
      <c r="H545" s="6" t="s">
        <f>=B545+H544</f>
      </c>
      <c r="I545" s="6" t="s">
        <f>=G545*H544</f>
      </c>
    </row>
    <row collapsed="false" customFormat="false" customHeight="false" hidden="false" ht="12.1" outlineLevel="0" r="546">
      <c r="A546" s="14" t="n">
        <v>45489</v>
      </c>
      <c r="B546" s="6" t="n">
        <v>-350</v>
      </c>
      <c r="C546" s="6" t="n">
        <v>-350</v>
      </c>
      <c r="D546" s="17" t="s">
        <v>274</v>
      </c>
      <c r="E546" s="17"/>
      <c r="F546" s="17"/>
      <c r="G546" s="6" t="s">
        <f>=A546-A545</f>
      </c>
      <c r="H546" s="6" t="s">
        <f>=B546+H545</f>
      </c>
      <c r="I546" s="6" t="s">
        <f>=G546*H545</f>
      </c>
    </row>
    <row collapsed="false" customFormat="false" customHeight="false" hidden="false" ht="12.1" outlineLevel="0" r="547">
      <c r="A547" s="14" t="n">
        <v>45496</v>
      </c>
      <c r="B547" s="6" t="n">
        <v>-184.74</v>
      </c>
      <c r="C547" s="6" t="n">
        <v>-184.74</v>
      </c>
      <c r="D547" s="17" t="s">
        <v>248</v>
      </c>
      <c r="E547" s="17"/>
      <c r="F547" s="17"/>
      <c r="G547" s="6" t="s">
        <f>=A547-A546</f>
      </c>
      <c r="H547" s="6" t="s">
        <f>=B547+H546</f>
      </c>
      <c r="I547" s="6" t="s">
        <f>=G547*H546</f>
      </c>
    </row>
    <row collapsed="false" customFormat="false" customHeight="false" hidden="false" ht="12.1" outlineLevel="0" r="548">
      <c r="A548" s="14" t="n">
        <v>45497.443055556</v>
      </c>
      <c r="B548" s="6" t="n">
        <v>184.74</v>
      </c>
      <c r="C548" s="6" t="n">
        <v>184.74</v>
      </c>
      <c r="D548" s="17" t="s">
        <v>275</v>
      </c>
      <c r="E548" s="17"/>
      <c r="F548" s="17"/>
      <c r="G548" s="6" t="s">
        <f>=A548-A547</f>
      </c>
      <c r="H548" s="6" t="s">
        <f>=B548+H547</f>
      </c>
      <c r="I548" s="6" t="s">
        <f>=G548*H547</f>
      </c>
    </row>
    <row collapsed="false" customFormat="false" customHeight="false" hidden="false" ht="12.1" outlineLevel="0" r="549">
      <c r="A549" s="14" t="n">
        <v>45503.519444444</v>
      </c>
      <c r="B549" s="6" t="n">
        <v>350</v>
      </c>
      <c r="C549" s="6" t="n">
        <v>350</v>
      </c>
      <c r="D549" s="17" t="s">
        <v>276</v>
      </c>
      <c r="E549" s="17"/>
      <c r="F549" s="17"/>
      <c r="G549" s="6" t="s">
        <f>=A549-A548</f>
      </c>
      <c r="H549" s="6" t="s">
        <f>=B549+H548</f>
      </c>
      <c r="I549" s="6" t="s">
        <f>=G549*H548</f>
      </c>
    </row>
    <row collapsed="false" customFormat="false" customHeight="false" hidden="false" ht="12.1" outlineLevel="0" r="550">
      <c r="A550" s="14" t="n">
        <v>45505</v>
      </c>
      <c r="B550" s="6" t="n">
        <v>-17.46</v>
      </c>
      <c r="C550" s="6" t="n">
        <v>-17.46</v>
      </c>
      <c r="D550" s="17" t="s">
        <v>244</v>
      </c>
      <c r="E550" s="17"/>
      <c r="F550" s="17"/>
      <c r="G550" s="6" t="s">
        <f>=A550-A549</f>
      </c>
      <c r="H550" s="6" t="s">
        <f>=B550+H549</f>
      </c>
      <c r="I550" s="6" t="s">
        <f>=G550*H549</f>
      </c>
    </row>
    <row collapsed="false" customFormat="false" customHeight="false" hidden="false" ht="12.1" outlineLevel="0" r="551">
      <c r="A551" s="14" t="n">
        <v>45509</v>
      </c>
      <c r="B551" s="6" t="n">
        <v>17.46</v>
      </c>
      <c r="C551" s="6" t="n">
        <v>17.46</v>
      </c>
      <c r="D551" s="17" t="s">
        <v>277</v>
      </c>
      <c r="E551" s="17"/>
      <c r="F551" s="17"/>
      <c r="G551" s="6" t="s">
        <f>=A551-A550</f>
      </c>
      <c r="H551" s="6" t="s">
        <f>=B551+H550</f>
      </c>
      <c r="I551" s="6" t="s">
        <f>=G551*H550</f>
      </c>
    </row>
    <row collapsed="false" customFormat="false" customHeight="false" hidden="false" ht="12.1" outlineLevel="0" r="552">
      <c r="A552" s="14" t="n">
        <v>45510</v>
      </c>
      <c r="B552" s="6" t="n">
        <v>-2000</v>
      </c>
      <c r="C552" s="6" t="n">
        <v>-2000</v>
      </c>
      <c r="D552" s="17" t="s">
        <v>278</v>
      </c>
      <c r="E552" s="17"/>
      <c r="F552" s="17"/>
      <c r="G552" s="6" t="s">
        <f>=A552-A551</f>
      </c>
      <c r="H552" s="6" t="s">
        <f>=B552+H551</f>
      </c>
      <c r="I552" s="6" t="s">
        <f>=G552*H551</f>
      </c>
    </row>
    <row collapsed="false" customFormat="false" customHeight="false" hidden="false" ht="12.1" outlineLevel="0" r="553">
      <c r="A553" s="14" t="n">
        <v>45511</v>
      </c>
      <c r="B553" s="6" t="n">
        <v>-40.38</v>
      </c>
      <c r="C553" s="6" t="n">
        <v>-40.38</v>
      </c>
      <c r="D553" s="17" t="s">
        <v>156</v>
      </c>
      <c r="E553" s="17"/>
      <c r="F553" s="17"/>
      <c r="G553" s="6" t="s">
        <f>=A553-A552</f>
      </c>
      <c r="H553" s="6" t="s">
        <f>=B553+H552</f>
      </c>
      <c r="I553" s="6" t="s">
        <f>=G553*H552</f>
      </c>
    </row>
    <row collapsed="false" customFormat="false" customHeight="false" hidden="false" ht="12.1" outlineLevel="0" r="554">
      <c r="A554" s="14" t="n">
        <v>45512.636111111</v>
      </c>
      <c r="B554" s="6" t="n">
        <v>40.38</v>
      </c>
      <c r="C554" s="6" t="n">
        <v>40.38</v>
      </c>
      <c r="D554" s="17" t="s">
        <v>279</v>
      </c>
      <c r="E554" s="17"/>
      <c r="F554" s="17"/>
      <c r="G554" s="6" t="s">
        <f>=A554-A553</f>
      </c>
      <c r="H554" s="6" t="s">
        <f>=B554+H553</f>
      </c>
      <c r="I554" s="6" t="s">
        <f>=G554*H553</f>
      </c>
    </row>
    <row collapsed="false" customFormat="false" customHeight="false" hidden="false" ht="12.1" outlineLevel="0" r="555">
      <c r="A555" s="14" t="n">
        <v>45512.663194444</v>
      </c>
      <c r="B555" s="6" t="n">
        <v>2000</v>
      </c>
      <c r="C555" s="6" t="n">
        <v>2000</v>
      </c>
      <c r="D555" s="17" t="s">
        <v>280</v>
      </c>
      <c r="E555" s="17"/>
      <c r="F555" s="17"/>
      <c r="G555" s="6" t="s">
        <f>=A555-A554</f>
      </c>
      <c r="H555" s="6" t="s">
        <f>=B555+H554</f>
      </c>
      <c r="I555" s="6" t="s">
        <f>=G555*H554</f>
      </c>
    </row>
    <row collapsed="false" customFormat="false" customHeight="false" hidden="false" ht="12.1" outlineLevel="0" r="556">
      <c r="A556" s="14" t="n">
        <v>45524</v>
      </c>
      <c r="B556" s="6" t="n">
        <v>-3500</v>
      </c>
      <c r="C556" s="6" t="n">
        <v>-3500</v>
      </c>
      <c r="D556" s="17" t="s">
        <v>226</v>
      </c>
      <c r="E556" s="17"/>
      <c r="F556" s="17"/>
      <c r="G556" s="6" t="s">
        <f>=A556-A555</f>
      </c>
      <c r="H556" s="6" t="s">
        <f>=B556+H555</f>
      </c>
      <c r="I556" s="6" t="s">
        <f>=G556*H555</f>
      </c>
    </row>
    <row collapsed="false" customFormat="false" customHeight="false" hidden="false" ht="12.1" outlineLevel="0" r="557">
      <c r="A557" s="14" t="n">
        <v>45525</v>
      </c>
      <c r="B557" s="6" t="n">
        <v>-75.04</v>
      </c>
      <c r="C557" s="6" t="n">
        <v>-75.04</v>
      </c>
      <c r="D557" s="17" t="s">
        <v>257</v>
      </c>
      <c r="E557" s="17"/>
      <c r="F557" s="17"/>
      <c r="G557" s="6" t="s">
        <f>=A557-A556</f>
      </c>
      <c r="H557" s="6" t="s">
        <f>=B557+H556</f>
      </c>
      <c r="I557" s="6" t="s">
        <f>=G557*H556</f>
      </c>
    </row>
    <row collapsed="false" customFormat="false" customHeight="false" hidden="false" ht="12.1" outlineLevel="0" r="558">
      <c r="A558" s="14" t="n">
        <v>45525</v>
      </c>
      <c r="B558" s="6" t="n">
        <v>-64.64</v>
      </c>
      <c r="C558" s="6" t="n">
        <v>-64.64</v>
      </c>
      <c r="D558" s="17" t="s">
        <v>258</v>
      </c>
      <c r="E558" s="17"/>
      <c r="F558" s="17"/>
      <c r="G558" s="6" t="s">
        <f>=A558-A557</f>
      </c>
      <c r="H558" s="6" t="s">
        <f>=B558+H557</f>
      </c>
      <c r="I558" s="6" t="s">
        <f>=G558*H557</f>
      </c>
    </row>
    <row collapsed="false" customFormat="false" customHeight="false" hidden="false" ht="12.1" outlineLevel="0" r="559">
      <c r="A559" s="14" t="n">
        <v>45526.585416667</v>
      </c>
      <c r="B559" s="6" t="n">
        <v>3500</v>
      </c>
      <c r="C559" s="6" t="n">
        <v>3500</v>
      </c>
      <c r="D559" s="17" t="s">
        <v>251</v>
      </c>
      <c r="E559" s="17"/>
      <c r="F559" s="17"/>
      <c r="G559" s="6" t="s">
        <f>=A559-A558</f>
      </c>
      <c r="H559" s="6" t="s">
        <f>=B559+H558</f>
      </c>
      <c r="I559" s="6" t="s">
        <f>=G559*H558</f>
      </c>
    </row>
    <row collapsed="false" customFormat="false" customHeight="false" hidden="false" ht="12.1" outlineLevel="0" r="560">
      <c r="A560" s="14" t="n">
        <v>45526.586111111</v>
      </c>
      <c r="B560" s="6" t="n">
        <v>75.04</v>
      </c>
      <c r="C560" s="6" t="n">
        <v>75.04</v>
      </c>
      <c r="D560" s="17" t="s">
        <v>261</v>
      </c>
      <c r="E560" s="17"/>
      <c r="F560" s="17"/>
      <c r="G560" s="6" t="s">
        <f>=A560-A559</f>
      </c>
      <c r="H560" s="6" t="s">
        <f>=B560+H559</f>
      </c>
      <c r="I560" s="6" t="s">
        <f>=G560*H559</f>
      </c>
    </row>
    <row collapsed="false" customFormat="false" customHeight="false" hidden="false" ht="12.1" outlineLevel="0" r="561">
      <c r="A561" s="14" t="n">
        <v>45527</v>
      </c>
      <c r="B561" s="6" t="n">
        <v>64.64</v>
      </c>
      <c r="C561" s="6" t="n">
        <v>64.64</v>
      </c>
      <c r="D561" s="17" t="s">
        <v>260</v>
      </c>
      <c r="E561" s="17"/>
      <c r="F561" s="17"/>
      <c r="G561" s="6" t="s">
        <f>=A561-A560</f>
      </c>
      <c r="H561" s="6" t="s">
        <f>=B561+H560</f>
      </c>
      <c r="I561" s="6" t="s">
        <f>=G561*H560</f>
      </c>
    </row>
    <row collapsed="false" customFormat="false" customHeight="false" hidden="false" ht="12.1" outlineLevel="0" r="562">
      <c r="A562" s="14" t="n">
        <v>45530</v>
      </c>
      <c r="B562" s="6" t="n">
        <v>-500</v>
      </c>
      <c r="C562" s="6" t="n">
        <v>-500</v>
      </c>
      <c r="D562" s="17" t="s">
        <v>245</v>
      </c>
      <c r="E562" s="17"/>
      <c r="F562" s="17"/>
      <c r="G562" s="6" t="s">
        <f>=A562-A561</f>
      </c>
      <c r="H562" s="6" t="s">
        <f>=B562+H561</f>
      </c>
      <c r="I562" s="6" t="s">
        <f>=G562*H561</f>
      </c>
    </row>
    <row collapsed="false" customFormat="false" customHeight="false" hidden="false" ht="12.1" outlineLevel="0" r="563">
      <c r="A563" s="14" t="n">
        <v>45531</v>
      </c>
      <c r="B563" s="6" t="n">
        <v>-19.02</v>
      </c>
      <c r="C563" s="6" t="n">
        <v>-19.02</v>
      </c>
      <c r="D563" s="17" t="s">
        <v>253</v>
      </c>
      <c r="E563" s="17"/>
      <c r="F563" s="17"/>
      <c r="G563" s="6" t="s">
        <f>=A563-A562</f>
      </c>
      <c r="H563" s="6" t="s">
        <f>=B563+H562</f>
      </c>
      <c r="I563" s="6" t="s">
        <f>=G563*H562</f>
      </c>
    </row>
    <row collapsed="false" customFormat="false" customHeight="false" hidden="false" ht="12.1" outlineLevel="0" r="564">
      <c r="A564" s="14" t="n">
        <v>45532.463888889</v>
      </c>
      <c r="B564" s="6" t="n">
        <v>500</v>
      </c>
      <c r="C564" s="6" t="n">
        <v>500</v>
      </c>
      <c r="D564" s="17" t="s">
        <v>281</v>
      </c>
      <c r="E564" s="17"/>
      <c r="F564" s="17"/>
      <c r="G564" s="6" t="s">
        <f>=A564-A563</f>
      </c>
      <c r="H564" s="6" t="s">
        <f>=B564+H563</f>
      </c>
      <c r="I564" s="6" t="s">
        <f>=G564*H563</f>
      </c>
    </row>
    <row collapsed="false" customFormat="false" customHeight="false" hidden="false" ht="12.1" outlineLevel="0" r="565">
      <c r="A565" s="14" t="n">
        <v>45532.465277778</v>
      </c>
      <c r="B565" s="6" t="n">
        <v>19.02</v>
      </c>
      <c r="C565" s="6" t="n">
        <v>19.02</v>
      </c>
      <c r="D565" s="17" t="s">
        <v>264</v>
      </c>
      <c r="E565" s="17"/>
      <c r="F565" s="17"/>
      <c r="G565" s="6" t="s">
        <f>=A565-A564</f>
      </c>
      <c r="H565" s="6" t="s">
        <f>=B565+H564</f>
      </c>
      <c r="I565" s="6" t="s">
        <f>=G565*H564</f>
      </c>
    </row>
    <row collapsed="false" customFormat="false" customHeight="false" hidden="false" ht="12.1" outlineLevel="0" r="566">
      <c r="A566" s="14" t="n">
        <v>45533</v>
      </c>
      <c r="B566" s="6" t="n">
        <v>-122.55</v>
      </c>
      <c r="C566" s="6" t="n">
        <v>-122.55</v>
      </c>
      <c r="D566" s="17" t="s">
        <v>259</v>
      </c>
      <c r="E566" s="17"/>
      <c r="F566" s="17"/>
      <c r="G566" s="6" t="s">
        <f>=A566-A565</f>
      </c>
      <c r="H566" s="6" t="s">
        <f>=B566+H565</f>
      </c>
      <c r="I566" s="6" t="s">
        <f>=G566*H565</f>
      </c>
    </row>
    <row collapsed="false" customFormat="false" customHeight="false" hidden="false" ht="12.1" outlineLevel="0" r="567">
      <c r="A567" s="14" t="n">
        <v>45534</v>
      </c>
      <c r="B567" s="6" t="n">
        <v>122.55</v>
      </c>
      <c r="C567" s="6" t="n">
        <v>122.55</v>
      </c>
      <c r="D567" s="17" t="s">
        <v>265</v>
      </c>
      <c r="E567" s="17"/>
      <c r="F567" s="17"/>
      <c r="G567" s="6" t="s">
        <f>=A567-A566</f>
      </c>
      <c r="H567" s="6" t="s">
        <f>=B567+H566</f>
      </c>
      <c r="I567" s="6" t="s">
        <f>=G567*H566</f>
      </c>
    </row>
    <row collapsed="false" customFormat="false" customHeight="false" hidden="false" ht="12.1" outlineLevel="0" r="568">
      <c r="A568" s="14" t="n">
        <v>45568</v>
      </c>
      <c r="B568" s="6" t="n">
        <v>-6.98</v>
      </c>
      <c r="C568" s="6" t="n">
        <v>-6.98</v>
      </c>
      <c r="D568" s="17" t="s">
        <v>282</v>
      </c>
      <c r="E568" s="17"/>
      <c r="F568" s="17"/>
      <c r="G568" s="6" t="s">
        <f>=A568-A567</f>
      </c>
      <c r="H568" s="6" t="s">
        <f>=B568+H567</f>
      </c>
      <c r="I568" s="6" t="s">
        <f>=G568*H567</f>
      </c>
    </row>
    <row collapsed="false" customFormat="false" customHeight="false" hidden="false" ht="12.1" outlineLevel="0" r="569">
      <c r="A569" s="14" t="n">
        <v>45569.641666667</v>
      </c>
      <c r="B569" s="6" t="n">
        <v>6.98</v>
      </c>
      <c r="C569" s="6" t="n">
        <v>6.98</v>
      </c>
      <c r="D569" s="17" t="s">
        <v>268</v>
      </c>
      <c r="E569" s="17"/>
      <c r="F569" s="17"/>
      <c r="G569" s="6" t="s">
        <f>=A569-A568</f>
      </c>
      <c r="H569" s="6" t="s">
        <f>=B569+H568</f>
      </c>
      <c r="I569" s="6" t="s">
        <f>=G569*H568</f>
      </c>
    </row>
    <row collapsed="false" customFormat="false" customHeight="false" hidden="false" ht="12.1" outlineLevel="0" r="570">
      <c r="A570" s="14" t="n">
        <v>45576</v>
      </c>
      <c r="B570" s="6" t="n">
        <v>-14.9</v>
      </c>
      <c r="C570" s="6" t="n">
        <v>-14.9</v>
      </c>
      <c r="D570" s="17" t="s">
        <v>283</v>
      </c>
      <c r="E570" s="17"/>
      <c r="F570" s="17"/>
      <c r="G570" s="6" t="s">
        <f>=A570-A569</f>
      </c>
      <c r="H570" s="6" t="s">
        <f>=B570+H569</f>
      </c>
      <c r="I570" s="6" t="s">
        <f>=G570*H569</f>
      </c>
    </row>
    <row collapsed="false" customFormat="false" customHeight="false" hidden="false" ht="12.1" outlineLevel="0" r="571">
      <c r="A571" s="14" t="n">
        <v>45580</v>
      </c>
      <c r="B571" s="6" t="n">
        <v>14.9</v>
      </c>
      <c r="C571" s="6" t="n">
        <v>14.9</v>
      </c>
      <c r="D571" s="17" t="s">
        <v>272</v>
      </c>
      <c r="E571" s="17"/>
      <c r="F571" s="17"/>
      <c r="G571" s="6" t="s">
        <f>=A571-A570</f>
      </c>
      <c r="H571" s="6" t="s">
        <f>=B571+H570</f>
      </c>
      <c r="I571" s="6" t="s">
        <f>=G571*H570</f>
      </c>
    </row>
    <row collapsed="false" customFormat="false" customHeight="false" hidden="false" ht="12.1" outlineLevel="0" r="572">
      <c r="A572" s="14" t="n">
        <v>45587</v>
      </c>
      <c r="B572" s="6" t="n">
        <v>-184.74</v>
      </c>
      <c r="C572" s="6" t="n">
        <v>-184.74</v>
      </c>
      <c r="D572" s="17" t="s">
        <v>248</v>
      </c>
      <c r="E572" s="17"/>
      <c r="F572" s="17"/>
      <c r="G572" s="6" t="s">
        <f>=A572-A571</f>
      </c>
      <c r="H572" s="6" t="s">
        <f>=B572+H571</f>
      </c>
      <c r="I572" s="6" t="s">
        <f>=G572*H571</f>
      </c>
    </row>
    <row collapsed="false" customFormat="false" customHeight="false" hidden="false" ht="12.1" outlineLevel="0" r="573">
      <c r="A573" s="14" t="n">
        <v>45588.419444444</v>
      </c>
      <c r="B573" s="6" t="n">
        <v>184.74</v>
      </c>
      <c r="C573" s="6" t="n">
        <v>184.74</v>
      </c>
      <c r="D573" s="17" t="s">
        <v>275</v>
      </c>
      <c r="E573" s="17"/>
      <c r="F573" s="17"/>
      <c r="G573" s="6" t="s">
        <f>=A573-A572</f>
      </c>
      <c r="H573" s="6" t="s">
        <f>=B573+H572</f>
      </c>
      <c r="I573" s="6" t="s">
        <f>=G573*H572</f>
      </c>
    </row>
    <row collapsed="false" customFormat="false" customHeight="false" hidden="false" ht="12.1" outlineLevel="0" r="574">
      <c r="A574" s="14" t="n">
        <v>45602</v>
      </c>
      <c r="B574" s="6" t="n">
        <v>-900</v>
      </c>
      <c r="C574" s="6" t="n">
        <v>-900</v>
      </c>
      <c r="D574" s="17" t="s">
        <v>224</v>
      </c>
      <c r="E574" s="17"/>
      <c r="F574" s="17"/>
      <c r="G574" s="6" t="s">
        <f>=A574-A573</f>
      </c>
      <c r="H574" s="6" t="s">
        <f>=B574+H573</f>
      </c>
      <c r="I574" s="6" t="s">
        <f>=G574*H573</f>
      </c>
    </row>
    <row collapsed="false" customFormat="false" customHeight="false" hidden="false" ht="12.1" outlineLevel="0" r="575">
      <c r="A575" s="14" t="n">
        <v>45603</v>
      </c>
      <c r="B575" s="6" t="n">
        <v>-18.81</v>
      </c>
      <c r="C575" s="6" t="n">
        <v>-18.81</v>
      </c>
      <c r="D575" s="17" t="s">
        <v>284</v>
      </c>
      <c r="E575" s="17"/>
      <c r="F575" s="17"/>
      <c r="G575" s="6" t="s">
        <f>=A575-A574</f>
      </c>
      <c r="H575" s="6" t="s">
        <f>=B575+H574</f>
      </c>
      <c r="I575" s="6" t="s">
        <f>=G575*H574</f>
      </c>
    </row>
    <row collapsed="false" customFormat="false" customHeight="false" hidden="false" ht="12.1" outlineLevel="0" r="576">
      <c r="A576" s="14" t="n">
        <v>45604.458333333</v>
      </c>
      <c r="B576" s="6" t="n">
        <v>18.81</v>
      </c>
      <c r="C576" s="6" t="n">
        <v>18.81</v>
      </c>
      <c r="D576" s="17" t="s">
        <v>277</v>
      </c>
      <c r="E576" s="17"/>
      <c r="F576" s="17"/>
      <c r="G576" s="6" t="s">
        <f>=A576-A575</f>
      </c>
      <c r="H576" s="6" t="s">
        <f>=B576+H575</f>
      </c>
      <c r="I576" s="6" t="s">
        <f>=G576*H575</f>
      </c>
    </row>
    <row collapsed="false" customFormat="false" customHeight="false" hidden="false" ht="12.1" outlineLevel="0" r="577">
      <c r="A577" s="14" t="n">
        <v>45604.467361111</v>
      </c>
      <c r="B577" s="6" t="n">
        <v>900</v>
      </c>
      <c r="C577" s="6" t="n">
        <v>900</v>
      </c>
      <c r="D577" s="17" t="s">
        <v>285</v>
      </c>
      <c r="E577" s="17"/>
      <c r="F577" s="17"/>
      <c r="G577" s="6" t="s">
        <f>=A577-A576</f>
      </c>
      <c r="H577" s="6" t="s">
        <f>=B577+H576</f>
      </c>
      <c r="I577" s="6" t="s">
        <f>=G577*H576</f>
      </c>
    </row>
    <row collapsed="false" customFormat="false" customHeight="false" hidden="false" ht="12.1" outlineLevel="0" r="578">
      <c r="A578" s="14" t="n">
        <v>45615</v>
      </c>
      <c r="B578" s="6" t="n">
        <v>-3200</v>
      </c>
      <c r="C578" s="6" t="n">
        <v>-3200</v>
      </c>
      <c r="D578" s="17" t="s">
        <v>286</v>
      </c>
      <c r="E578" s="17"/>
      <c r="F578" s="17"/>
      <c r="G578" s="6" t="s">
        <f>=A578-A577</f>
      </c>
      <c r="H578" s="6" t="s">
        <f>=B578+H577</f>
      </c>
      <c r="I578" s="6" t="s">
        <f>=G578*H577</f>
      </c>
    </row>
    <row collapsed="false" customFormat="false" customHeight="false" hidden="false" ht="12.1" outlineLevel="0" r="579">
      <c r="A579" s="14" t="n">
        <v>45616</v>
      </c>
      <c r="B579" s="6" t="n">
        <v>-64.64</v>
      </c>
      <c r="C579" s="6" t="n">
        <v>-64.64</v>
      </c>
      <c r="D579" s="17" t="s">
        <v>258</v>
      </c>
      <c r="E579" s="17"/>
      <c r="F579" s="17"/>
      <c r="G579" s="6" t="s">
        <f>=A579-A578</f>
      </c>
      <c r="H579" s="6" t="s">
        <f>=B579+H578</f>
      </c>
      <c r="I579" s="6" t="s">
        <f>=G579*H578</f>
      </c>
    </row>
    <row collapsed="false" customFormat="false" customHeight="false" hidden="false" ht="12.1" outlineLevel="0" r="580">
      <c r="A580" s="14" t="n">
        <v>45617</v>
      </c>
      <c r="B580" s="6" t="n">
        <v>64.64</v>
      </c>
      <c r="C580" s="6" t="n">
        <v>64.64</v>
      </c>
      <c r="D580" s="17" t="s">
        <v>260</v>
      </c>
      <c r="E580" s="17"/>
      <c r="F580" s="17"/>
      <c r="G580" s="6" t="s">
        <f>=A580-A579</f>
      </c>
      <c r="H580" s="6" t="s">
        <f>=B580+H579</f>
      </c>
      <c r="I580" s="6" t="s">
        <f>=G580*H579</f>
      </c>
    </row>
    <row collapsed="false" customFormat="false" customHeight="false" hidden="false" ht="12.1" outlineLevel="0" r="581">
      <c r="A581" s="14" t="n">
        <v>45617</v>
      </c>
      <c r="B581" s="6" t="n">
        <v>3200</v>
      </c>
      <c r="C581" s="6" t="n">
        <v>3200</v>
      </c>
      <c r="D581" s="17" t="s">
        <v>252</v>
      </c>
      <c r="E581" s="17"/>
      <c r="F581" s="17"/>
      <c r="G581" s="6" t="s">
        <f>=A581-A580</f>
      </c>
      <c r="H581" s="6" t="s">
        <f>=B581+H580</f>
      </c>
      <c r="I581" s="6" t="s">
        <f>=G581*H580</f>
      </c>
    </row>
    <row collapsed="false" customFormat="false" customHeight="false" hidden="false" ht="12.1" outlineLevel="0" r="582">
      <c r="A582" s="14" t="n">
        <v>45632</v>
      </c>
      <c r="B582" s="6" t="n">
        <v>-6000</v>
      </c>
      <c r="C582" s="6" t="n">
        <v>-6000</v>
      </c>
      <c r="D582" s="17" t="s">
        <v>287</v>
      </c>
      <c r="E582" s="17"/>
      <c r="F582" s="17"/>
      <c r="G582" s="6" t="s">
        <f>=A582-A581</f>
      </c>
      <c r="H582" s="6" t="s">
        <f>=B582+H581</f>
      </c>
      <c r="I582" s="6" t="s">
        <f>=G582*H581</f>
      </c>
    </row>
    <row collapsed="false" customFormat="false" customHeight="false" hidden="false" ht="12.1" outlineLevel="0" r="583">
      <c r="A583" s="14" t="n">
        <v>45633</v>
      </c>
      <c r="B583" s="6" t="n">
        <v>-133.2</v>
      </c>
      <c r="C583" s="6" t="n">
        <v>-133.2</v>
      </c>
      <c r="D583" s="17" t="s">
        <v>288</v>
      </c>
      <c r="E583" s="17"/>
      <c r="F583" s="17"/>
      <c r="G583" s="6" t="s">
        <f>=A583-A582</f>
      </c>
      <c r="H583" s="6" t="s">
        <f>=B583+H582</f>
      </c>
      <c r="I583" s="6" t="s">
        <f>=G583*H582</f>
      </c>
    </row>
    <row collapsed="false" customFormat="false" customHeight="false" hidden="false" ht="12.1" outlineLevel="0" r="584">
      <c r="A584" s="14" t="n">
        <v>45636</v>
      </c>
      <c r="B584" s="6" t="n">
        <v>133.2</v>
      </c>
      <c r="C584" s="6" t="n">
        <v>133.2</v>
      </c>
      <c r="D584" s="17" t="s">
        <v>265</v>
      </c>
      <c r="E584" s="17"/>
      <c r="F584" s="17"/>
      <c r="G584" s="6" t="s">
        <f>=A584-A583</f>
      </c>
      <c r="H584" s="6" t="s">
        <f>=B584+H583</f>
      </c>
      <c r="I584" s="6" t="s">
        <f>=G584*H583</f>
      </c>
    </row>
    <row collapsed="false" customFormat="false" customHeight="false" hidden="false" ht="12.1" outlineLevel="0" r="585">
      <c r="A585" s="14" t="n">
        <v>45636.420833333</v>
      </c>
      <c r="B585" s="6" t="n">
        <v>6000</v>
      </c>
      <c r="C585" s="6" t="n">
        <v>6000</v>
      </c>
      <c r="D585" s="17" t="s">
        <v>254</v>
      </c>
      <c r="E585" s="17"/>
      <c r="F585" s="17"/>
      <c r="G585" s="6" t="s">
        <f>=A585-A584</f>
      </c>
      <c r="H585" s="6" t="s">
        <f>=B585+H584</f>
      </c>
      <c r="I585" s="6" t="s">
        <f>=G585*H584</f>
      </c>
    </row>
    <row collapsed="false" customFormat="false" customHeight="false" hidden="false" ht="12.1" outlineLevel="0" r="586">
      <c r="A586" s="14" t="n">
        <v>45659</v>
      </c>
      <c r="B586" s="6" t="n">
        <v>-6.98</v>
      </c>
      <c r="C586" s="6" t="n">
        <v>-6.98</v>
      </c>
      <c r="D586" s="17" t="s">
        <v>282</v>
      </c>
      <c r="E586" s="17"/>
      <c r="F586" s="17"/>
      <c r="G586" s="6" t="s">
        <f>=A586-A585</f>
      </c>
      <c r="H586" s="6" t="s">
        <f>=B586+H585</f>
      </c>
      <c r="I586" s="6" t="s">
        <f>=G586*H585</f>
      </c>
    </row>
    <row collapsed="false" customFormat="false" customHeight="false" hidden="false" ht="12.1" outlineLevel="0" r="587">
      <c r="A587" s="14" t="n">
        <v>45667</v>
      </c>
      <c r="B587" s="6" t="n">
        <v>-14.9</v>
      </c>
      <c r="C587" s="6" t="n">
        <v>-14.9</v>
      </c>
      <c r="D587" s="17" t="s">
        <v>283</v>
      </c>
      <c r="E587" s="17"/>
      <c r="F587" s="17"/>
      <c r="G587" s="6" t="s">
        <f>=A587-A586</f>
      </c>
      <c r="H587" s="6" t="s">
        <f>=B587+H586</f>
      </c>
      <c r="I587" s="6" t="s">
        <f>=G587*H586</f>
      </c>
    </row>
    <row collapsed="false" customFormat="false" customHeight="false" hidden="false" ht="12.1" outlineLevel="0" r="588">
      <c r="A588" s="14" t="n">
        <v>45667.8</v>
      </c>
      <c r="B588" s="6" t="n">
        <v>6.98</v>
      </c>
      <c r="C588" s="6" t="n">
        <v>6.98</v>
      </c>
      <c r="D588" s="17" t="s">
        <v>268</v>
      </c>
      <c r="E588" s="17"/>
      <c r="F588" s="17"/>
      <c r="G588" s="6" t="s">
        <f>=A588-A587</f>
      </c>
      <c r="H588" s="6" t="s">
        <f>=B588+H587</f>
      </c>
      <c r="I588" s="6" t="s">
        <f>=G588*H587</f>
      </c>
    </row>
    <row collapsed="false" customFormat="false" customHeight="false" hidden="false" ht="12.1" outlineLevel="0" r="589">
      <c r="A589" s="14" t="n">
        <v>45670.714583333</v>
      </c>
      <c r="B589" s="6" t="n">
        <v>14.9</v>
      </c>
      <c r="C589" s="6" t="n">
        <v>14.9</v>
      </c>
      <c r="D589" s="17" t="s">
        <v>272</v>
      </c>
      <c r="E589" s="17"/>
      <c r="F589" s="17"/>
      <c r="G589" s="6" t="s">
        <f>=A589-A588</f>
      </c>
      <c r="H589" s="6" t="s">
        <f>=B589+H588</f>
      </c>
      <c r="I589" s="6" t="s">
        <f>=G589*H588</f>
      </c>
    </row>
    <row collapsed="false" customFormat="false" customHeight="false" hidden="false" ht="12.1" outlineLevel="0" r="590">
      <c r="A590" s="14" t="n">
        <v>45678</v>
      </c>
      <c r="B590" s="6" t="n">
        <v>-184.74</v>
      </c>
      <c r="C590" s="6" t="n">
        <v>-184.74</v>
      </c>
      <c r="D590" s="17" t="s">
        <v>248</v>
      </c>
      <c r="E590" s="17"/>
      <c r="F590" s="17"/>
      <c r="G590" s="6" t="s">
        <f>=A590-A589</f>
      </c>
      <c r="H590" s="6" t="s">
        <f>=B590+H589</f>
      </c>
      <c r="I590" s="6" t="s">
        <f>=G590*H589</f>
      </c>
    </row>
    <row collapsed="false" customFormat="false" customHeight="false" hidden="false" ht="12.1" outlineLevel="0" r="591">
      <c r="A591" s="14" t="n">
        <v>45679.511805556</v>
      </c>
      <c r="B591" s="6" t="n">
        <v>184.74</v>
      </c>
      <c r="C591" s="6" t="n">
        <v>184.74</v>
      </c>
      <c r="D591" s="17" t="s">
        <v>275</v>
      </c>
      <c r="E591" s="17"/>
      <c r="F591" s="17"/>
      <c r="G591" s="6" t="s">
        <f>=A591-A590</f>
      </c>
      <c r="H591" s="6" t="s">
        <f>=B591+H590</f>
      </c>
      <c r="I591" s="6" t="s">
        <f>=G591*H590</f>
      </c>
    </row>
    <row collapsed="false" customFormat="false" customHeight="false" hidden="false" ht="12.1" outlineLevel="0" r="592">
      <c r="A592" s="14" t="n">
        <v>45750</v>
      </c>
      <c r="B592" s="6" t="n">
        <v>-6.98</v>
      </c>
      <c r="C592" s="6" t="n">
        <v>-6.98</v>
      </c>
      <c r="D592" s="17" t="s">
        <v>282</v>
      </c>
      <c r="E592" s="17"/>
      <c r="F592" s="17"/>
      <c r="G592" s="6" t="s">
        <f>=A592-A591</f>
      </c>
      <c r="H592" s="6" t="s">
        <f>=B592+H591</f>
      </c>
      <c r="I592" s="6" t="s">
        <f>=G592*H591</f>
      </c>
    </row>
    <row collapsed="false" customFormat="false" customHeight="false" hidden="false" ht="12.1" outlineLevel="0" r="593">
      <c r="A593" s="14" t="n">
        <v>45751.421527778</v>
      </c>
      <c r="B593" s="6" t="n">
        <v>6.98</v>
      </c>
      <c r="C593" s="6" t="n">
        <v>6.98</v>
      </c>
      <c r="D593" s="17" t="s">
        <v>268</v>
      </c>
      <c r="E593" s="17"/>
      <c r="F593" s="17"/>
      <c r="G593" s="6" t="s">
        <f>=A593-A592</f>
      </c>
      <c r="H593" s="6" t="s">
        <f>=B593+H592</f>
      </c>
      <c r="I593" s="6" t="s">
        <f>=G593*H592</f>
      </c>
    </row>
    <row collapsed="false" customFormat="false" customHeight="false" hidden="false" ht="12.1" outlineLevel="0" r="594">
      <c r="A594" s="14" t="n">
        <v>45758</v>
      </c>
      <c r="B594" s="6" t="n">
        <v>-14.9</v>
      </c>
      <c r="C594" s="6" t="n">
        <v>-14.9</v>
      </c>
      <c r="D594" s="17" t="s">
        <v>283</v>
      </c>
      <c r="E594" s="17"/>
      <c r="F594" s="17"/>
      <c r="G594" s="6" t="s">
        <f>=A594-A593</f>
      </c>
      <c r="H594" s="6" t="s">
        <f>=B594+H593</f>
      </c>
      <c r="I594" s="6" t="s">
        <f>=G594*H593</f>
      </c>
    </row>
    <row collapsed="false" customFormat="false" customHeight="false" hidden="false" ht="12.1" outlineLevel="0" r="595">
      <c r="A595" s="14" t="n">
        <v>45761.438194444</v>
      </c>
      <c r="B595" s="6" t="n">
        <v>14.9</v>
      </c>
      <c r="C595" s="6" t="n">
        <v>14.9</v>
      </c>
      <c r="D595" s="17" t="s">
        <v>272</v>
      </c>
      <c r="E595" s="17"/>
      <c r="F595" s="17"/>
      <c r="G595" s="6" t="s">
        <f>=A595-A594</f>
      </c>
      <c r="H595" s="6" t="s">
        <f>=B595+H594</f>
      </c>
      <c r="I595" s="6" t="s">
        <f>=G595*H594</f>
      </c>
    </row>
    <row collapsed="false" customFormat="false" customHeight="false" hidden="false" ht="12.1" outlineLevel="0" r="596">
      <c r="A596" s="14" t="n">
        <v>45769</v>
      </c>
      <c r="B596" s="6" t="n">
        <v>-184.74</v>
      </c>
      <c r="C596" s="6" t="n">
        <v>-184.74</v>
      </c>
      <c r="D596" s="17" t="s">
        <v>248</v>
      </c>
      <c r="E596" s="17"/>
      <c r="F596" s="17"/>
      <c r="G596" s="6" t="s">
        <f>=A596-A595</f>
      </c>
      <c r="H596" s="6" t="s">
        <f>=B596+H595</f>
      </c>
      <c r="I596" s="6" t="s">
        <f>=G596*H595</f>
      </c>
    </row>
    <row collapsed="false" customFormat="false" customHeight="false" hidden="false" ht="12.1" outlineLevel="0" r="597">
      <c r="A597" s="14" t="n">
        <v>45770</v>
      </c>
      <c r="B597" s="6" t="n">
        <v>184.74</v>
      </c>
      <c r="C597" s="6" t="n">
        <v>184.74</v>
      </c>
      <c r="D597" s="17" t="s">
        <v>275</v>
      </c>
      <c r="E597" s="17"/>
      <c r="F597" s="17"/>
      <c r="G597" s="6" t="s">
        <f>=A597-A596</f>
      </c>
      <c r="H597" s="6" t="s">
        <f>=B597+H596</f>
      </c>
      <c r="I597" s="6" t="s">
        <f>=G597*H596</f>
      </c>
    </row>
    <row collapsed="false" customFormat="false" customHeight="false" hidden="false" ht="12.1" outlineLevel="0" r="598">
      <c r="A598" s="14" t="n">
        <v>45840</v>
      </c>
      <c r="B598" s="6" t="n">
        <v>-200</v>
      </c>
      <c r="C598" s="6" t="n">
        <v>-200</v>
      </c>
      <c r="D598" s="17" t="s">
        <v>184</v>
      </c>
      <c r="E598" s="17"/>
      <c r="F598" s="17"/>
      <c r="G598" s="6" t="s">
        <f>=A598-A597</f>
      </c>
      <c r="H598" s="6" t="s">
        <f>=B598+H597</f>
      </c>
      <c r="I598" s="6" t="s">
        <f>=G598*H597</f>
      </c>
    </row>
    <row collapsed="false" customFormat="false" customHeight="false" hidden="false" ht="12.1" outlineLevel="0" r="599">
      <c r="A599" s="14" t="n">
        <v>45841</v>
      </c>
      <c r="B599" s="6" t="n">
        <v>-6.98</v>
      </c>
      <c r="C599" s="6" t="n">
        <v>-6.98</v>
      </c>
      <c r="D599" s="17" t="s">
        <v>282</v>
      </c>
      <c r="E599" s="17"/>
      <c r="F599" s="17"/>
      <c r="G599" s="6" t="s">
        <f>=A599-A598</f>
      </c>
      <c r="H599" s="6" t="s">
        <f>=B599+H598</f>
      </c>
      <c r="I599" s="6" t="s">
        <f>=G599*H598</f>
      </c>
    </row>
    <row collapsed="false" customFormat="false" customHeight="false" hidden="false" ht="12.1" outlineLevel="0" r="600">
      <c r="A600" s="14" t="n">
        <v>45842.435416667</v>
      </c>
      <c r="B600" s="6" t="n">
        <v>200</v>
      </c>
      <c r="C600" s="6" t="n">
        <v>200</v>
      </c>
      <c r="D600" s="17" t="s">
        <v>267</v>
      </c>
      <c r="E600" s="17"/>
      <c r="F600" s="17"/>
      <c r="G600" s="6" t="s">
        <f>=A600-A599</f>
      </c>
      <c r="H600" s="6" t="s">
        <f>=B600+H599</f>
      </c>
      <c r="I600" s="6" t="s">
        <f>=G600*H599</f>
      </c>
    </row>
    <row collapsed="false" customFormat="false" customHeight="false" hidden="false" ht="12.1" outlineLevel="0" r="601">
      <c r="A601" s="14" t="n">
        <v>45842.440277778</v>
      </c>
      <c r="B601" s="6" t="n">
        <v>6.98</v>
      </c>
      <c r="C601" s="6" t="n">
        <v>6.98</v>
      </c>
      <c r="D601" s="17" t="s">
        <v>268</v>
      </c>
      <c r="E601" s="17"/>
      <c r="F601" s="17"/>
      <c r="G601" s="6" t="s">
        <f>=A601-A600</f>
      </c>
      <c r="H601" s="6" t="s">
        <f>=B601+H600</f>
      </c>
      <c r="I601" s="6" t="s">
        <f>=G601*H600</f>
      </c>
    </row>
    <row collapsed="false" customFormat="false" customHeight="false" hidden="false" ht="12.1" outlineLevel="0" r="602">
      <c r="A602" s="14" t="n">
        <v>45845</v>
      </c>
      <c r="B602" s="6" t="n">
        <v>-350</v>
      </c>
      <c r="C602" s="6" t="n">
        <v>-350</v>
      </c>
      <c r="D602" s="17" t="s">
        <v>274</v>
      </c>
      <c r="E602" s="17"/>
      <c r="F602" s="17"/>
      <c r="G602" s="6" t="s">
        <f>=A602-A601</f>
      </c>
      <c r="H602" s="6" t="s">
        <f>=B602+H601</f>
      </c>
      <c r="I602" s="6" t="s">
        <f>=G602*H601</f>
      </c>
    </row>
    <row collapsed="false" customFormat="false" customHeight="false" hidden="false" ht="12.1" outlineLevel="0" r="603">
      <c r="A603" s="14" t="n">
        <v>45849</v>
      </c>
      <c r="B603" s="6" t="n">
        <v>-14.9</v>
      </c>
      <c r="C603" s="6" t="n">
        <v>-14.9</v>
      </c>
      <c r="D603" s="17" t="s">
        <v>283</v>
      </c>
      <c r="E603" s="17"/>
      <c r="F603" s="17"/>
      <c r="G603" s="6" t="s">
        <f>=A603-A602</f>
      </c>
      <c r="H603" s="6" t="s">
        <f>=B603+H602</f>
      </c>
      <c r="I603" s="6" t="s">
        <f>=G603*H602</f>
      </c>
    </row>
    <row collapsed="false" customFormat="false" customHeight="false" hidden="false" ht="12.1" outlineLevel="0" r="604">
      <c r="A604" s="14" t="n">
        <v>45849</v>
      </c>
      <c r="B604" s="6" t="n">
        <v>-51.16</v>
      </c>
      <c r="C604" s="6" t="n">
        <v>-51.16</v>
      </c>
      <c r="D604" s="17" t="s">
        <v>289</v>
      </c>
      <c r="E604" s="17"/>
      <c r="F604" s="17"/>
      <c r="G604" s="6" t="s">
        <f>=A604-A603</f>
      </c>
      <c r="H604" s="6" t="s">
        <f>=B604+H603</f>
      </c>
      <c r="I604" s="6" t="s">
        <f>=G604*H603</f>
      </c>
    </row>
    <row collapsed="false" customFormat="false" customHeight="false" hidden="false" ht="12.1" outlineLevel="0" r="605">
      <c r="A605" s="14" t="n">
        <v>45852.5125</v>
      </c>
      <c r="B605" s="6" t="n">
        <v>14.9</v>
      </c>
      <c r="C605" s="6" t="n">
        <v>14.9</v>
      </c>
      <c r="D605" s="17" t="s">
        <v>272</v>
      </c>
      <c r="E605" s="17"/>
      <c r="F605" s="17"/>
      <c r="G605" s="6" t="s">
        <f>=A605-A604</f>
      </c>
      <c r="H605" s="6" t="s">
        <f>=B605+H604</f>
      </c>
      <c r="I605" s="6" t="s">
        <f>=G605*H604</f>
      </c>
    </row>
    <row collapsed="false" customFormat="false" customHeight="false" hidden="false" ht="12.1" outlineLevel="0" r="606">
      <c r="A606" s="14" t="n">
        <v>45859</v>
      </c>
      <c r="B606" s="6" t="n">
        <v>-6000</v>
      </c>
      <c r="C606" s="6" t="n">
        <v>-6000</v>
      </c>
      <c r="D606" s="17" t="s">
        <v>290</v>
      </c>
      <c r="E606" s="17"/>
      <c r="F606" s="17"/>
      <c r="G606" s="6" t="s">
        <f>=A606-A605</f>
      </c>
      <c r="H606" s="6" t="s">
        <f>=B606+H605</f>
      </c>
      <c r="I606" s="6" t="s">
        <f>=G606*H605</f>
      </c>
    </row>
    <row collapsed="false" customFormat="false" customHeight="false" hidden="false" ht="12.1" outlineLevel="0" r="607">
      <c r="A607" s="14" t="n">
        <v>45860</v>
      </c>
      <c r="B607" s="6" t="n">
        <v>-184.74</v>
      </c>
      <c r="C607" s="6" t="n">
        <v>-184.74</v>
      </c>
      <c r="D607" s="17" t="s">
        <v>248</v>
      </c>
      <c r="E607" s="17"/>
      <c r="F607" s="17"/>
      <c r="G607" s="6" t="s">
        <f>=A607-A606</f>
      </c>
      <c r="H607" s="6" t="s">
        <f>=B607+H606</f>
      </c>
      <c r="I607" s="6" t="s">
        <f>=G607*H606</f>
      </c>
    </row>
    <row collapsed="false" customFormat="false" customHeight="false" hidden="false" ht="12.1" outlineLevel="0" r="608">
      <c r="A608" s="14" t="n">
        <v>45860.625694444</v>
      </c>
      <c r="B608" s="6" t="n">
        <v>350</v>
      </c>
      <c r="C608" s="6" t="n">
        <v>350</v>
      </c>
      <c r="D608" s="17" t="s">
        <v>276</v>
      </c>
      <c r="E608" s="17"/>
      <c r="F608" s="17"/>
      <c r="G608" s="6" t="s">
        <f>=A608-A607</f>
      </c>
      <c r="H608" s="6" t="s">
        <f>=B608+H607</f>
      </c>
      <c r="I608" s="6" t="s">
        <f>=G608*H607</f>
      </c>
    </row>
    <row collapsed="false" customFormat="false" customHeight="false" hidden="false" ht="12.1" outlineLevel="0" r="609">
      <c r="A609" s="14" t="n">
        <v>45861.422916667</v>
      </c>
      <c r="B609" s="6" t="n">
        <v>184.74</v>
      </c>
      <c r="C609" s="6" t="n">
        <v>184.74</v>
      </c>
      <c r="D609" s="17" t="s">
        <v>275</v>
      </c>
      <c r="E609" s="17"/>
      <c r="F609" s="17"/>
      <c r="G609" s="6" t="s">
        <f>=A609-A608</f>
      </c>
      <c r="H609" s="6" t="s">
        <f>=B609+H608</f>
      </c>
      <c r="I609" s="6" t="s">
        <f>=G609*H608</f>
      </c>
    </row>
    <row collapsed="false" customFormat="false" customHeight="false" hidden="false" ht="12.1" outlineLevel="0" r="610">
      <c r="A610" s="14" t="n">
        <v>45861.488888889</v>
      </c>
      <c r="B610" s="6" t="n">
        <v>6000</v>
      </c>
      <c r="C610" s="6" t="n">
        <v>6000</v>
      </c>
      <c r="D610" s="17" t="s">
        <v>291</v>
      </c>
      <c r="E610" s="17"/>
      <c r="F610" s="17"/>
      <c r="G610" s="6" t="s">
        <f>=A610-A609</f>
      </c>
      <c r="H610" s="6" t="s">
        <f>=B610+H609</f>
      </c>
      <c r="I610" s="6" t="s">
        <f>=G610*H609</f>
      </c>
    </row>
    <row collapsed="false" customFormat="false" customHeight="false" hidden="false" ht="12.1" outlineLevel="0" r="611">
      <c r="A611" s="14" t="n">
        <v>45863.561805556</v>
      </c>
      <c r="B611" s="6" t="n">
        <v>51.16</v>
      </c>
      <c r="C611" s="6" t="n">
        <v>51.16</v>
      </c>
      <c r="D611" s="17" t="s">
        <v>292</v>
      </c>
      <c r="E611" s="17"/>
      <c r="F611" s="17"/>
      <c r="G611" s="6" t="s">
        <f>=A611-A610</f>
      </c>
      <c r="H611" s="6" t="s">
        <f>=B611+H610</f>
      </c>
      <c r="I611" s="6" t="s">
        <f>=G611*H610</f>
      </c>
    </row>
    <row collapsed="false" customFormat="false" customHeight="false" hidden="false" ht="12.1" outlineLevel="0" r="612">
      <c r="A612" s="14" t="n">
        <v>45941</v>
      </c>
      <c r="B612" s="6" t="n">
        <v>-750</v>
      </c>
      <c r="C612" s="6" t="n">
        <v>-750</v>
      </c>
      <c r="D612" s="17" t="s">
        <v>193</v>
      </c>
      <c r="E612" s="17"/>
      <c r="F612" s="17"/>
      <c r="G612" s="6" t="s">
        <f>=A612-A611</f>
      </c>
      <c r="H612" s="6" t="s">
        <f>=B612+H611</f>
      </c>
      <c r="I612" s="6" t="s">
        <f>=G612*H611</f>
      </c>
    </row>
    <row collapsed="false" customFormat="false" customHeight="false" hidden="false" ht="12.1" outlineLevel="0" r="613">
      <c r="A613" s="14" t="n">
        <v>45942</v>
      </c>
      <c r="B613" s="6" t="n">
        <v>-15.2</v>
      </c>
      <c r="C613" s="6" t="n">
        <v>-15.2</v>
      </c>
      <c r="D613" s="17" t="s">
        <v>293</v>
      </c>
      <c r="E613" s="17"/>
      <c r="F613" s="17"/>
      <c r="G613" s="6" t="s">
        <f>=A613-A612</f>
      </c>
      <c r="H613" s="6" t="s">
        <f>=B613+H612</f>
      </c>
      <c r="I613" s="6" t="s">
        <f>=G613*H612</f>
      </c>
    </row>
    <row collapsed="false" customFormat="false" customHeight="false" hidden="false" ht="12.1" outlineLevel="0" r="614">
      <c r="A614" s="12" t="n">
        <v>45951.999988426</v>
      </c>
      <c r="B614" s="5" t="n">
        <v>-354793.46</v>
      </c>
      <c r="C614" s="5" t="n">
        <v>-354793.46</v>
      </c>
      <c r="D614" s="15" t="s">
        <v>294</v>
      </c>
      <c r="E614" s="17"/>
      <c r="F614" s="17"/>
      <c r="G614" s="6" t="s">
        <f>=A614-A613</f>
      </c>
      <c r="H614" s="6" t="s">
        <f>=B614+H613</f>
      </c>
      <c r="I614" s="6" t="s">
        <f>=G614*H613</f>
      </c>
    </row>
    <row collapsed="false" customFormat="false" customHeight="false" hidden="false" ht="12.1" outlineLevel="0" r="615">
      <c r="A615" s="14"/>
      <c r="B615" s="9" t="s">
        <f>=XIRR(B2:B614,A2:A614)</f>
      </c>
      <c r="C615" s="9" t="s">
        <f>=XIRR(C2:C614,A2:A614)</f>
      </c>
      <c r="D615" s="17" t="s">
        <v>295</v>
      </c>
      <c r="E615" s="17"/>
      <c r="F615" s="17"/>
      <c r="G615" s="7"/>
      <c r="H615" s="2" t="s">
        <v>296</v>
      </c>
      <c r="I615" s="6" t="s">
        <f>=SUM(I2:I614)/365</f>
      </c>
    </row>
    <row collapsed="false" customFormat="false" customHeight="false" hidden="false" ht="12.1" outlineLevel="0" r="616">
      <c r="A616" s="14"/>
      <c r="B616" s="5" t="s">
        <f>=-SUM(B2:B614)</f>
      </c>
      <c r="C616" s="5" t="s">
        <f>=-SUM(C2:C614)</f>
      </c>
      <c r="D616" s="17" t="s">
        <v>297</v>
      </c>
      <c r="E616" s="17"/>
      <c r="F616" s="17"/>
      <c r="G616" s="7"/>
      <c r="H616" s="15" t="s">
        <v>298</v>
      </c>
      <c r="I616" s="9" t="s">
        <f>=B616/I615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Y8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17</v>
      </c>
      <c r="C1" s="0"/>
      <c r="D1" s="0"/>
      <c r="E1" s="4" t="s">
        <v>23</v>
      </c>
      <c r="F1" s="0"/>
      <c r="G1" s="0"/>
      <c r="H1" s="4" t="s">
        <v>27</v>
      </c>
      <c r="I1" s="0"/>
      <c r="J1" s="0"/>
      <c r="K1" s="4" t="s">
        <v>33</v>
      </c>
      <c r="L1" s="0"/>
      <c r="M1" s="0"/>
      <c r="N1" s="4" t="s">
        <v>38</v>
      </c>
      <c r="O1" s="0"/>
      <c r="P1" s="0"/>
      <c r="Q1" s="4" t="s">
        <v>42</v>
      </c>
      <c r="R1" s="0"/>
      <c r="S1" s="0"/>
      <c r="T1" s="4" t="s">
        <v>46</v>
      </c>
      <c r="U1" s="0"/>
      <c r="V1" s="0"/>
      <c r="W1" s="4" t="s">
        <v>51</v>
      </c>
      <c r="X1" s="0"/>
      <c r="Y1" s="0"/>
      <c r="Z1" s="4" t="s">
        <v>55</v>
      </c>
      <c r="AA1" s="0"/>
      <c r="AB1" s="0"/>
      <c r="AC1" s="4" t="s">
        <v>59</v>
      </c>
      <c r="AD1" s="0"/>
      <c r="AE1" s="0"/>
      <c r="AF1" s="4" t="s">
        <v>63</v>
      </c>
      <c r="AG1" s="0"/>
      <c r="AH1" s="0"/>
      <c r="AI1" s="4" t="s">
        <v>66</v>
      </c>
      <c r="AJ1" s="0"/>
      <c r="AK1" s="0"/>
      <c r="AL1" s="4" t="s">
        <v>70</v>
      </c>
      <c r="AM1" s="0"/>
      <c r="AN1" s="0"/>
      <c r="AO1" s="4" t="s">
        <v>74</v>
      </c>
      <c r="AP1" s="0"/>
      <c r="AQ1" s="0"/>
      <c r="AR1" s="4" t="s">
        <v>78</v>
      </c>
      <c r="AS1" s="0"/>
      <c r="AT1" s="0"/>
      <c r="AU1" s="4" t="s">
        <v>81</v>
      </c>
      <c r="AV1" s="0"/>
      <c r="AW1" s="0"/>
      <c r="AX1" s="4" t="s">
        <v>84</v>
      </c>
      <c r="AY1" s="0"/>
    </row>
    <row collapsed="false" customFormat="false" customHeight="false" hidden="false" ht="12.1" outlineLevel="0" r="2">
      <c r="A2" s="11" t="n">
        <v>43957</v>
      </c>
      <c r="B2" s="6" t="n">
        <v>3199.57</v>
      </c>
      <c r="C2" s="0" t="s">
        <v>299</v>
      </c>
      <c r="D2" s="11" t="n">
        <v>44237</v>
      </c>
      <c r="E2" s="6" t="n">
        <v>2079.02</v>
      </c>
      <c r="F2" s="0" t="s">
        <v>299</v>
      </c>
      <c r="G2" s="11" t="n">
        <v>44371</v>
      </c>
      <c r="H2" s="6" t="n">
        <v>483.65</v>
      </c>
      <c r="I2" s="0" t="s">
        <v>299</v>
      </c>
      <c r="J2" s="11" t="n">
        <v>44313</v>
      </c>
      <c r="K2" s="6" t="n">
        <v>573.4</v>
      </c>
      <c r="L2" s="0" t="s">
        <v>299</v>
      </c>
      <c r="M2" s="11" t="n">
        <v>43965</v>
      </c>
      <c r="N2" s="6" t="n">
        <v>3766.27</v>
      </c>
      <c r="O2" s="0" t="s">
        <v>299</v>
      </c>
      <c r="P2" s="11" t="n">
        <v>44306</v>
      </c>
      <c r="Q2" s="6" t="n">
        <v>307.56</v>
      </c>
      <c r="R2" s="0" t="s">
        <v>299</v>
      </c>
      <c r="S2" s="11" t="n">
        <v>44757</v>
      </c>
      <c r="T2" s="6" t="n">
        <v>1693.525176</v>
      </c>
      <c r="U2" s="0" t="s">
        <v>299</v>
      </c>
      <c r="V2" s="11" t="n">
        <v>43826</v>
      </c>
      <c r="W2" s="6" t="n">
        <v>5555.62</v>
      </c>
      <c r="X2" s="0" t="s">
        <v>299</v>
      </c>
      <c r="Y2" s="11" t="n">
        <v>44120</v>
      </c>
      <c r="Z2" s="6" t="n">
        <v>8411.16</v>
      </c>
      <c r="AA2" s="0" t="s">
        <v>299</v>
      </c>
      <c r="AB2" s="11" t="n">
        <v>44267</v>
      </c>
      <c r="AC2" s="6" t="n">
        <v>1126.97</v>
      </c>
      <c r="AD2" s="0" t="s">
        <v>299</v>
      </c>
      <c r="AE2" s="11" t="n">
        <v>43819</v>
      </c>
      <c r="AF2" s="6" t="n">
        <v>7145.734124</v>
      </c>
      <c r="AG2" s="0" t="s">
        <v>299</v>
      </c>
      <c r="AH2" s="11" t="n">
        <v>44440</v>
      </c>
      <c r="AI2" s="6" t="n">
        <v>79.140348</v>
      </c>
      <c r="AJ2" s="0" t="s">
        <v>299</v>
      </c>
      <c r="AK2" s="11" t="n">
        <v>44440</v>
      </c>
      <c r="AL2" s="6" t="n">
        <v>233.59</v>
      </c>
      <c r="AM2" s="0" t="s">
        <v>299</v>
      </c>
      <c r="AN2" s="11" t="n">
        <v>44573</v>
      </c>
      <c r="AO2" s="6" t="n">
        <v>1529.17</v>
      </c>
      <c r="AP2" s="0" t="s">
        <v>299</v>
      </c>
      <c r="AQ2" s="11" t="n">
        <v>43875</v>
      </c>
      <c r="AR2" s="6" t="n">
        <v>1441.35</v>
      </c>
      <c r="AS2" s="0" t="s">
        <v>299</v>
      </c>
      <c r="AT2" s="11" t="n">
        <v>43844</v>
      </c>
      <c r="AU2" s="6" t="n">
        <v>3194.56</v>
      </c>
      <c r="AV2" s="0" t="s">
        <v>299</v>
      </c>
      <c r="AW2" s="11" t="n">
        <v>44377</v>
      </c>
      <c r="AX2" s="6" t="n">
        <v>3090.24</v>
      </c>
      <c r="AY2" s="0" t="s">
        <v>299</v>
      </c>
    </row>
    <row collapsed="false" customFormat="false" customHeight="false" hidden="false" ht="12.1" outlineLevel="0" r="3">
      <c r="A3" s="11" t="n">
        <v>44021</v>
      </c>
      <c r="B3" s="6" t="n">
        <v>-205.7</v>
      </c>
      <c r="C3" s="0" t="s">
        <v>111</v>
      </c>
      <c r="D3" s="11" t="n">
        <v>44327</v>
      </c>
      <c r="E3" s="6" t="n">
        <v>-72.5</v>
      </c>
      <c r="F3" s="0" t="s">
        <v>129</v>
      </c>
      <c r="G3" s="11" t="n">
        <v>44392</v>
      </c>
      <c r="H3" s="6" t="n">
        <v>-14.01</v>
      </c>
      <c r="I3" s="0" t="s">
        <v>141</v>
      </c>
      <c r="J3" s="11" t="n">
        <v>44313</v>
      </c>
      <c r="K3" s="6" t="n">
        <v>965.45</v>
      </c>
      <c r="L3" s="0" t="s">
        <v>299</v>
      </c>
      <c r="M3" s="11" t="n">
        <v>44036</v>
      </c>
      <c r="N3" s="6" t="n">
        <v>-4179.42</v>
      </c>
      <c r="O3" s="0" t="s">
        <v>300</v>
      </c>
      <c r="P3" s="11" t="n">
        <v>44316</v>
      </c>
      <c r="Q3" s="6" t="n">
        <v>304.95</v>
      </c>
      <c r="R3" s="0" t="s">
        <v>299</v>
      </c>
      <c r="S3" s="11" t="n">
        <v>44769</v>
      </c>
      <c r="T3" s="6" t="n">
        <v>586.018395</v>
      </c>
      <c r="U3" s="0" t="s">
        <v>299</v>
      </c>
      <c r="V3" s="11" t="n">
        <v>45951</v>
      </c>
      <c r="W3" s="8" t="s">
        <f>=-Портфель!K10</f>
      </c>
      <c r="X3" s="0" t="s">
        <v>301</v>
      </c>
      <c r="Y3" s="11" t="n">
        <v>44120</v>
      </c>
      <c r="Z3" s="6" t="n">
        <v>1201.89</v>
      </c>
      <c r="AA3" s="0" t="s">
        <v>299</v>
      </c>
      <c r="AB3" s="11" t="n">
        <v>44267</v>
      </c>
      <c r="AC3" s="6" t="n">
        <v>3380.91</v>
      </c>
      <c r="AD3" s="0" t="s">
        <v>299</v>
      </c>
      <c r="AE3" s="11" t="n">
        <v>45951</v>
      </c>
      <c r="AF3" s="8" t="s">
        <f>=-Портфель!K13</f>
      </c>
      <c r="AG3" s="0" t="s">
        <v>301</v>
      </c>
      <c r="AH3" s="11" t="n">
        <v>44440</v>
      </c>
      <c r="AI3" s="6" t="n">
        <v>47.630765</v>
      </c>
      <c r="AJ3" s="0" t="s">
        <v>299</v>
      </c>
      <c r="AK3" s="11" t="n">
        <v>44454</v>
      </c>
      <c r="AL3" s="6" t="n">
        <v>388.96</v>
      </c>
      <c r="AM3" s="0" t="s">
        <v>299</v>
      </c>
      <c r="AN3" s="11" t="n">
        <v>44580</v>
      </c>
      <c r="AO3" s="6" t="n">
        <v>1394.85</v>
      </c>
      <c r="AP3" s="0" t="s">
        <v>299</v>
      </c>
      <c r="AQ3" s="11" t="n">
        <v>43875</v>
      </c>
      <c r="AR3" s="6" t="n">
        <v>298.95</v>
      </c>
      <c r="AS3" s="0" t="s">
        <v>299</v>
      </c>
      <c r="AT3" s="11" t="n">
        <v>44616</v>
      </c>
      <c r="AU3" s="6" t="n">
        <v>478.23</v>
      </c>
      <c r="AV3" s="0" t="s">
        <v>299</v>
      </c>
      <c r="AW3" s="11" t="n">
        <v>44489</v>
      </c>
      <c r="AX3" s="6" t="n">
        <v>727.81</v>
      </c>
      <c r="AY3" s="0" t="s">
        <v>299</v>
      </c>
    </row>
    <row collapsed="false" customFormat="false" customHeight="false" hidden="false" ht="12.1" outlineLevel="0" r="4">
      <c r="A4" s="11" t="n">
        <v>44116</v>
      </c>
      <c r="B4" s="6" t="n">
        <v>-89.3</v>
      </c>
      <c r="C4" s="0" t="s">
        <v>120</v>
      </c>
      <c r="D4" s="11" t="n">
        <v>44370</v>
      </c>
      <c r="E4" s="6" t="n">
        <v>-77.1</v>
      </c>
      <c r="F4" s="0" t="s">
        <v>134</v>
      </c>
      <c r="G4" s="11" t="n">
        <v>45849</v>
      </c>
      <c r="H4" s="6" t="n">
        <v>-51.16</v>
      </c>
      <c r="I4" s="0" t="s">
        <v>289</v>
      </c>
      <c r="J4" s="11" t="n">
        <v>44316</v>
      </c>
      <c r="K4" s="6" t="n">
        <v>197.08</v>
      </c>
      <c r="L4" s="0" t="s">
        <v>299</v>
      </c>
      <c r="M4" s="11" t="n">
        <v>44313</v>
      </c>
      <c r="N4" s="6" t="n">
        <v>5777.28</v>
      </c>
      <c r="O4" s="0" t="s">
        <v>299</v>
      </c>
      <c r="P4" s="11" t="n">
        <v>44335</v>
      </c>
      <c r="Q4" s="6" t="n">
        <v>75.9</v>
      </c>
      <c r="R4" s="0" t="s">
        <v>299</v>
      </c>
      <c r="S4" s="11" t="n">
        <v>44775</v>
      </c>
      <c r="T4" s="6" t="n">
        <v>1930.394166</v>
      </c>
      <c r="U4" s="0" t="s">
        <v>299</v>
      </c>
      <c r="V4" s="0"/>
      <c r="W4" s="10" t="s">
        <f>=XIRR(W2:W3,V2:V3)</f>
      </c>
      <c r="X4" s="0"/>
      <c r="Y4" s="11" t="n">
        <v>44301</v>
      </c>
      <c r="Z4" s="6" t="n">
        <v>606.82</v>
      </c>
      <c r="AA4" s="0" t="s">
        <v>299</v>
      </c>
      <c r="AB4" s="11" t="n">
        <v>44356</v>
      </c>
      <c r="AC4" s="6" t="n">
        <v>56.27</v>
      </c>
      <c r="AD4" s="0" t="s">
        <v>299</v>
      </c>
      <c r="AE4" s="0"/>
      <c r="AF4" s="10" t="s">
        <f>=XIRR(AF2:AF3,AE2:AE3)</f>
      </c>
      <c r="AG4" s="0"/>
      <c r="AH4" s="11" t="n">
        <v>44440</v>
      </c>
      <c r="AI4" s="6" t="n">
        <v>189.057498</v>
      </c>
      <c r="AJ4" s="0" t="s">
        <v>299</v>
      </c>
      <c r="AK4" s="11" t="n">
        <v>44461</v>
      </c>
      <c r="AL4" s="6" t="n">
        <v>2328.36</v>
      </c>
      <c r="AM4" s="0" t="s">
        <v>299</v>
      </c>
      <c r="AN4" s="11" t="n">
        <v>44580</v>
      </c>
      <c r="AO4" s="6" t="n">
        <v>232.02</v>
      </c>
      <c r="AP4" s="0" t="s">
        <v>299</v>
      </c>
      <c r="AQ4" s="11" t="n">
        <v>43987</v>
      </c>
      <c r="AR4" s="6" t="n">
        <v>-1775.53</v>
      </c>
      <c r="AS4" s="0" t="s">
        <v>300</v>
      </c>
      <c r="AT4" s="11" t="n">
        <v>45951</v>
      </c>
      <c r="AU4" s="8" t="s">
        <f>=-Портфель!K18</f>
      </c>
      <c r="AV4" s="0" t="s">
        <v>301</v>
      </c>
      <c r="AW4" s="11" t="n">
        <v>45516</v>
      </c>
      <c r="AX4" s="6" t="n">
        <v>-3219.84</v>
      </c>
      <c r="AY4" s="0" t="s">
        <v>300</v>
      </c>
    </row>
    <row collapsed="false" customFormat="false" customHeight="false" hidden="false" ht="12.1" outlineLevel="0" r="5">
      <c r="A5" s="11" t="n">
        <v>44385</v>
      </c>
      <c r="B5" s="6" t="n">
        <v>-265.1</v>
      </c>
      <c r="C5" s="0" t="s">
        <v>136</v>
      </c>
      <c r="D5" s="11" t="n">
        <v>44446</v>
      </c>
      <c r="E5" s="6" t="n">
        <v>-136.2</v>
      </c>
      <c r="F5" s="0" t="s">
        <v>149</v>
      </c>
      <c r="G5" s="11" t="n">
        <v>45951</v>
      </c>
      <c r="H5" s="8" t="s">
        <f>=-Портфель!K4</f>
      </c>
      <c r="I5" s="0" t="s">
        <v>301</v>
      </c>
      <c r="J5" s="11" t="n">
        <v>44356</v>
      </c>
      <c r="K5" s="6" t="n">
        <v>91.42</v>
      </c>
      <c r="L5" s="0" t="s">
        <v>299</v>
      </c>
      <c r="M5" s="11" t="n">
        <v>44455</v>
      </c>
      <c r="N5" s="6" t="n">
        <v>5991.92</v>
      </c>
      <c r="O5" s="0" t="s">
        <v>299</v>
      </c>
      <c r="P5" s="11" t="n">
        <v>44356</v>
      </c>
      <c r="Q5" s="6" t="n">
        <v>230.22</v>
      </c>
      <c r="R5" s="0" t="s">
        <v>299</v>
      </c>
      <c r="S5" s="11" t="n">
        <v>44783</v>
      </c>
      <c r="T5" s="6" t="n">
        <v>636.419956</v>
      </c>
      <c r="U5" s="0" t="s">
        <v>299</v>
      </c>
      <c r="V5" s="0"/>
      <c r="W5" s="8" t="s">
        <f>=-SUM(W2:W3)</f>
      </c>
      <c r="X5" s="0" t="s">
        <v>302</v>
      </c>
      <c r="Y5" s="11" t="n">
        <v>44825</v>
      </c>
      <c r="Z5" s="6" t="n">
        <v>902.76</v>
      </c>
      <c r="AA5" s="0" t="s">
        <v>299</v>
      </c>
      <c r="AB5" s="11" t="n">
        <v>44356</v>
      </c>
      <c r="AC5" s="6" t="n">
        <v>56.27</v>
      </c>
      <c r="AD5" s="0" t="s">
        <v>299</v>
      </c>
      <c r="AE5" s="0"/>
      <c r="AF5" s="8" t="s">
        <f>=-SUM(AF2:AF3)</f>
      </c>
      <c r="AG5" s="0" t="s">
        <v>302</v>
      </c>
      <c r="AH5" s="11" t="n">
        <v>44441</v>
      </c>
      <c r="AI5" s="6" t="n">
        <v>475.010888</v>
      </c>
      <c r="AJ5" s="0" t="s">
        <v>299</v>
      </c>
      <c r="AK5" s="11" t="n">
        <v>44468</v>
      </c>
      <c r="AL5" s="6" t="n">
        <v>1539</v>
      </c>
      <c r="AM5" s="0" t="s">
        <v>299</v>
      </c>
      <c r="AN5" s="11" t="n">
        <v>44587</v>
      </c>
      <c r="AO5" s="6" t="n">
        <v>544.27</v>
      </c>
      <c r="AP5" s="0" t="s">
        <v>299</v>
      </c>
      <c r="AQ5" s="11" t="n">
        <v>44371</v>
      </c>
      <c r="AR5" s="6" t="n">
        <v>18.21</v>
      </c>
      <c r="AS5" s="0" t="s">
        <v>299</v>
      </c>
      <c r="AT5" s="0"/>
      <c r="AU5" s="10" t="s">
        <f>=XIRR(AU2:AU4,AT2:AT4)</f>
      </c>
      <c r="AV5" s="0"/>
      <c r="AW5" s="11" t="n">
        <v>45576</v>
      </c>
      <c r="AX5" s="6" t="n">
        <v>-1336.54</v>
      </c>
      <c r="AY5" s="0" t="s">
        <v>300</v>
      </c>
    </row>
    <row collapsed="false" customFormat="false" customHeight="false" hidden="false" ht="12.1" outlineLevel="0" r="6">
      <c r="A6" s="11" t="n">
        <v>44481</v>
      </c>
      <c r="B6" s="6" t="n">
        <v>-105.5</v>
      </c>
      <c r="C6" s="0" t="s">
        <v>152</v>
      </c>
      <c r="D6" s="11" t="n">
        <v>44537</v>
      </c>
      <c r="E6" s="6" t="n">
        <v>-133.3</v>
      </c>
      <c r="F6" s="0" t="s">
        <v>160</v>
      </c>
      <c r="G6" s="0"/>
      <c r="H6" s="10" t="s">
        <f>=XIRR(H2:H5,G2:G5)</f>
      </c>
      <c r="I6" s="0"/>
      <c r="J6" s="11" t="n">
        <v>44365</v>
      </c>
      <c r="K6" s="6" t="n">
        <v>325.8</v>
      </c>
      <c r="L6" s="0" t="s">
        <v>299</v>
      </c>
      <c r="M6" s="11" t="n">
        <v>44476</v>
      </c>
      <c r="N6" s="6" t="n">
        <v>1346.08</v>
      </c>
      <c r="O6" s="0" t="s">
        <v>299</v>
      </c>
      <c r="P6" s="11" t="n">
        <v>44357</v>
      </c>
      <c r="Q6" s="6" t="n">
        <v>153.68</v>
      </c>
      <c r="R6" s="0" t="s">
        <v>299</v>
      </c>
      <c r="S6" s="11" t="n">
        <v>44790</v>
      </c>
      <c r="T6" s="6" t="n">
        <v>1324.316532</v>
      </c>
      <c r="U6" s="0" t="s">
        <v>299</v>
      </c>
      <c r="V6" s="0"/>
      <c r="W6" s="0"/>
      <c r="X6" s="0"/>
      <c r="Y6" s="11" t="n">
        <v>45951</v>
      </c>
      <c r="Z6" s="8" t="s">
        <f>=-Портфель!K11</f>
      </c>
      <c r="AA6" s="0" t="s">
        <v>301</v>
      </c>
      <c r="AB6" s="11" t="n">
        <v>44356</v>
      </c>
      <c r="AC6" s="6" t="n">
        <v>326.33</v>
      </c>
      <c r="AD6" s="0" t="s">
        <v>299</v>
      </c>
      <c r="AE6" s="0"/>
      <c r="AF6" s="0"/>
      <c r="AG6" s="0"/>
      <c r="AH6" s="11" t="n">
        <v>44461</v>
      </c>
      <c r="AI6" s="6" t="n">
        <v>814.790571</v>
      </c>
      <c r="AJ6" s="0" t="s">
        <v>299</v>
      </c>
      <c r="AK6" s="11" t="n">
        <v>44475</v>
      </c>
      <c r="AL6" s="6" t="n">
        <v>1373.55</v>
      </c>
      <c r="AM6" s="0" t="s">
        <v>299</v>
      </c>
      <c r="AN6" s="11" t="n">
        <v>44587</v>
      </c>
      <c r="AO6" s="6" t="n">
        <v>1010.78</v>
      </c>
      <c r="AP6" s="0" t="s">
        <v>299</v>
      </c>
      <c r="AQ6" s="11" t="n">
        <v>44382</v>
      </c>
      <c r="AR6" s="6" t="n">
        <v>186.31</v>
      </c>
      <c r="AS6" s="0" t="s">
        <v>299</v>
      </c>
      <c r="AT6" s="0"/>
      <c r="AU6" s="8" t="s">
        <f>=-SUM(AU2:AU4)</f>
      </c>
      <c r="AV6" s="0" t="s">
        <v>302</v>
      </c>
      <c r="AW6" s="11" t="n">
        <v>45951</v>
      </c>
      <c r="AX6" s="8" t="s">
        <f>=-Портфель!K19</f>
      </c>
      <c r="AY6" s="0" t="s">
        <v>301</v>
      </c>
    </row>
    <row collapsed="false" customFormat="false" customHeight="false" hidden="false" ht="12.1" outlineLevel="0" r="7">
      <c r="A7" s="11" t="n">
        <v>44754</v>
      </c>
      <c r="B7" s="6" t="n">
        <v>-338.5</v>
      </c>
      <c r="C7" s="0" t="s">
        <v>192</v>
      </c>
      <c r="D7" s="11" t="n">
        <v>45439</v>
      </c>
      <c r="E7" s="6" t="n">
        <v>-254.3</v>
      </c>
      <c r="F7" s="0" t="s">
        <v>262</v>
      </c>
      <c r="G7" s="0"/>
      <c r="H7" s="8" t="s">
        <f>=-SUM(H2:H5)</f>
      </c>
      <c r="I7" s="0" t="s">
        <v>302</v>
      </c>
      <c r="J7" s="11" t="n">
        <v>44432</v>
      </c>
      <c r="K7" s="6" t="n">
        <v>168.7</v>
      </c>
      <c r="L7" s="0" t="s">
        <v>299</v>
      </c>
      <c r="M7" s="11" t="n">
        <v>44482</v>
      </c>
      <c r="N7" s="6" t="n">
        <v>2890.14</v>
      </c>
      <c r="O7" s="0" t="s">
        <v>299</v>
      </c>
      <c r="P7" s="11" t="n">
        <v>44361</v>
      </c>
      <c r="Q7" s="6" t="n">
        <v>154.58</v>
      </c>
      <c r="R7" s="0" t="s">
        <v>299</v>
      </c>
      <c r="S7" s="11" t="n">
        <v>44797</v>
      </c>
      <c r="T7" s="6" t="n">
        <v>1253.030596</v>
      </c>
      <c r="U7" s="0" t="s">
        <v>299</v>
      </c>
      <c r="V7" s="0"/>
      <c r="W7" s="0"/>
      <c r="X7" s="0"/>
      <c r="Y7" s="0"/>
      <c r="Z7" s="10" t="s">
        <f>=XIRR(Z2:Z6,Y2:Y6)</f>
      </c>
      <c r="AA7" s="0"/>
      <c r="AB7" s="11" t="n">
        <v>44357</v>
      </c>
      <c r="AC7" s="6" t="n">
        <v>123.78</v>
      </c>
      <c r="AD7" s="0" t="s">
        <v>299</v>
      </c>
      <c r="AE7" s="0"/>
      <c r="AF7" s="0"/>
      <c r="AG7" s="0"/>
      <c r="AH7" s="11" t="n">
        <v>44468</v>
      </c>
      <c r="AI7" s="6" t="n">
        <v>3871.94322</v>
      </c>
      <c r="AJ7" s="0" t="s">
        <v>299</v>
      </c>
      <c r="AK7" s="11" t="n">
        <v>44482</v>
      </c>
      <c r="AL7" s="6" t="n">
        <v>450.75</v>
      </c>
      <c r="AM7" s="0" t="s">
        <v>299</v>
      </c>
      <c r="AN7" s="11" t="n">
        <v>44594</v>
      </c>
      <c r="AO7" s="6" t="n">
        <v>1350.62</v>
      </c>
      <c r="AP7" s="0" t="s">
        <v>299</v>
      </c>
      <c r="AQ7" s="11" t="n">
        <v>44382</v>
      </c>
      <c r="AR7" s="6" t="n">
        <v>186.31</v>
      </c>
      <c r="AS7" s="0" t="s">
        <v>299</v>
      </c>
      <c r="AT7" s="0"/>
      <c r="AU7" s="0"/>
      <c r="AV7" s="0"/>
      <c r="AW7" s="0"/>
      <c r="AX7" s="10" t="s">
        <f>=XIRR(AX2:AX6,AW2:AW6)</f>
      </c>
      <c r="AY7" s="0"/>
    </row>
    <row collapsed="false" customFormat="false" customHeight="false" hidden="false" ht="12.1" outlineLevel="0" r="8">
      <c r="A8" s="11" t="n">
        <v>45106</v>
      </c>
      <c r="B8" s="6" t="n">
        <v>-342.9</v>
      </c>
      <c r="C8" s="0" t="s">
        <v>241</v>
      </c>
      <c r="D8" s="11" t="n">
        <v>45951</v>
      </c>
      <c r="E8" s="8" t="s">
        <f>=-Портфель!K3</f>
      </c>
      <c r="F8" s="0" t="s">
        <v>301</v>
      </c>
      <c r="G8" s="0"/>
      <c r="H8" s="0"/>
      <c r="I8" s="0"/>
      <c r="J8" s="11" t="n">
        <v>44741</v>
      </c>
      <c r="K8" s="6" t="n">
        <v>378.93</v>
      </c>
      <c r="L8" s="0" t="s">
        <v>299</v>
      </c>
      <c r="M8" s="11" t="n">
        <v>44489</v>
      </c>
      <c r="N8" s="6" t="n">
        <v>1839.15</v>
      </c>
      <c r="O8" s="0" t="s">
        <v>299</v>
      </c>
      <c r="P8" s="11" t="n">
        <v>44365</v>
      </c>
      <c r="Q8" s="6" t="n">
        <v>153.24</v>
      </c>
      <c r="R8" s="0" t="s">
        <v>299</v>
      </c>
      <c r="S8" s="11" t="n">
        <v>44806</v>
      </c>
      <c r="T8" s="6" t="n">
        <v>1208.35422</v>
      </c>
      <c r="U8" s="0" t="s">
        <v>299</v>
      </c>
      <c r="V8" s="0"/>
      <c r="W8" s="0"/>
      <c r="X8" s="0"/>
      <c r="Y8" s="0"/>
      <c r="Z8" s="8" t="s">
        <f>=-SUM(Z2:Z6)</f>
      </c>
      <c r="AA8" s="0" t="s">
        <v>302</v>
      </c>
      <c r="AB8" s="11" t="n">
        <v>44361</v>
      </c>
      <c r="AC8" s="6" t="n">
        <v>22.5</v>
      </c>
      <c r="AD8" s="0" t="s">
        <v>299</v>
      </c>
      <c r="AE8" s="0"/>
      <c r="AF8" s="0"/>
      <c r="AG8" s="0"/>
      <c r="AH8" s="11" t="n">
        <v>44496</v>
      </c>
      <c r="AI8" s="6" t="n">
        <v>801.245952</v>
      </c>
      <c r="AJ8" s="0" t="s">
        <v>299</v>
      </c>
      <c r="AK8" s="11" t="n">
        <v>44482</v>
      </c>
      <c r="AL8" s="6" t="n">
        <v>150.25</v>
      </c>
      <c r="AM8" s="0" t="s">
        <v>299</v>
      </c>
      <c r="AN8" s="11" t="n">
        <v>44601</v>
      </c>
      <c r="AO8" s="6" t="n">
        <v>728.88</v>
      </c>
      <c r="AP8" s="0" t="s">
        <v>299</v>
      </c>
      <c r="AQ8" s="11" t="n">
        <v>44383</v>
      </c>
      <c r="AR8" s="6" t="n">
        <v>1.86</v>
      </c>
      <c r="AS8" s="0" t="s">
        <v>299</v>
      </c>
      <c r="AT8" s="0"/>
      <c r="AU8" s="0"/>
      <c r="AV8" s="0"/>
      <c r="AW8" s="0"/>
      <c r="AX8" s="8" t="s">
        <f>=-SUM(AX2:AX6)</f>
      </c>
      <c r="AY8" s="0" t="s">
        <v>302</v>
      </c>
    </row>
    <row collapsed="false" customFormat="false" customHeight="false" hidden="false" ht="12.1" outlineLevel="0" r="9">
      <c r="A9" s="11" t="n">
        <v>45489</v>
      </c>
      <c r="B9" s="6" t="n">
        <v>-350</v>
      </c>
      <c r="C9" s="0" t="s">
        <v>274</v>
      </c>
      <c r="D9" s="0"/>
      <c r="E9" s="10" t="s">
        <f>=XIRR(E2:E8,D2:D8)</f>
      </c>
      <c r="F9" s="0"/>
      <c r="G9" s="0"/>
      <c r="H9" s="0"/>
      <c r="I9" s="0"/>
      <c r="J9" s="11" t="n">
        <v>44755</v>
      </c>
      <c r="K9" s="6" t="n">
        <v>52.53</v>
      </c>
      <c r="L9" s="0" t="s">
        <v>299</v>
      </c>
      <c r="M9" s="11" t="n">
        <v>44496</v>
      </c>
      <c r="N9" s="6" t="n">
        <v>590.97</v>
      </c>
      <c r="O9" s="0" t="s">
        <v>299</v>
      </c>
      <c r="P9" s="11" t="n">
        <v>44365</v>
      </c>
      <c r="Q9" s="6" t="n">
        <v>152.88</v>
      </c>
      <c r="R9" s="0" t="s">
        <v>299</v>
      </c>
      <c r="S9" s="11" t="n">
        <v>44811</v>
      </c>
      <c r="T9" s="6" t="n">
        <v>1195.180416</v>
      </c>
      <c r="U9" s="0" t="s">
        <v>299</v>
      </c>
      <c r="V9" s="0"/>
      <c r="W9" s="0"/>
      <c r="X9" s="0"/>
      <c r="Y9" s="0"/>
      <c r="Z9" s="0"/>
      <c r="AA9" s="0"/>
      <c r="AB9" s="11" t="n">
        <v>44361</v>
      </c>
      <c r="AC9" s="6" t="n">
        <v>539.83</v>
      </c>
      <c r="AD9" s="0" t="s">
        <v>299</v>
      </c>
      <c r="AE9" s="0"/>
      <c r="AF9" s="0"/>
      <c r="AG9" s="0"/>
      <c r="AH9" s="11" t="n">
        <v>44503</v>
      </c>
      <c r="AI9" s="6" t="n">
        <v>814.137837</v>
      </c>
      <c r="AJ9" s="0" t="s">
        <v>299</v>
      </c>
      <c r="AK9" s="11" t="n">
        <v>44489</v>
      </c>
      <c r="AL9" s="6" t="n">
        <v>520.47</v>
      </c>
      <c r="AM9" s="0" t="s">
        <v>299</v>
      </c>
      <c r="AN9" s="11" t="n">
        <v>44608</v>
      </c>
      <c r="AO9" s="6" t="n">
        <v>933.07</v>
      </c>
      <c r="AP9" s="0" t="s">
        <v>299</v>
      </c>
      <c r="AQ9" s="11" t="n">
        <v>44383</v>
      </c>
      <c r="AR9" s="6" t="n">
        <v>1.86</v>
      </c>
      <c r="AS9" s="0" t="s">
        <v>299</v>
      </c>
    </row>
    <row collapsed="false" customFormat="false" customHeight="false" hidden="false" ht="12.1" outlineLevel="0" r="10">
      <c r="A10" s="11" t="n">
        <v>45845</v>
      </c>
      <c r="B10" s="6" t="n">
        <v>-350</v>
      </c>
      <c r="C10" s="0" t="s">
        <v>274</v>
      </c>
      <c r="D10" s="0"/>
      <c r="E10" s="8" t="s">
        <f>=-SUM(E2:E8)</f>
      </c>
      <c r="F10" s="0" t="s">
        <v>302</v>
      </c>
      <c r="G10" s="0"/>
      <c r="H10" s="0"/>
      <c r="I10" s="0"/>
      <c r="J10" s="11" t="n">
        <v>44755</v>
      </c>
      <c r="K10" s="6" t="n">
        <v>991.06</v>
      </c>
      <c r="L10" s="0" t="s">
        <v>299</v>
      </c>
      <c r="M10" s="11" t="n">
        <v>44496</v>
      </c>
      <c r="N10" s="6" t="n">
        <v>531.87</v>
      </c>
      <c r="O10" s="0" t="s">
        <v>299</v>
      </c>
      <c r="P10" s="11" t="n">
        <v>44371</v>
      </c>
      <c r="Q10" s="6" t="n">
        <v>152.28</v>
      </c>
      <c r="R10" s="0" t="s">
        <v>299</v>
      </c>
      <c r="S10" s="11" t="n">
        <v>44818</v>
      </c>
      <c r="T10" s="6" t="n">
        <v>1191.741184</v>
      </c>
      <c r="U10" s="0" t="s">
        <v>299</v>
      </c>
      <c r="V10" s="0"/>
      <c r="W10" s="0"/>
      <c r="X10" s="0"/>
      <c r="Y10" s="0"/>
      <c r="Z10" s="0"/>
      <c r="AA10" s="0"/>
      <c r="AB10" s="11" t="n">
        <v>44405</v>
      </c>
      <c r="AC10" s="6" t="n">
        <v>-2231.49</v>
      </c>
      <c r="AD10" s="0" t="s">
        <v>300</v>
      </c>
      <c r="AE10" s="0"/>
      <c r="AF10" s="0"/>
      <c r="AG10" s="0"/>
      <c r="AH10" s="11" t="n">
        <v>44511</v>
      </c>
      <c r="AI10" s="6" t="n">
        <v>813.69945</v>
      </c>
      <c r="AJ10" s="0" t="s">
        <v>299</v>
      </c>
      <c r="AK10" s="11" t="n">
        <v>44496</v>
      </c>
      <c r="AL10" s="6" t="n">
        <v>367.65</v>
      </c>
      <c r="AM10" s="0" t="s">
        <v>299</v>
      </c>
      <c r="AN10" s="11" t="n">
        <v>45516</v>
      </c>
      <c r="AO10" s="6" t="n">
        <v>-1377.9</v>
      </c>
      <c r="AP10" s="0" t="s">
        <v>300</v>
      </c>
      <c r="AQ10" s="11" t="n">
        <v>44383</v>
      </c>
      <c r="AR10" s="6" t="n">
        <v>274.65</v>
      </c>
      <c r="AS10" s="0" t="s">
        <v>299</v>
      </c>
    </row>
    <row collapsed="false" customFormat="false" customHeight="false" hidden="false" ht="12.1" outlineLevel="0" r="11">
      <c r="A11" s="11" t="n">
        <v>45951</v>
      </c>
      <c r="B11" s="8" t="s">
        <f>=-Портфель!K2</f>
      </c>
      <c r="C11" s="0" t="s">
        <v>301</v>
      </c>
      <c r="D11" s="0"/>
      <c r="E11" s="0"/>
      <c r="F11" s="0"/>
      <c r="G11" s="0"/>
      <c r="H11" s="0"/>
      <c r="I11" s="0"/>
      <c r="J11" s="11" t="n">
        <v>44790</v>
      </c>
      <c r="K11" s="6" t="n">
        <v>988</v>
      </c>
      <c r="L11" s="0" t="s">
        <v>299</v>
      </c>
      <c r="M11" s="11" t="n">
        <v>44503</v>
      </c>
      <c r="N11" s="6" t="n">
        <v>1644.9</v>
      </c>
      <c r="O11" s="0" t="s">
        <v>299</v>
      </c>
      <c r="P11" s="11" t="n">
        <v>44375</v>
      </c>
      <c r="Q11" s="6" t="n">
        <v>151.77</v>
      </c>
      <c r="R11" s="0" t="s">
        <v>299</v>
      </c>
      <c r="S11" s="11" t="n">
        <v>44826</v>
      </c>
      <c r="T11" s="6" t="n">
        <v>1139.45832</v>
      </c>
      <c r="U11" s="0" t="s">
        <v>299</v>
      </c>
      <c r="V11" s="0"/>
      <c r="W11" s="0"/>
      <c r="X11" s="0"/>
      <c r="Y11" s="0"/>
      <c r="Z11" s="0"/>
      <c r="AA11" s="0"/>
      <c r="AB11" s="11" t="n">
        <v>44406</v>
      </c>
      <c r="AC11" s="6" t="n">
        <v>-3363.38</v>
      </c>
      <c r="AD11" s="0" t="s">
        <v>300</v>
      </c>
      <c r="AE11" s="0"/>
      <c r="AF11" s="0"/>
      <c r="AG11" s="0"/>
      <c r="AH11" s="11" t="n">
        <v>44517</v>
      </c>
      <c r="AI11" s="6" t="n">
        <v>885.17466</v>
      </c>
      <c r="AJ11" s="0" t="s">
        <v>299</v>
      </c>
      <c r="AK11" s="11" t="n">
        <v>44503</v>
      </c>
      <c r="AL11" s="6" t="n">
        <v>602.6</v>
      </c>
      <c r="AM11" s="0" t="s">
        <v>299</v>
      </c>
      <c r="AN11" s="11" t="n">
        <v>45951</v>
      </c>
      <c r="AO11" s="8" t="s">
        <f>=-Портфель!K16</f>
      </c>
      <c r="AP11" s="0" t="s">
        <v>301</v>
      </c>
      <c r="AQ11" s="11" t="n">
        <v>44385</v>
      </c>
      <c r="AR11" s="6" t="n">
        <v>278.35</v>
      </c>
      <c r="AS11" s="0" t="s">
        <v>299</v>
      </c>
    </row>
    <row collapsed="false" customFormat="false" customHeight="false" hidden="false" ht="12.1" outlineLevel="0" r="12">
      <c r="A12" s="0"/>
      <c r="B12" s="10" t="s">
        <f>=XIRR(B2:B11,A2:A11)</f>
      </c>
      <c r="C12" s="0"/>
      <c r="D12" s="0"/>
      <c r="E12" s="0"/>
      <c r="F12" s="0"/>
      <c r="G12" s="0"/>
      <c r="H12" s="0"/>
      <c r="I12" s="0"/>
      <c r="J12" s="11" t="n">
        <v>44790</v>
      </c>
      <c r="K12" s="6" t="n">
        <v>995.9</v>
      </c>
      <c r="L12" s="0" t="s">
        <v>299</v>
      </c>
      <c r="M12" s="11" t="n">
        <v>44511</v>
      </c>
      <c r="N12" s="6" t="n">
        <v>734.08</v>
      </c>
      <c r="O12" s="0" t="s">
        <v>299</v>
      </c>
      <c r="P12" s="11" t="n">
        <v>44378</v>
      </c>
      <c r="Q12" s="6" t="n">
        <v>151.85</v>
      </c>
      <c r="R12" s="0" t="s">
        <v>299</v>
      </c>
      <c r="S12" s="11" t="n">
        <v>44841</v>
      </c>
      <c r="T12" s="6" t="n">
        <v>1648.533024</v>
      </c>
      <c r="U12" s="0" t="s">
        <v>299</v>
      </c>
      <c r="V12" s="0"/>
      <c r="W12" s="0"/>
      <c r="X12" s="0"/>
      <c r="Y12" s="0"/>
      <c r="Z12" s="0"/>
      <c r="AA12" s="0"/>
      <c r="AB12" s="11" t="n">
        <v>44713</v>
      </c>
      <c r="AC12" s="6" t="n">
        <v>11.42</v>
      </c>
      <c r="AD12" s="0" t="s">
        <v>299</v>
      </c>
      <c r="AE12" s="0"/>
      <c r="AF12" s="0"/>
      <c r="AG12" s="0"/>
      <c r="AH12" s="11" t="n">
        <v>44524</v>
      </c>
      <c r="AI12" s="6" t="n">
        <v>826.153008</v>
      </c>
      <c r="AJ12" s="0" t="s">
        <v>299</v>
      </c>
      <c r="AK12" s="11" t="n">
        <v>44511</v>
      </c>
      <c r="AL12" s="6" t="n">
        <v>301.5</v>
      </c>
      <c r="AM12" s="0" t="s">
        <v>299</v>
      </c>
      <c r="AN12" s="0"/>
      <c r="AO12" s="10" t="s">
        <f>=XIRR(AO2:AO11,AN2:AN11)</f>
      </c>
      <c r="AP12" s="0"/>
      <c r="AQ12" s="11" t="n">
        <v>44385</v>
      </c>
      <c r="AR12" s="6" t="n">
        <v>74.27</v>
      </c>
      <c r="AS12" s="0" t="s">
        <v>299</v>
      </c>
    </row>
    <row collapsed="false" customFormat="false" customHeight="false" hidden="false" ht="12.1" outlineLevel="0" r="13">
      <c r="A13" s="0"/>
      <c r="B13" s="8" t="s">
        <f>=-SUM(B2:B11)</f>
      </c>
      <c r="C13" s="0" t="s">
        <v>302</v>
      </c>
      <c r="D13" s="0"/>
      <c r="E13" s="0"/>
      <c r="F13" s="0"/>
      <c r="G13" s="0"/>
      <c r="H13" s="0"/>
      <c r="I13" s="0"/>
      <c r="J13" s="11" t="n">
        <v>44797</v>
      </c>
      <c r="K13" s="6" t="n">
        <v>1499.9</v>
      </c>
      <c r="L13" s="0" t="s">
        <v>299</v>
      </c>
      <c r="M13" s="11" t="n">
        <v>44517</v>
      </c>
      <c r="N13" s="6" t="n">
        <v>884.79</v>
      </c>
      <c r="O13" s="0" t="s">
        <v>299</v>
      </c>
      <c r="P13" s="11" t="n">
        <v>44378</v>
      </c>
      <c r="Q13" s="6" t="n">
        <v>151.79</v>
      </c>
      <c r="R13" s="0" t="s">
        <v>299</v>
      </c>
      <c r="S13" s="11" t="n">
        <v>44845</v>
      </c>
      <c r="T13" s="6" t="n">
        <v>1660.007664</v>
      </c>
      <c r="U13" s="0" t="s">
        <v>299</v>
      </c>
      <c r="V13" s="0"/>
      <c r="W13" s="0"/>
      <c r="X13" s="0"/>
      <c r="Y13" s="0"/>
      <c r="Z13" s="0"/>
      <c r="AA13" s="0"/>
      <c r="AB13" s="11" t="n">
        <v>44713</v>
      </c>
      <c r="AC13" s="6" t="n">
        <v>45.69</v>
      </c>
      <c r="AD13" s="0" t="s">
        <v>299</v>
      </c>
      <c r="AE13" s="0"/>
      <c r="AF13" s="0"/>
      <c r="AG13" s="0"/>
      <c r="AH13" s="11" t="n">
        <v>44531</v>
      </c>
      <c r="AI13" s="6" t="n">
        <v>836.550342</v>
      </c>
      <c r="AJ13" s="0" t="s">
        <v>299</v>
      </c>
      <c r="AK13" s="11" t="n">
        <v>44517</v>
      </c>
      <c r="AL13" s="6" t="n">
        <v>308.36</v>
      </c>
      <c r="AM13" s="0" t="s">
        <v>299</v>
      </c>
      <c r="AN13" s="0"/>
      <c r="AO13" s="8" t="s">
        <f>=-SUM(AO2:AO11)</f>
      </c>
      <c r="AP13" s="0" t="s">
        <v>302</v>
      </c>
      <c r="AQ13" s="11" t="n">
        <v>44432</v>
      </c>
      <c r="AR13" s="6" t="n">
        <v>92.3</v>
      </c>
      <c r="AS13" s="0" t="s">
        <v>299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11" t="n">
        <v>44806</v>
      </c>
      <c r="K14" s="6" t="n">
        <v>993.62</v>
      </c>
      <c r="L14" s="0" t="s">
        <v>299</v>
      </c>
      <c r="M14" s="11" t="n">
        <v>44524</v>
      </c>
      <c r="N14" s="6" t="n">
        <v>897.42</v>
      </c>
      <c r="O14" s="0" t="s">
        <v>299</v>
      </c>
      <c r="P14" s="11" t="n">
        <v>44396</v>
      </c>
      <c r="Q14" s="6" t="n">
        <v>152.2</v>
      </c>
      <c r="R14" s="0" t="s">
        <v>299</v>
      </c>
      <c r="S14" s="11" t="n">
        <v>44855</v>
      </c>
      <c r="T14" s="6" t="n">
        <v>1697.44968</v>
      </c>
      <c r="U14" s="0" t="s">
        <v>299</v>
      </c>
      <c r="V14" s="0"/>
      <c r="W14" s="0"/>
      <c r="X14" s="0"/>
      <c r="Y14" s="0"/>
      <c r="Z14" s="0"/>
      <c r="AA14" s="0"/>
      <c r="AB14" s="11" t="n">
        <v>44713</v>
      </c>
      <c r="AC14" s="6" t="n">
        <v>217</v>
      </c>
      <c r="AD14" s="0" t="s">
        <v>299</v>
      </c>
      <c r="AE14" s="0"/>
      <c r="AF14" s="0"/>
      <c r="AG14" s="0"/>
      <c r="AH14" s="11" t="n">
        <v>44538</v>
      </c>
      <c r="AI14" s="6" t="n">
        <v>788.848536</v>
      </c>
      <c r="AJ14" s="0" t="s">
        <v>299</v>
      </c>
      <c r="AK14" s="11" t="n">
        <v>44524</v>
      </c>
      <c r="AL14" s="6" t="n">
        <v>233.5</v>
      </c>
      <c r="AM14" s="0" t="s">
        <v>299</v>
      </c>
      <c r="AN14" s="0"/>
      <c r="AO14" s="0"/>
      <c r="AP14" s="0"/>
      <c r="AQ14" s="11" t="n">
        <v>44432</v>
      </c>
      <c r="AR14" s="6" t="n">
        <v>554.47</v>
      </c>
      <c r="AS14" s="0" t="s">
        <v>299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11" t="n">
        <v>44806</v>
      </c>
      <c r="K15" s="6" t="n">
        <v>1314.78</v>
      </c>
      <c r="L15" s="0" t="s">
        <v>299</v>
      </c>
      <c r="M15" s="11" t="n">
        <v>44531</v>
      </c>
      <c r="N15" s="6" t="n">
        <v>1319.18</v>
      </c>
      <c r="O15" s="0" t="s">
        <v>299</v>
      </c>
      <c r="P15" s="11" t="n">
        <v>44397</v>
      </c>
      <c r="Q15" s="6" t="n">
        <v>151.41</v>
      </c>
      <c r="R15" s="0" t="s">
        <v>299</v>
      </c>
      <c r="S15" s="11" t="n">
        <v>44876</v>
      </c>
      <c r="T15" s="6" t="n">
        <v>604.472358</v>
      </c>
      <c r="U15" s="0" t="s">
        <v>299</v>
      </c>
      <c r="V15" s="0"/>
      <c r="W15" s="0"/>
      <c r="X15" s="0"/>
      <c r="Y15" s="0"/>
      <c r="Z15" s="0"/>
      <c r="AA15" s="0"/>
      <c r="AB15" s="11" t="n">
        <v>44762</v>
      </c>
      <c r="AC15" s="6" t="n">
        <v>107.79</v>
      </c>
      <c r="AD15" s="0" t="s">
        <v>299</v>
      </c>
      <c r="AE15" s="0"/>
      <c r="AF15" s="0"/>
      <c r="AG15" s="0"/>
      <c r="AH15" s="11" t="n">
        <v>44545</v>
      </c>
      <c r="AI15" s="6" t="n">
        <v>1442.946872</v>
      </c>
      <c r="AJ15" s="0" t="s">
        <v>299</v>
      </c>
      <c r="AK15" s="11" t="n">
        <v>44531</v>
      </c>
      <c r="AL15" s="6" t="n">
        <v>153.86</v>
      </c>
      <c r="AM15" s="0" t="s">
        <v>299</v>
      </c>
      <c r="AN15" s="0"/>
      <c r="AO15" s="0"/>
      <c r="AP15" s="0"/>
      <c r="AQ15" s="11" t="n">
        <v>44433</v>
      </c>
      <c r="AR15" s="6" t="n">
        <v>185.47</v>
      </c>
      <c r="AS15" s="0" t="s">
        <v>299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11" t="n">
        <v>44811</v>
      </c>
      <c r="K16" s="6" t="n">
        <v>1724</v>
      </c>
      <c r="L16" s="0" t="s">
        <v>299</v>
      </c>
      <c r="M16" s="11" t="n">
        <v>44538</v>
      </c>
      <c r="N16" s="6" t="n">
        <v>1142.28</v>
      </c>
      <c r="O16" s="0" t="s">
        <v>299</v>
      </c>
      <c r="P16" s="11" t="n">
        <v>44433</v>
      </c>
      <c r="Q16" s="6" t="n">
        <v>156.55</v>
      </c>
      <c r="R16" s="0" t="s">
        <v>299</v>
      </c>
      <c r="S16" s="11" t="n">
        <v>45951</v>
      </c>
      <c r="T16" s="8" t="s">
        <f>=-Портфель!K9</f>
      </c>
      <c r="U16" s="0" t="s">
        <v>301</v>
      </c>
      <c r="V16" s="0"/>
      <c r="W16" s="0"/>
      <c r="X16" s="0"/>
      <c r="Y16" s="0"/>
      <c r="Z16" s="0"/>
      <c r="AA16" s="0"/>
      <c r="AB16" s="11" t="n">
        <v>44762</v>
      </c>
      <c r="AC16" s="6" t="n">
        <v>143.72</v>
      </c>
      <c r="AD16" s="0" t="s">
        <v>299</v>
      </c>
      <c r="AE16" s="0"/>
      <c r="AF16" s="0"/>
      <c r="AG16" s="0"/>
      <c r="AH16" s="11" t="n">
        <v>44552</v>
      </c>
      <c r="AI16" s="6" t="n">
        <v>1485.270472</v>
      </c>
      <c r="AJ16" s="0" t="s">
        <v>299</v>
      </c>
      <c r="AK16" s="11" t="n">
        <v>44531</v>
      </c>
      <c r="AL16" s="6" t="n">
        <v>153.86</v>
      </c>
      <c r="AM16" s="0" t="s">
        <v>299</v>
      </c>
      <c r="AN16" s="0"/>
      <c r="AO16" s="0"/>
      <c r="AP16" s="0"/>
      <c r="AQ16" s="11" t="n">
        <v>44440</v>
      </c>
      <c r="AR16" s="6" t="n">
        <v>186.53</v>
      </c>
      <c r="AS16" s="0" t="s">
        <v>299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11" t="n">
        <v>44818</v>
      </c>
      <c r="K17" s="6" t="n">
        <v>1707.98</v>
      </c>
      <c r="L17" s="0" t="s">
        <v>299</v>
      </c>
      <c r="M17" s="11" t="n">
        <v>44545</v>
      </c>
      <c r="N17" s="6" t="n">
        <v>1126.93</v>
      </c>
      <c r="O17" s="0" t="s">
        <v>299</v>
      </c>
      <c r="P17" s="11" t="n">
        <v>44440</v>
      </c>
      <c r="Q17" s="6" t="n">
        <v>235.63</v>
      </c>
      <c r="R17" s="0" t="s">
        <v>299</v>
      </c>
      <c r="S17" s="0"/>
      <c r="T17" s="10" t="s">
        <f>=XIRR(T2:T16,S2:S16)</f>
      </c>
      <c r="U17" s="0"/>
      <c r="V17" s="0"/>
      <c r="W17" s="0"/>
      <c r="X17" s="0"/>
      <c r="Y17" s="0"/>
      <c r="Z17" s="0"/>
      <c r="AA17" s="0"/>
      <c r="AB17" s="11" t="n">
        <v>44763</v>
      </c>
      <c r="AC17" s="6" t="n">
        <v>23.91</v>
      </c>
      <c r="AD17" s="0" t="s">
        <v>299</v>
      </c>
      <c r="AE17" s="0"/>
      <c r="AF17" s="0"/>
      <c r="AG17" s="0"/>
      <c r="AH17" s="11" t="n">
        <v>45951</v>
      </c>
      <c r="AI17" s="8" t="s">
        <f>=-Портфель!K14</f>
      </c>
      <c r="AJ17" s="0" t="s">
        <v>301</v>
      </c>
      <c r="AK17" s="11" t="n">
        <v>44538</v>
      </c>
      <c r="AL17" s="6" t="n">
        <v>77.69</v>
      </c>
      <c r="AM17" s="0" t="s">
        <v>299</v>
      </c>
      <c r="AN17" s="0"/>
      <c r="AO17" s="0"/>
      <c r="AP17" s="0"/>
      <c r="AQ17" s="11" t="n">
        <v>44440</v>
      </c>
      <c r="AR17" s="6" t="n">
        <v>373</v>
      </c>
      <c r="AS17" s="0" t="s">
        <v>299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11" t="n">
        <v>44825</v>
      </c>
      <c r="K18" s="6" t="n">
        <v>1500.76</v>
      </c>
      <c r="L18" s="0" t="s">
        <v>299</v>
      </c>
      <c r="M18" s="11" t="n">
        <v>44545</v>
      </c>
      <c r="N18" s="6" t="n">
        <v>250.35</v>
      </c>
      <c r="O18" s="0" t="s">
        <v>299</v>
      </c>
      <c r="P18" s="11" t="n">
        <v>44440</v>
      </c>
      <c r="Q18" s="6" t="n">
        <v>628.28</v>
      </c>
      <c r="R18" s="0" t="s">
        <v>299</v>
      </c>
      <c r="S18" s="0"/>
      <c r="T18" s="8" t="s">
        <f>=-SUM(T2:T16)</f>
      </c>
      <c r="U18" s="0" t="s">
        <v>302</v>
      </c>
      <c r="V18" s="0"/>
      <c r="W18" s="0"/>
      <c r="X18" s="0"/>
      <c r="Y18" s="0"/>
      <c r="Z18" s="0"/>
      <c r="AA18" s="0"/>
      <c r="AB18" s="11" t="n">
        <v>44763</v>
      </c>
      <c r="AC18" s="6" t="n">
        <v>382.52</v>
      </c>
      <c r="AD18" s="0" t="s">
        <v>299</v>
      </c>
      <c r="AE18" s="0"/>
      <c r="AF18" s="0"/>
      <c r="AG18" s="0"/>
      <c r="AH18" s="0"/>
      <c r="AI18" s="10" t="s">
        <f>=XIRR(AI2:AI17,AH2:AH17)</f>
      </c>
      <c r="AJ18" s="0"/>
      <c r="AK18" s="11" t="n">
        <v>44545</v>
      </c>
      <c r="AL18" s="6" t="n">
        <v>232.72</v>
      </c>
      <c r="AM18" s="0" t="s">
        <v>299</v>
      </c>
      <c r="AN18" s="0"/>
      <c r="AO18" s="0"/>
      <c r="AP18" s="0"/>
      <c r="AQ18" s="11" t="n">
        <v>44447</v>
      </c>
      <c r="AR18" s="6" t="n">
        <v>529.25</v>
      </c>
      <c r="AS18" s="0" t="s">
        <v>299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11" t="n">
        <v>44825</v>
      </c>
      <c r="K19" s="6" t="n">
        <v>96.4</v>
      </c>
      <c r="L19" s="0" t="s">
        <v>299</v>
      </c>
      <c r="M19" s="11" t="n">
        <v>44552</v>
      </c>
      <c r="N19" s="6" t="n">
        <v>2128.99</v>
      </c>
      <c r="O19" s="0" t="s">
        <v>299</v>
      </c>
      <c r="P19" s="11" t="n">
        <v>44447</v>
      </c>
      <c r="Q19" s="6" t="n">
        <v>2998.05</v>
      </c>
      <c r="R19" s="0" t="s">
        <v>299</v>
      </c>
      <c r="S19" s="0"/>
      <c r="T19" s="0"/>
      <c r="U19" s="0"/>
      <c r="V19" s="0"/>
      <c r="W19" s="0"/>
      <c r="X19" s="0"/>
      <c r="Y19" s="0"/>
      <c r="Z19" s="0"/>
      <c r="AA19" s="0"/>
      <c r="AB19" s="11" t="n">
        <v>44783</v>
      </c>
      <c r="AC19" s="6" t="n">
        <v>388.87</v>
      </c>
      <c r="AD19" s="0" t="s">
        <v>299</v>
      </c>
      <c r="AE19" s="0"/>
      <c r="AF19" s="0"/>
      <c r="AG19" s="0"/>
      <c r="AH19" s="0"/>
      <c r="AI19" s="8" t="s">
        <f>=-SUM(AI2:AI17)</f>
      </c>
      <c r="AJ19" s="0" t="s">
        <v>302</v>
      </c>
      <c r="AK19" s="11" t="n">
        <v>44552</v>
      </c>
      <c r="AL19" s="6" t="n">
        <v>155.04</v>
      </c>
      <c r="AM19" s="0" t="s">
        <v>299</v>
      </c>
      <c r="AN19" s="0"/>
      <c r="AO19" s="0"/>
      <c r="AP19" s="0"/>
      <c r="AQ19" s="11" t="n">
        <v>44447</v>
      </c>
      <c r="AR19" s="6" t="n">
        <v>132.22</v>
      </c>
      <c r="AS19" s="0" t="s">
        <v>299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11" t="n">
        <v>44894</v>
      </c>
      <c r="K20" s="6" t="n">
        <v>1497.76</v>
      </c>
      <c r="L20" s="0" t="s">
        <v>299</v>
      </c>
      <c r="M20" s="11" t="n">
        <v>44559</v>
      </c>
      <c r="N20" s="6" t="n">
        <v>388.64</v>
      </c>
      <c r="O20" s="0" t="s">
        <v>299</v>
      </c>
      <c r="P20" s="11" t="n">
        <v>44447</v>
      </c>
      <c r="Q20" s="6" t="n">
        <v>708.71</v>
      </c>
      <c r="R20" s="0" t="s">
        <v>299</v>
      </c>
      <c r="S20" s="0"/>
      <c r="T20" s="0"/>
      <c r="U20" s="0"/>
      <c r="V20" s="0"/>
      <c r="W20" s="0"/>
      <c r="X20" s="0"/>
      <c r="Y20" s="0"/>
      <c r="Z20" s="0"/>
      <c r="AA20" s="0"/>
      <c r="AB20" s="11" t="n">
        <v>44791</v>
      </c>
      <c r="AC20" s="6" t="n">
        <v>986.21</v>
      </c>
      <c r="AD20" s="0" t="s">
        <v>299</v>
      </c>
      <c r="AE20" s="0"/>
      <c r="AF20" s="0"/>
      <c r="AG20" s="0"/>
      <c r="AH20" s="0"/>
      <c r="AI20" s="0"/>
      <c r="AJ20" s="0"/>
      <c r="AK20" s="11" t="n">
        <v>44616</v>
      </c>
      <c r="AL20" s="6" t="n">
        <v>365.49</v>
      </c>
      <c r="AM20" s="0" t="s">
        <v>299</v>
      </c>
      <c r="AN20" s="0"/>
      <c r="AO20" s="0"/>
      <c r="AP20" s="0"/>
      <c r="AQ20" s="11" t="n">
        <v>44454</v>
      </c>
      <c r="AR20" s="6" t="n">
        <v>555.51</v>
      </c>
      <c r="AS20" s="0" t="s">
        <v>299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11" t="n">
        <v>44900</v>
      </c>
      <c r="K21" s="6" t="n">
        <v>1506.59</v>
      </c>
      <c r="L21" s="0" t="s">
        <v>299</v>
      </c>
      <c r="M21" s="11" t="n">
        <v>44573</v>
      </c>
      <c r="N21" s="6" t="n">
        <v>963.48</v>
      </c>
      <c r="O21" s="0" t="s">
        <v>299</v>
      </c>
      <c r="P21" s="11" t="n">
        <v>44454</v>
      </c>
      <c r="Q21" s="6" t="n">
        <v>-1010.44</v>
      </c>
      <c r="R21" s="0" t="s">
        <v>300</v>
      </c>
      <c r="S21" s="0"/>
      <c r="T21" s="0"/>
      <c r="U21" s="0"/>
      <c r="V21" s="0"/>
      <c r="W21" s="0"/>
      <c r="X21" s="0"/>
      <c r="Y21" s="0"/>
      <c r="Z21" s="0"/>
      <c r="AA21" s="0"/>
      <c r="AB21" s="11" t="n">
        <v>44797</v>
      </c>
      <c r="AC21" s="6" t="n">
        <v>997.64</v>
      </c>
      <c r="AD21" s="0" t="s">
        <v>299</v>
      </c>
      <c r="AE21" s="0"/>
      <c r="AF21" s="0"/>
      <c r="AG21" s="0"/>
      <c r="AH21" s="0"/>
      <c r="AI21" s="0"/>
      <c r="AJ21" s="0"/>
      <c r="AK21" s="11" t="n">
        <v>45516</v>
      </c>
      <c r="AL21" s="6" t="n">
        <v>-1570.12</v>
      </c>
      <c r="AM21" s="0" t="s">
        <v>300</v>
      </c>
      <c r="AN21" s="0"/>
      <c r="AO21" s="0"/>
      <c r="AP21" s="0"/>
      <c r="AQ21" s="11" t="n">
        <v>44489</v>
      </c>
      <c r="AR21" s="6" t="n">
        <v>1.81</v>
      </c>
      <c r="AS21" s="0" t="s">
        <v>299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11" t="n">
        <v>44907</v>
      </c>
      <c r="K22" s="6" t="n">
        <v>1489.66</v>
      </c>
      <c r="L22" s="0" t="s">
        <v>299</v>
      </c>
      <c r="M22" s="11" t="n">
        <v>44580</v>
      </c>
      <c r="N22" s="6" t="n">
        <v>767.9</v>
      </c>
      <c r="O22" s="0" t="s">
        <v>299</v>
      </c>
      <c r="P22" s="11" t="n">
        <v>44454</v>
      </c>
      <c r="Q22" s="6" t="n">
        <v>-777.26</v>
      </c>
      <c r="R22" s="0" t="s">
        <v>300</v>
      </c>
      <c r="S22" s="0"/>
      <c r="T22" s="0"/>
      <c r="U22" s="0"/>
      <c r="V22" s="0"/>
      <c r="W22" s="0"/>
      <c r="X22" s="0"/>
      <c r="Y22" s="0"/>
      <c r="Z22" s="0"/>
      <c r="AA22" s="0"/>
      <c r="AB22" s="11" t="n">
        <v>44811</v>
      </c>
      <c r="AC22" s="6" t="n">
        <v>1959.78</v>
      </c>
      <c r="AD22" s="0" t="s">
        <v>299</v>
      </c>
      <c r="AE22" s="0"/>
      <c r="AF22" s="0"/>
      <c r="AG22" s="0"/>
      <c r="AH22" s="0"/>
      <c r="AI22" s="0"/>
      <c r="AJ22" s="0"/>
      <c r="AK22" s="11" t="n">
        <v>45576</v>
      </c>
      <c r="AL22" s="6" t="n">
        <v>-2424.5</v>
      </c>
      <c r="AM22" s="0" t="s">
        <v>300</v>
      </c>
      <c r="AN22" s="0"/>
      <c r="AO22" s="0"/>
      <c r="AP22" s="0"/>
      <c r="AQ22" s="11" t="n">
        <v>44489</v>
      </c>
      <c r="AR22" s="6" t="n">
        <v>14.47</v>
      </c>
      <c r="AS22" s="0" t="s">
        <v>299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11" t="n">
        <v>44916</v>
      </c>
      <c r="K23" s="6" t="n">
        <v>1488.93</v>
      </c>
      <c r="L23" s="0" t="s">
        <v>299</v>
      </c>
      <c r="M23" s="11" t="n">
        <v>44580</v>
      </c>
      <c r="N23" s="6" t="n">
        <v>127.8</v>
      </c>
      <c r="O23" s="0" t="s">
        <v>299</v>
      </c>
      <c r="P23" s="11" t="n">
        <v>44454</v>
      </c>
      <c r="Q23" s="6" t="n">
        <v>-777.26</v>
      </c>
      <c r="R23" s="0" t="s">
        <v>300</v>
      </c>
      <c r="S23" s="0"/>
      <c r="T23" s="0"/>
      <c r="U23" s="0"/>
      <c r="V23" s="0"/>
      <c r="W23" s="0"/>
      <c r="X23" s="0"/>
      <c r="Y23" s="0"/>
      <c r="Z23" s="0"/>
      <c r="AA23" s="0"/>
      <c r="AB23" s="11" t="n">
        <v>44818</v>
      </c>
      <c r="AC23" s="6" t="n">
        <v>799.94</v>
      </c>
      <c r="AD23" s="0" t="s">
        <v>299</v>
      </c>
      <c r="AE23" s="0"/>
      <c r="AF23" s="0"/>
      <c r="AG23" s="0"/>
      <c r="AH23" s="0"/>
      <c r="AI23" s="0"/>
      <c r="AJ23" s="0"/>
      <c r="AK23" s="11" t="n">
        <v>45951</v>
      </c>
      <c r="AL23" s="8" t="s">
        <f>=-Портфель!K15</f>
      </c>
      <c r="AM23" s="0" t="s">
        <v>301</v>
      </c>
      <c r="AN23" s="0"/>
      <c r="AO23" s="0"/>
      <c r="AP23" s="0"/>
      <c r="AQ23" s="11" t="n">
        <v>44496</v>
      </c>
      <c r="AR23" s="6" t="n">
        <v>9.03</v>
      </c>
      <c r="AS23" s="0" t="s">
        <v>299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11" t="n">
        <v>44923</v>
      </c>
      <c r="K24" s="6" t="n">
        <v>1510.27</v>
      </c>
      <c r="L24" s="0" t="s">
        <v>299</v>
      </c>
      <c r="M24" s="11" t="n">
        <v>44587</v>
      </c>
      <c r="N24" s="6" t="n">
        <v>822.76</v>
      </c>
      <c r="O24" s="0" t="s">
        <v>299</v>
      </c>
      <c r="P24" s="11" t="n">
        <v>44454</v>
      </c>
      <c r="Q24" s="6" t="n">
        <v>-2176.33</v>
      </c>
      <c r="R24" s="0" t="s">
        <v>300</v>
      </c>
      <c r="S24" s="0"/>
      <c r="T24" s="0"/>
      <c r="U24" s="0"/>
      <c r="V24" s="0"/>
      <c r="W24" s="0"/>
      <c r="X24" s="0"/>
      <c r="Y24" s="0"/>
      <c r="Z24" s="0"/>
      <c r="AA24" s="0"/>
      <c r="AB24" s="11" t="n">
        <v>45078</v>
      </c>
      <c r="AC24" s="6" t="n">
        <v>911.58</v>
      </c>
      <c r="AD24" s="0" t="s">
        <v>299</v>
      </c>
      <c r="AE24" s="0"/>
      <c r="AF24" s="0"/>
      <c r="AG24" s="0"/>
      <c r="AH24" s="0"/>
      <c r="AI24" s="0"/>
      <c r="AJ24" s="0"/>
      <c r="AK24" s="0"/>
      <c r="AL24" s="10" t="s">
        <f>=XIRR(AL2:AL23,AK2:AK23)</f>
      </c>
      <c r="AM24" s="0"/>
      <c r="AN24" s="0"/>
      <c r="AO24" s="0"/>
      <c r="AP24" s="0"/>
      <c r="AQ24" s="11" t="n">
        <v>44511</v>
      </c>
      <c r="AR24" s="6" t="n">
        <v>180.38</v>
      </c>
      <c r="AS24" s="0" t="s">
        <v>299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11" t="n">
        <v>44931</v>
      </c>
      <c r="K25" s="6" t="n">
        <v>1525.73</v>
      </c>
      <c r="L25" s="0" t="s">
        <v>299</v>
      </c>
      <c r="M25" s="11" t="n">
        <v>44594</v>
      </c>
      <c r="N25" s="6" t="n">
        <v>700.6</v>
      </c>
      <c r="O25" s="0" t="s">
        <v>299</v>
      </c>
      <c r="P25" s="11" t="n">
        <v>44454</v>
      </c>
      <c r="Q25" s="6" t="n">
        <v>9542.1</v>
      </c>
      <c r="R25" s="0" t="s">
        <v>299</v>
      </c>
      <c r="S25" s="0"/>
      <c r="T25" s="0"/>
      <c r="U25" s="0"/>
      <c r="V25" s="0"/>
      <c r="W25" s="0"/>
      <c r="X25" s="0"/>
      <c r="Y25" s="0"/>
      <c r="Z25" s="0"/>
      <c r="AA25" s="0"/>
      <c r="AB25" s="11" t="n">
        <v>45231</v>
      </c>
      <c r="AC25" s="6" t="n">
        <v>410.57</v>
      </c>
      <c r="AD25" s="0" t="s">
        <v>299</v>
      </c>
      <c r="AE25" s="0"/>
      <c r="AF25" s="0"/>
      <c r="AG25" s="0"/>
      <c r="AH25" s="0"/>
      <c r="AI25" s="0"/>
      <c r="AJ25" s="0"/>
      <c r="AK25" s="0"/>
      <c r="AL25" s="8" t="s">
        <f>=-SUM(AL2:AL23)</f>
      </c>
      <c r="AM25" s="0" t="s">
        <v>302</v>
      </c>
      <c r="AN25" s="0"/>
      <c r="AO25" s="0"/>
      <c r="AP25" s="0"/>
      <c r="AQ25" s="11" t="n">
        <v>44517</v>
      </c>
      <c r="AR25" s="6" t="n">
        <v>183.07</v>
      </c>
      <c r="AS25" s="0" t="s">
        <v>299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11" t="n">
        <v>44937</v>
      </c>
      <c r="K26" s="6" t="n">
        <v>1542.66</v>
      </c>
      <c r="L26" s="0" t="s">
        <v>299</v>
      </c>
      <c r="M26" s="11" t="n">
        <v>44601</v>
      </c>
      <c r="N26" s="6" t="n">
        <v>434.74</v>
      </c>
      <c r="O26" s="0" t="s">
        <v>299</v>
      </c>
      <c r="P26" s="11" t="n">
        <v>44468</v>
      </c>
      <c r="Q26" s="6" t="n">
        <v>455.26</v>
      </c>
      <c r="R26" s="0" t="s">
        <v>299</v>
      </c>
      <c r="S26" s="0"/>
      <c r="T26" s="0"/>
      <c r="U26" s="0"/>
      <c r="V26" s="0"/>
      <c r="W26" s="0"/>
      <c r="X26" s="0"/>
      <c r="Y26" s="0"/>
      <c r="Z26" s="0"/>
      <c r="AA26" s="0"/>
      <c r="AB26" s="11" t="n">
        <v>45260</v>
      </c>
      <c r="AC26" s="6" t="n">
        <v>647.79</v>
      </c>
      <c r="AD26" s="0" t="s">
        <v>299</v>
      </c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11" t="n">
        <v>44524</v>
      </c>
      <c r="AR26" s="6" t="n">
        <v>187.91</v>
      </c>
      <c r="AS26" s="0" t="s">
        <v>299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11" t="n">
        <v>44944</v>
      </c>
      <c r="K27" s="6" t="n">
        <v>1561.06</v>
      </c>
      <c r="L27" s="0" t="s">
        <v>299</v>
      </c>
      <c r="M27" s="11" t="n">
        <v>44608</v>
      </c>
      <c r="N27" s="6" t="n">
        <v>551.37</v>
      </c>
      <c r="O27" s="0" t="s">
        <v>299</v>
      </c>
      <c r="P27" s="11" t="n">
        <v>44475</v>
      </c>
      <c r="Q27" s="6" t="n">
        <v>293.28</v>
      </c>
      <c r="R27" s="0" t="s">
        <v>299</v>
      </c>
      <c r="S27" s="0"/>
      <c r="T27" s="0"/>
      <c r="U27" s="0"/>
      <c r="V27" s="0"/>
      <c r="W27" s="0"/>
      <c r="X27" s="0"/>
      <c r="Y27" s="0"/>
      <c r="Z27" s="0"/>
      <c r="AA27" s="0"/>
      <c r="AB27" s="11" t="n">
        <v>45267</v>
      </c>
      <c r="AC27" s="6" t="n">
        <v>644.13</v>
      </c>
      <c r="AD27" s="0" t="s">
        <v>299</v>
      </c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11" t="n">
        <v>44531</v>
      </c>
      <c r="AR27" s="6" t="n">
        <v>267.16</v>
      </c>
      <c r="AS27" s="0" t="s">
        <v>299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11" t="n">
        <v>44951</v>
      </c>
      <c r="K28" s="6" t="n">
        <v>1535.3</v>
      </c>
      <c r="L28" s="0" t="s">
        <v>299</v>
      </c>
      <c r="M28" s="11" t="n">
        <v>44616</v>
      </c>
      <c r="N28" s="6" t="n">
        <v>293.38</v>
      </c>
      <c r="O28" s="0" t="s">
        <v>299</v>
      </c>
      <c r="P28" s="11" t="n">
        <v>44482</v>
      </c>
      <c r="Q28" s="6" t="n">
        <v>671.34</v>
      </c>
      <c r="R28" s="0" t="s">
        <v>299</v>
      </c>
      <c r="S28" s="0"/>
      <c r="T28" s="0"/>
      <c r="U28" s="0"/>
      <c r="V28" s="0"/>
      <c r="W28" s="0"/>
      <c r="X28" s="0"/>
      <c r="Y28" s="0"/>
      <c r="Z28" s="0"/>
      <c r="AA28" s="0"/>
      <c r="AB28" s="11" t="n">
        <v>45273</v>
      </c>
      <c r="AC28" s="6" t="n">
        <v>589.78</v>
      </c>
      <c r="AD28" s="0" t="s">
        <v>299</v>
      </c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11" t="n">
        <v>44538</v>
      </c>
      <c r="AR28" s="6" t="n">
        <v>214.83</v>
      </c>
      <c r="AS28" s="0" t="s">
        <v>299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11" t="n">
        <v>44958</v>
      </c>
      <c r="K29" s="6" t="n">
        <v>1575.78</v>
      </c>
      <c r="L29" s="0" t="s">
        <v>299</v>
      </c>
      <c r="M29" s="11" t="n">
        <v>45516</v>
      </c>
      <c r="N29" s="6" t="n">
        <v>-6310.08</v>
      </c>
      <c r="O29" s="0" t="s">
        <v>300</v>
      </c>
      <c r="P29" s="11" t="n">
        <v>44496</v>
      </c>
      <c r="Q29" s="6" t="n">
        <v>375.27</v>
      </c>
      <c r="R29" s="0" t="s">
        <v>299</v>
      </c>
      <c r="S29" s="0"/>
      <c r="T29" s="0"/>
      <c r="U29" s="0"/>
      <c r="V29" s="0"/>
      <c r="W29" s="0"/>
      <c r="X29" s="0"/>
      <c r="Y29" s="0"/>
      <c r="Z29" s="0"/>
      <c r="AA29" s="0"/>
      <c r="AB29" s="11" t="n">
        <v>45337</v>
      </c>
      <c r="AC29" s="6" t="n">
        <v>1323.47</v>
      </c>
      <c r="AD29" s="0" t="s">
        <v>299</v>
      </c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11" t="n">
        <v>44545</v>
      </c>
      <c r="AR29" s="6" t="n">
        <v>34.98</v>
      </c>
      <c r="AS29" s="0" t="s">
        <v>299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11" t="n">
        <v>44965</v>
      </c>
      <c r="K30" s="6" t="n">
        <v>1611.84</v>
      </c>
      <c r="L30" s="0" t="s">
        <v>299</v>
      </c>
      <c r="M30" s="11" t="n">
        <v>45576</v>
      </c>
      <c r="N30" s="6" t="n">
        <v>-2208.48</v>
      </c>
      <c r="O30" s="0" t="s">
        <v>300</v>
      </c>
      <c r="P30" s="11" t="n">
        <v>44496</v>
      </c>
      <c r="Q30" s="6" t="n">
        <v>150.11</v>
      </c>
      <c r="R30" s="0" t="s">
        <v>299</v>
      </c>
      <c r="S30" s="0"/>
      <c r="T30" s="0"/>
      <c r="U30" s="0"/>
      <c r="V30" s="0"/>
      <c r="W30" s="0"/>
      <c r="X30" s="0"/>
      <c r="Y30" s="0"/>
      <c r="Z30" s="0"/>
      <c r="AA30" s="0"/>
      <c r="AB30" s="11" t="n">
        <v>45386</v>
      </c>
      <c r="AC30" s="6" t="n">
        <v>667.7</v>
      </c>
      <c r="AD30" s="0" t="s">
        <v>299</v>
      </c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11" t="n">
        <v>44545</v>
      </c>
      <c r="AR30" s="6" t="n">
        <v>5.53</v>
      </c>
      <c r="AS30" s="0" t="s">
        <v>299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11" t="n">
        <v>44972</v>
      </c>
      <c r="K31" s="6" t="n">
        <v>1552.96</v>
      </c>
      <c r="L31" s="0" t="s">
        <v>299</v>
      </c>
      <c r="M31" s="11" t="n">
        <v>45951</v>
      </c>
      <c r="N31" s="8" t="s">
        <f>=-Портфель!K7</f>
      </c>
      <c r="O31" s="0" t="s">
        <v>301</v>
      </c>
      <c r="P31" s="11" t="n">
        <v>44503</v>
      </c>
      <c r="Q31" s="6" t="n">
        <v>774.22</v>
      </c>
      <c r="R31" s="0" t="s">
        <v>299</v>
      </c>
      <c r="S31" s="0"/>
      <c r="T31" s="0"/>
      <c r="U31" s="0"/>
      <c r="V31" s="0"/>
      <c r="W31" s="0"/>
      <c r="X31" s="0"/>
      <c r="Y31" s="0"/>
      <c r="Z31" s="0"/>
      <c r="AA31" s="0"/>
      <c r="AB31" s="11" t="n">
        <v>45390</v>
      </c>
      <c r="AC31" s="6" t="n">
        <v>670</v>
      </c>
      <c r="AD31" s="0" t="s">
        <v>299</v>
      </c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11" t="n">
        <v>44545</v>
      </c>
      <c r="AR31" s="6" t="n">
        <v>143.61</v>
      </c>
      <c r="AS31" s="0" t="s">
        <v>299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11" t="n">
        <v>44979</v>
      </c>
      <c r="K32" s="6" t="n">
        <v>1557.38</v>
      </c>
      <c r="L32" s="0" t="s">
        <v>299</v>
      </c>
      <c r="M32" s="0"/>
      <c r="N32" s="10" t="s">
        <f>=XIRR(N2:N31,M2:M31)</f>
      </c>
      <c r="O32" s="0"/>
      <c r="P32" s="11" t="n">
        <v>44511</v>
      </c>
      <c r="Q32" s="6" t="n">
        <v>230.85</v>
      </c>
      <c r="R32" s="0" t="s">
        <v>299</v>
      </c>
      <c r="S32" s="0"/>
      <c r="T32" s="0"/>
      <c r="U32" s="0"/>
      <c r="V32" s="0"/>
      <c r="W32" s="0"/>
      <c r="X32" s="0"/>
      <c r="Y32" s="0"/>
      <c r="Z32" s="0"/>
      <c r="AA32" s="0"/>
      <c r="AB32" s="11" t="n">
        <v>45436</v>
      </c>
      <c r="AC32" s="6" t="n">
        <v>668.75</v>
      </c>
      <c r="AD32" s="0" t="s">
        <v>299</v>
      </c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11" t="n">
        <v>44559</v>
      </c>
      <c r="AR32" s="6" t="n">
        <v>1325.84</v>
      </c>
      <c r="AS32" s="0" t="s">
        <v>299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11" t="n">
        <v>44987</v>
      </c>
      <c r="K33" s="6" t="n">
        <v>1597.12</v>
      </c>
      <c r="L33" s="0" t="s">
        <v>299</v>
      </c>
      <c r="M33" s="0"/>
      <c r="N33" s="8" t="s">
        <f>=-SUM(N2:N31)</f>
      </c>
      <c r="O33" s="0" t="s">
        <v>302</v>
      </c>
      <c r="P33" s="11" t="n">
        <v>44511</v>
      </c>
      <c r="Q33" s="6" t="n">
        <v>153.9</v>
      </c>
      <c r="R33" s="0" t="s">
        <v>299</v>
      </c>
      <c r="S33" s="0"/>
      <c r="T33" s="0"/>
      <c r="U33" s="0"/>
      <c r="V33" s="0"/>
      <c r="W33" s="0"/>
      <c r="X33" s="0"/>
      <c r="Y33" s="0"/>
      <c r="Z33" s="0"/>
      <c r="AA33" s="0"/>
      <c r="AB33" s="11" t="n">
        <v>45951</v>
      </c>
      <c r="AC33" s="8" t="s">
        <f>=-Портфель!K12</f>
      </c>
      <c r="AD33" s="0" t="s">
        <v>301</v>
      </c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11" t="n">
        <v>45516</v>
      </c>
      <c r="AR33" s="6" t="n">
        <v>-2174.96</v>
      </c>
      <c r="AS33" s="0" t="s">
        <v>300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0"/>
      <c r="I34" s="0"/>
      <c r="J34" s="11" t="n">
        <v>44994</v>
      </c>
      <c r="K34" s="6" t="n">
        <v>1611.84</v>
      </c>
      <c r="L34" s="0" t="s">
        <v>299</v>
      </c>
      <c r="M34" s="0"/>
      <c r="N34" s="0"/>
      <c r="O34" s="0"/>
      <c r="P34" s="11" t="n">
        <v>44511</v>
      </c>
      <c r="Q34" s="6" t="n">
        <v>1846.8</v>
      </c>
      <c r="R34" s="0" t="s">
        <v>299</v>
      </c>
      <c r="S34" s="0"/>
      <c r="T34" s="0"/>
      <c r="U34" s="0"/>
      <c r="V34" s="0"/>
      <c r="W34" s="0"/>
      <c r="X34" s="0"/>
      <c r="Y34" s="0"/>
      <c r="Z34" s="0"/>
      <c r="AA34" s="0"/>
      <c r="AB34" s="0"/>
      <c r="AC34" s="10" t="s">
        <f>=XIRR(AC2:AC33,AB2:AB33)</f>
      </c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11" t="n">
        <v>45576</v>
      </c>
      <c r="AR34" s="6" t="n">
        <v>-1773.2</v>
      </c>
      <c r="AS34" s="0" t="s">
        <v>300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0"/>
      <c r="H35" s="0"/>
      <c r="I35" s="0"/>
      <c r="J35" s="11" t="n">
        <v>45000</v>
      </c>
      <c r="K35" s="6" t="n">
        <v>1607.42</v>
      </c>
      <c r="L35" s="0" t="s">
        <v>299</v>
      </c>
      <c r="M35" s="0"/>
      <c r="N35" s="0"/>
      <c r="O35" s="0"/>
      <c r="P35" s="11" t="n">
        <v>44517</v>
      </c>
      <c r="Q35" s="6" t="n">
        <v>2052.6</v>
      </c>
      <c r="R35" s="0" t="s">
        <v>299</v>
      </c>
      <c r="S35" s="0"/>
      <c r="T35" s="0"/>
      <c r="U35" s="0"/>
      <c r="V35" s="0"/>
      <c r="W35" s="0"/>
      <c r="X35" s="0"/>
      <c r="Y35" s="0"/>
      <c r="Z35" s="0"/>
      <c r="AA35" s="0"/>
      <c r="AB35" s="0"/>
      <c r="AC35" s="8" t="s">
        <f>=-SUM(AC2:AC33)</f>
      </c>
      <c r="AD35" s="0" t="s">
        <v>302</v>
      </c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11" t="n">
        <v>45951</v>
      </c>
      <c r="AR35" s="8" t="s">
        <f>=-Портфель!K17</f>
      </c>
      <c r="AS35" s="0" t="s">
        <v>301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0"/>
      <c r="H36" s="0"/>
      <c r="I36" s="0"/>
      <c r="J36" s="11" t="n">
        <v>45078</v>
      </c>
      <c r="K36" s="6" t="n">
        <v>911.2</v>
      </c>
      <c r="L36" s="0" t="s">
        <v>299</v>
      </c>
      <c r="M36" s="0"/>
      <c r="N36" s="0"/>
      <c r="O36" s="0"/>
      <c r="P36" s="11" t="n">
        <v>44524</v>
      </c>
      <c r="Q36" s="6" t="n">
        <v>1659.55</v>
      </c>
      <c r="R36" s="0" t="s">
        <v>299</v>
      </c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10" t="s">
        <f>=XIRR(AR2:AR35,AQ2:AQ35)</f>
      </c>
      <c r="AS36" s="0"/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0"/>
      <c r="H37" s="0"/>
      <c r="I37" s="0"/>
      <c r="J37" s="11" t="n">
        <v>45168</v>
      </c>
      <c r="K37" s="6" t="n">
        <v>1905</v>
      </c>
      <c r="L37" s="0" t="s">
        <v>299</v>
      </c>
      <c r="M37" s="0"/>
      <c r="N37" s="0"/>
      <c r="O37" s="0"/>
      <c r="P37" s="11" t="n">
        <v>44531</v>
      </c>
      <c r="Q37" s="6" t="n">
        <v>383.45</v>
      </c>
      <c r="R37" s="0" t="s">
        <v>299</v>
      </c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8" t="s">
        <f>=-SUM(AR2:AR35)</f>
      </c>
      <c r="AS37" s="0" t="s">
        <v>302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0"/>
      <c r="H38" s="0"/>
      <c r="I38" s="0"/>
      <c r="J38" s="11" t="n">
        <v>45337</v>
      </c>
      <c r="K38" s="6" t="n">
        <v>1934.52</v>
      </c>
      <c r="L38" s="0" t="s">
        <v>299</v>
      </c>
      <c r="M38" s="0"/>
      <c r="N38" s="0"/>
      <c r="O38" s="0"/>
      <c r="P38" s="11" t="n">
        <v>44531</v>
      </c>
      <c r="Q38" s="6" t="n">
        <v>383.45</v>
      </c>
      <c r="R38" s="0" t="s">
        <v>299</v>
      </c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0"/>
      <c r="H39" s="0"/>
      <c r="I39" s="0"/>
      <c r="J39" s="11" t="n">
        <v>45344</v>
      </c>
      <c r="K39" s="6" t="n">
        <v>1929</v>
      </c>
      <c r="L39" s="0" t="s">
        <v>299</v>
      </c>
      <c r="M39" s="0"/>
      <c r="N39" s="0"/>
      <c r="O39" s="0"/>
      <c r="P39" s="11" t="n">
        <v>44531</v>
      </c>
      <c r="Q39" s="6" t="n">
        <v>383.45</v>
      </c>
      <c r="R39" s="0" t="s">
        <v>299</v>
      </c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0"/>
      <c r="H40" s="0"/>
      <c r="I40" s="0"/>
      <c r="J40" s="11" t="n">
        <v>45391</v>
      </c>
      <c r="K40" s="6" t="n">
        <v>4182</v>
      </c>
      <c r="L40" s="0" t="s">
        <v>299</v>
      </c>
      <c r="M40" s="0"/>
      <c r="N40" s="0"/>
      <c r="O40" s="0"/>
      <c r="P40" s="11" t="n">
        <v>44531</v>
      </c>
      <c r="Q40" s="6" t="n">
        <v>230.07</v>
      </c>
      <c r="R40" s="0" t="s">
        <v>299</v>
      </c>
    </row>
    <row collapsed="false" customFormat="false" customHeight="false" hidden="false" ht="12.1" outlineLevel="0" r="41">
      <c r="A41" s="0"/>
      <c r="B41" s="0"/>
      <c r="C41" s="0"/>
      <c r="D41" s="0"/>
      <c r="E41" s="0"/>
      <c r="F41" s="0"/>
      <c r="G41" s="0"/>
      <c r="H41" s="0"/>
      <c r="I41" s="0"/>
      <c r="J41" s="11" t="n">
        <v>45436</v>
      </c>
      <c r="K41" s="6" t="n">
        <v>697</v>
      </c>
      <c r="L41" s="0" t="s">
        <v>299</v>
      </c>
      <c r="M41" s="0"/>
      <c r="N41" s="0"/>
      <c r="O41" s="0"/>
      <c r="P41" s="11" t="n">
        <v>44538</v>
      </c>
      <c r="Q41" s="6" t="n">
        <v>1334.92</v>
      </c>
      <c r="R41" s="0" t="s">
        <v>299</v>
      </c>
    </row>
    <row collapsed="false" customFormat="false" customHeight="false" hidden="false" ht="12.1" outlineLevel="0" r="42">
      <c r="A42" s="0"/>
      <c r="B42" s="0"/>
      <c r="C42" s="0"/>
      <c r="D42" s="0"/>
      <c r="E42" s="0"/>
      <c r="F42" s="0"/>
      <c r="G42" s="0"/>
      <c r="H42" s="0"/>
      <c r="I42" s="0"/>
      <c r="J42" s="11" t="n">
        <v>45502</v>
      </c>
      <c r="K42" s="6" t="n">
        <v>1252</v>
      </c>
      <c r="L42" s="0" t="s">
        <v>299</v>
      </c>
      <c r="M42" s="0"/>
      <c r="N42" s="0"/>
      <c r="O42" s="0"/>
      <c r="P42" s="11" t="n">
        <v>44545</v>
      </c>
      <c r="Q42" s="6" t="n">
        <v>999.7</v>
      </c>
      <c r="R42" s="0" t="s">
        <v>299</v>
      </c>
    </row>
    <row collapsed="false" customFormat="false" customHeight="false" hidden="false" ht="12.1" outlineLevel="0" r="43">
      <c r="A43" s="0"/>
      <c r="B43" s="0"/>
      <c r="C43" s="0"/>
      <c r="D43" s="0"/>
      <c r="E43" s="0"/>
      <c r="F43" s="0"/>
      <c r="G43" s="0"/>
      <c r="H43" s="0"/>
      <c r="I43" s="0"/>
      <c r="J43" s="11" t="n">
        <v>45509</v>
      </c>
      <c r="K43" s="6" t="n">
        <v>1226</v>
      </c>
      <c r="L43" s="0" t="s">
        <v>299</v>
      </c>
      <c r="M43" s="0"/>
      <c r="N43" s="0"/>
      <c r="O43" s="0"/>
      <c r="P43" s="11" t="n">
        <v>44545</v>
      </c>
      <c r="Q43" s="6" t="n">
        <v>153.9</v>
      </c>
      <c r="R43" s="0" t="s">
        <v>299</v>
      </c>
    </row>
    <row collapsed="false" customFormat="false" customHeight="false" hidden="false" ht="12.1" outlineLevel="0" r="44">
      <c r="A44" s="0"/>
      <c r="B44" s="0"/>
      <c r="C44" s="0"/>
      <c r="D44" s="0"/>
      <c r="E44" s="0"/>
      <c r="F44" s="0"/>
      <c r="G44" s="0"/>
      <c r="H44" s="0"/>
      <c r="I44" s="0"/>
      <c r="J44" s="11" t="n">
        <v>45518</v>
      </c>
      <c r="K44" s="6" t="n">
        <v>1224</v>
      </c>
      <c r="L44" s="0" t="s">
        <v>299</v>
      </c>
      <c r="M44" s="0"/>
      <c r="N44" s="0"/>
      <c r="O44" s="0"/>
      <c r="P44" s="11" t="n">
        <v>44545</v>
      </c>
      <c r="Q44" s="6" t="n">
        <v>76.95</v>
      </c>
      <c r="R44" s="0" t="s">
        <v>299</v>
      </c>
    </row>
    <row collapsed="false" customFormat="false" customHeight="false" hidden="false" ht="12.1" outlineLevel="0" r="45">
      <c r="A45" s="0"/>
      <c r="B45" s="0"/>
      <c r="C45" s="0"/>
      <c r="D45" s="0"/>
      <c r="E45" s="0"/>
      <c r="F45" s="0"/>
      <c r="G45" s="0"/>
      <c r="H45" s="0"/>
      <c r="I45" s="0"/>
      <c r="J45" s="11" t="n">
        <v>45526</v>
      </c>
      <c r="K45" s="6" t="n">
        <v>1182</v>
      </c>
      <c r="L45" s="0" t="s">
        <v>299</v>
      </c>
      <c r="M45" s="0"/>
      <c r="N45" s="0"/>
      <c r="O45" s="0"/>
      <c r="P45" s="11" t="n">
        <v>44552</v>
      </c>
      <c r="Q45" s="6" t="n">
        <v>693.36</v>
      </c>
      <c r="R45" s="0" t="s">
        <v>299</v>
      </c>
    </row>
    <row collapsed="false" customFormat="false" customHeight="false" hidden="false" ht="12.1" outlineLevel="0" r="46">
      <c r="A46" s="0"/>
      <c r="B46" s="0"/>
      <c r="C46" s="0"/>
      <c r="D46" s="0"/>
      <c r="E46" s="0"/>
      <c r="F46" s="0"/>
      <c r="G46" s="0"/>
      <c r="H46" s="0"/>
      <c r="I46" s="0"/>
      <c r="J46" s="11" t="n">
        <v>45534</v>
      </c>
      <c r="K46" s="6" t="n">
        <v>1156</v>
      </c>
      <c r="L46" s="0" t="s">
        <v>299</v>
      </c>
      <c r="M46" s="0"/>
      <c r="N46" s="0"/>
      <c r="O46" s="0"/>
      <c r="P46" s="11" t="n">
        <v>44552</v>
      </c>
      <c r="Q46" s="6" t="n">
        <v>693.36</v>
      </c>
      <c r="R46" s="0" t="s">
        <v>299</v>
      </c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0"/>
      <c r="H47" s="0"/>
      <c r="I47" s="0"/>
      <c r="J47" s="11" t="n">
        <v>45538</v>
      </c>
      <c r="K47" s="6" t="n">
        <v>1088</v>
      </c>
      <c r="L47" s="0" t="s">
        <v>299</v>
      </c>
      <c r="M47" s="0"/>
      <c r="N47" s="0"/>
      <c r="O47" s="0"/>
      <c r="P47" s="11" t="n">
        <v>44559</v>
      </c>
      <c r="Q47" s="6" t="n">
        <v>634.78</v>
      </c>
      <c r="R47" s="0" t="s">
        <v>299</v>
      </c>
    </row>
    <row collapsed="false" customFormat="false" customHeight="false" hidden="false" ht="12.1" outlineLevel="0" r="48">
      <c r="A48" s="0"/>
      <c r="B48" s="0"/>
      <c r="C48" s="0"/>
      <c r="D48" s="0"/>
      <c r="E48" s="0"/>
      <c r="F48" s="0"/>
      <c r="G48" s="0"/>
      <c r="H48" s="0"/>
      <c r="I48" s="0"/>
      <c r="J48" s="11" t="n">
        <v>45545</v>
      </c>
      <c r="K48" s="6" t="n">
        <v>1146</v>
      </c>
      <c r="L48" s="0" t="s">
        <v>299</v>
      </c>
      <c r="M48" s="0"/>
      <c r="N48" s="0"/>
      <c r="O48" s="0"/>
      <c r="P48" s="11" t="n">
        <v>44559</v>
      </c>
      <c r="Q48" s="6" t="n">
        <v>238.04</v>
      </c>
      <c r="R48" s="0" t="s">
        <v>299</v>
      </c>
    </row>
    <row collapsed="false" customFormat="false" customHeight="false" hidden="false" ht="12.1" outlineLevel="0" r="49">
      <c r="A49" s="0"/>
      <c r="B49" s="0"/>
      <c r="C49" s="0"/>
      <c r="D49" s="0"/>
      <c r="E49" s="0"/>
      <c r="F49" s="0"/>
      <c r="G49" s="0"/>
      <c r="H49" s="0"/>
      <c r="I49" s="0"/>
      <c r="J49" s="11" t="n">
        <v>45553</v>
      </c>
      <c r="K49" s="6" t="n">
        <v>1178</v>
      </c>
      <c r="L49" s="0" t="s">
        <v>299</v>
      </c>
      <c r="M49" s="0"/>
      <c r="N49" s="0"/>
      <c r="O49" s="0"/>
      <c r="P49" s="11" t="n">
        <v>44573</v>
      </c>
      <c r="Q49" s="6" t="n">
        <v>161.64</v>
      </c>
      <c r="R49" s="0" t="s">
        <v>299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0"/>
      <c r="H50" s="0"/>
      <c r="I50" s="0"/>
      <c r="J50" s="11" t="n">
        <v>45559</v>
      </c>
      <c r="K50" s="6" t="n">
        <v>1214</v>
      </c>
      <c r="L50" s="0" t="s">
        <v>299</v>
      </c>
      <c r="M50" s="0"/>
      <c r="N50" s="0"/>
      <c r="O50" s="0"/>
      <c r="P50" s="11" t="n">
        <v>44587</v>
      </c>
      <c r="Q50" s="6" t="n">
        <v>165.05</v>
      </c>
      <c r="R50" s="0" t="s">
        <v>299</v>
      </c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0"/>
      <c r="H51" s="0"/>
      <c r="I51" s="0"/>
      <c r="J51" s="11" t="n">
        <v>45566</v>
      </c>
      <c r="K51" s="6" t="n">
        <v>1196</v>
      </c>
      <c r="L51" s="0" t="s">
        <v>299</v>
      </c>
      <c r="M51" s="0"/>
      <c r="N51" s="0"/>
      <c r="O51" s="0"/>
      <c r="P51" s="11" t="n">
        <v>44594</v>
      </c>
      <c r="Q51" s="6" t="n">
        <v>324.81</v>
      </c>
      <c r="R51" s="0" t="s">
        <v>299</v>
      </c>
    </row>
    <row collapsed="false" customFormat="false" customHeight="false" hidden="false" ht="12.1" outlineLevel="0" r="52">
      <c r="A52" s="0"/>
      <c r="B52" s="0"/>
      <c r="C52" s="0"/>
      <c r="D52" s="0"/>
      <c r="E52" s="0"/>
      <c r="F52" s="0"/>
      <c r="G52" s="0"/>
      <c r="H52" s="0"/>
      <c r="I52" s="0"/>
      <c r="J52" s="11" t="n">
        <v>45574</v>
      </c>
      <c r="K52" s="6" t="n">
        <v>1188</v>
      </c>
      <c r="L52" s="0" t="s">
        <v>299</v>
      </c>
      <c r="M52" s="0"/>
      <c r="N52" s="0"/>
      <c r="O52" s="0"/>
      <c r="P52" s="11" t="n">
        <v>44601</v>
      </c>
      <c r="Q52" s="6" t="n">
        <v>160.32</v>
      </c>
      <c r="R52" s="0" t="s">
        <v>299</v>
      </c>
    </row>
    <row collapsed="false" customFormat="false" customHeight="false" hidden="false" ht="12.1" outlineLevel="0" r="53">
      <c r="A53" s="0"/>
      <c r="B53" s="0"/>
      <c r="C53" s="0"/>
      <c r="D53" s="0"/>
      <c r="E53" s="0"/>
      <c r="F53" s="0"/>
      <c r="G53" s="0"/>
      <c r="H53" s="0"/>
      <c r="I53" s="0"/>
      <c r="J53" s="11" t="n">
        <v>45580</v>
      </c>
      <c r="K53" s="6" t="n">
        <v>1190</v>
      </c>
      <c r="L53" s="0" t="s">
        <v>299</v>
      </c>
      <c r="M53" s="0"/>
      <c r="N53" s="0"/>
      <c r="O53" s="0"/>
      <c r="P53" s="11" t="n">
        <v>44608</v>
      </c>
      <c r="Q53" s="6" t="n">
        <v>159.08</v>
      </c>
      <c r="R53" s="0" t="s">
        <v>299</v>
      </c>
    </row>
    <row collapsed="false" customFormat="false" customHeight="false" hidden="false" ht="12.1" outlineLevel="0" r="54">
      <c r="A54" s="0"/>
      <c r="B54" s="0"/>
      <c r="C54" s="0"/>
      <c r="D54" s="0"/>
      <c r="E54" s="0"/>
      <c r="F54" s="0"/>
      <c r="G54" s="0"/>
      <c r="H54" s="0"/>
      <c r="I54" s="0"/>
      <c r="J54" s="11" t="n">
        <v>45587</v>
      </c>
      <c r="K54" s="6" t="n">
        <v>1184</v>
      </c>
      <c r="L54" s="0" t="s">
        <v>299</v>
      </c>
      <c r="M54" s="0"/>
      <c r="N54" s="0"/>
      <c r="O54" s="0"/>
      <c r="P54" s="11" t="n">
        <v>45951</v>
      </c>
      <c r="Q54" s="8" t="s">
        <f>=-Портфель!K8</f>
      </c>
      <c r="R54" s="0" t="s">
        <v>301</v>
      </c>
    </row>
    <row collapsed="false" customFormat="false" customHeight="false" hidden="false" ht="12.1" outlineLevel="0" r="55">
      <c r="A55" s="0"/>
      <c r="B55" s="0"/>
      <c r="C55" s="0"/>
      <c r="D55" s="0"/>
      <c r="E55" s="0"/>
      <c r="F55" s="0"/>
      <c r="G55" s="0"/>
      <c r="H55" s="0"/>
      <c r="I55" s="0"/>
      <c r="J55" s="11" t="n">
        <v>45596</v>
      </c>
      <c r="K55" s="6" t="n">
        <v>1106</v>
      </c>
      <c r="L55" s="0" t="s">
        <v>299</v>
      </c>
      <c r="M55" s="0"/>
      <c r="N55" s="0"/>
      <c r="O55" s="0"/>
      <c r="P55" s="0"/>
      <c r="Q55" s="10" t="s">
        <f>=XIRR(Q2:Q54,P2:P54)</f>
      </c>
      <c r="R55" s="0"/>
    </row>
    <row collapsed="false" customFormat="false" customHeight="false" hidden="false" ht="12.1" outlineLevel="0" r="56">
      <c r="A56" s="0"/>
      <c r="B56" s="0"/>
      <c r="C56" s="0"/>
      <c r="D56" s="0"/>
      <c r="E56" s="0"/>
      <c r="F56" s="0"/>
      <c r="G56" s="0"/>
      <c r="H56" s="0"/>
      <c r="I56" s="0"/>
      <c r="J56" s="11" t="n">
        <v>45601</v>
      </c>
      <c r="K56" s="6" t="n">
        <v>1116</v>
      </c>
      <c r="L56" s="0" t="s">
        <v>299</v>
      </c>
      <c r="M56" s="0"/>
      <c r="N56" s="0"/>
      <c r="O56" s="0"/>
      <c r="P56" s="0"/>
      <c r="Q56" s="8" t="s">
        <f>=-SUM(Q2:Q54)</f>
      </c>
      <c r="R56" s="0" t="s">
        <v>302</v>
      </c>
    </row>
    <row collapsed="false" customFormat="false" customHeight="false" hidden="false" ht="12.1" outlineLevel="0" r="57">
      <c r="A57" s="0"/>
      <c r="B57" s="0"/>
      <c r="C57" s="0"/>
      <c r="D57" s="0"/>
      <c r="E57" s="0"/>
      <c r="F57" s="0"/>
      <c r="G57" s="0"/>
      <c r="H57" s="0"/>
      <c r="I57" s="0"/>
      <c r="J57" s="11" t="n">
        <v>45608</v>
      </c>
      <c r="K57" s="6" t="n">
        <v>1184</v>
      </c>
      <c r="L57" s="0" t="s">
        <v>299</v>
      </c>
    </row>
    <row collapsed="false" customFormat="false" customHeight="false" hidden="false" ht="12.1" outlineLevel="0" r="58">
      <c r="A58" s="0"/>
      <c r="B58" s="0"/>
      <c r="C58" s="0"/>
      <c r="D58" s="0"/>
      <c r="E58" s="0"/>
      <c r="F58" s="0"/>
      <c r="G58" s="0"/>
      <c r="H58" s="0"/>
      <c r="I58" s="0"/>
      <c r="J58" s="11" t="n">
        <v>45616</v>
      </c>
      <c r="K58" s="6" t="n">
        <v>1138</v>
      </c>
      <c r="L58" s="0" t="s">
        <v>299</v>
      </c>
    </row>
    <row collapsed="false" customFormat="false" customHeight="false" hidden="false" ht="12.1" outlineLevel="0" r="59">
      <c r="A59" s="0"/>
      <c r="B59" s="0"/>
      <c r="C59" s="0"/>
      <c r="D59" s="0"/>
      <c r="E59" s="0"/>
      <c r="F59" s="0"/>
      <c r="G59" s="0"/>
      <c r="H59" s="0"/>
      <c r="I59" s="0"/>
      <c r="J59" s="11" t="n">
        <v>45622</v>
      </c>
      <c r="K59" s="6" t="n">
        <v>1088</v>
      </c>
      <c r="L59" s="0" t="s">
        <v>299</v>
      </c>
    </row>
    <row collapsed="false" customFormat="false" customHeight="false" hidden="false" ht="12.1" outlineLevel="0" r="60">
      <c r="A60" s="0"/>
      <c r="B60" s="0"/>
      <c r="C60" s="0"/>
      <c r="D60" s="0"/>
      <c r="E60" s="0"/>
      <c r="F60" s="0"/>
      <c r="G60" s="0"/>
      <c r="H60" s="0"/>
      <c r="I60" s="0"/>
      <c r="J60" s="11" t="n">
        <v>45629</v>
      </c>
      <c r="K60" s="6" t="n">
        <v>1094</v>
      </c>
      <c r="L60" s="0" t="s">
        <v>299</v>
      </c>
    </row>
    <row collapsed="false" customFormat="false" customHeight="false" hidden="false" ht="12.1" outlineLevel="0" r="61">
      <c r="A61" s="0"/>
      <c r="B61" s="0"/>
      <c r="C61" s="0"/>
      <c r="D61" s="0"/>
      <c r="E61" s="0"/>
      <c r="F61" s="0"/>
      <c r="G61" s="0"/>
      <c r="H61" s="0"/>
      <c r="I61" s="0"/>
      <c r="J61" s="11" t="n">
        <v>45636</v>
      </c>
      <c r="K61" s="6" t="n">
        <v>1090</v>
      </c>
      <c r="L61" s="0" t="s">
        <v>299</v>
      </c>
    </row>
    <row collapsed="false" customFormat="false" customHeight="false" hidden="false" ht="12.1" outlineLevel="0" r="62">
      <c r="A62" s="0"/>
      <c r="B62" s="0"/>
      <c r="C62" s="0"/>
      <c r="D62" s="0"/>
      <c r="E62" s="0"/>
      <c r="F62" s="0"/>
      <c r="G62" s="0"/>
      <c r="H62" s="0"/>
      <c r="I62" s="0"/>
      <c r="J62" s="11" t="n">
        <v>45644</v>
      </c>
      <c r="K62" s="6" t="n">
        <v>1046</v>
      </c>
      <c r="L62" s="0" t="s">
        <v>299</v>
      </c>
    </row>
    <row collapsed="false" customFormat="false" customHeight="false" hidden="false" ht="12.1" outlineLevel="0" r="63">
      <c r="A63" s="0"/>
      <c r="B63" s="0"/>
      <c r="C63" s="0"/>
      <c r="D63" s="0"/>
      <c r="E63" s="0"/>
      <c r="F63" s="0"/>
      <c r="G63" s="0"/>
      <c r="H63" s="0"/>
      <c r="I63" s="0"/>
      <c r="J63" s="11" t="n">
        <v>45652</v>
      </c>
      <c r="K63" s="6" t="n">
        <v>1194</v>
      </c>
      <c r="L63" s="0" t="s">
        <v>299</v>
      </c>
    </row>
    <row collapsed="false" customFormat="false" customHeight="false" hidden="false" ht="12.1" outlineLevel="0" r="64">
      <c r="A64" s="0"/>
      <c r="B64" s="0"/>
      <c r="C64" s="0"/>
      <c r="D64" s="0"/>
      <c r="E64" s="0"/>
      <c r="F64" s="0"/>
      <c r="G64" s="0"/>
      <c r="H64" s="0"/>
      <c r="I64" s="0"/>
      <c r="J64" s="11" t="n">
        <v>45673</v>
      </c>
      <c r="K64" s="6" t="n">
        <v>1264</v>
      </c>
      <c r="L64" s="0" t="s">
        <v>299</v>
      </c>
    </row>
    <row collapsed="false" customFormat="false" customHeight="false" hidden="false" ht="12.1" outlineLevel="0" r="65">
      <c r="A65" s="0"/>
      <c r="B65" s="0"/>
      <c r="C65" s="0"/>
      <c r="D65" s="0"/>
      <c r="E65" s="0"/>
      <c r="F65" s="0"/>
      <c r="G65" s="0"/>
      <c r="H65" s="0"/>
      <c r="I65" s="0"/>
      <c r="J65" s="11" t="n">
        <v>45678</v>
      </c>
      <c r="K65" s="6" t="n">
        <v>1268</v>
      </c>
      <c r="L65" s="0" t="s">
        <v>299</v>
      </c>
    </row>
    <row collapsed="false" customFormat="false" customHeight="false" hidden="false" ht="12.1" outlineLevel="0" r="66">
      <c r="A66" s="0"/>
      <c r="B66" s="0"/>
      <c r="C66" s="0"/>
      <c r="D66" s="0"/>
      <c r="E66" s="0"/>
      <c r="F66" s="0"/>
      <c r="G66" s="0"/>
      <c r="H66" s="0"/>
      <c r="I66" s="0"/>
      <c r="J66" s="11" t="n">
        <v>45685</v>
      </c>
      <c r="K66" s="6" t="n">
        <v>1258</v>
      </c>
      <c r="L66" s="0" t="s">
        <v>299</v>
      </c>
    </row>
    <row collapsed="false" customFormat="false" customHeight="false" hidden="false" ht="12.1" outlineLevel="0" r="67">
      <c r="A67" s="0"/>
      <c r="B67" s="0"/>
      <c r="C67" s="0"/>
      <c r="D67" s="0"/>
      <c r="E67" s="0"/>
      <c r="F67" s="0"/>
      <c r="G67" s="0"/>
      <c r="H67" s="0"/>
      <c r="I67" s="0"/>
      <c r="J67" s="11" t="n">
        <v>45692</v>
      </c>
      <c r="K67" s="6" t="n">
        <v>1280</v>
      </c>
      <c r="L67" s="0" t="s">
        <v>299</v>
      </c>
    </row>
    <row collapsed="false" customFormat="false" customHeight="false" hidden="false" ht="12.1" outlineLevel="0" r="68">
      <c r="A68" s="0"/>
      <c r="B68" s="0"/>
      <c r="C68" s="0"/>
      <c r="D68" s="0"/>
      <c r="E68" s="0"/>
      <c r="F68" s="0"/>
      <c r="G68" s="0"/>
      <c r="H68" s="0"/>
      <c r="I68" s="0"/>
      <c r="J68" s="11" t="n">
        <v>45699</v>
      </c>
      <c r="K68" s="6" t="n">
        <v>1304</v>
      </c>
      <c r="L68" s="0" t="s">
        <v>299</v>
      </c>
    </row>
    <row collapsed="false" customFormat="false" customHeight="false" hidden="false" ht="12.1" outlineLevel="0" r="69">
      <c r="A69" s="0"/>
      <c r="B69" s="0"/>
      <c r="C69" s="0"/>
      <c r="D69" s="0"/>
      <c r="E69" s="0"/>
      <c r="F69" s="0"/>
      <c r="G69" s="0"/>
      <c r="H69" s="0"/>
      <c r="I69" s="0"/>
      <c r="J69" s="11" t="n">
        <v>45706</v>
      </c>
      <c r="K69" s="6" t="n">
        <v>1440</v>
      </c>
      <c r="L69" s="0" t="s">
        <v>299</v>
      </c>
    </row>
    <row collapsed="false" customFormat="false" customHeight="false" hidden="false" ht="12.1" outlineLevel="0" r="70">
      <c r="A70" s="0"/>
      <c r="B70" s="0"/>
      <c r="C70" s="0"/>
      <c r="D70" s="0"/>
      <c r="E70" s="0"/>
      <c r="F70" s="0"/>
      <c r="G70" s="0"/>
      <c r="H70" s="0"/>
      <c r="I70" s="0"/>
      <c r="J70" s="11" t="n">
        <v>45713</v>
      </c>
      <c r="K70" s="6" t="n">
        <v>1460</v>
      </c>
      <c r="L70" s="0" t="s">
        <v>299</v>
      </c>
    </row>
    <row collapsed="false" customFormat="false" customHeight="false" hidden="false" ht="12.1" outlineLevel="0" r="71">
      <c r="A71" s="0"/>
      <c r="B71" s="0"/>
      <c r="C71" s="0"/>
      <c r="D71" s="0"/>
      <c r="E71" s="0"/>
      <c r="F71" s="0"/>
      <c r="G71" s="0"/>
      <c r="H71" s="0"/>
      <c r="I71" s="0"/>
      <c r="J71" s="11" t="n">
        <v>45720</v>
      </c>
      <c r="K71" s="6" t="n">
        <v>1410</v>
      </c>
      <c r="L71" s="0" t="s">
        <v>299</v>
      </c>
    </row>
    <row collapsed="false" customFormat="false" customHeight="false" hidden="false" ht="12.1" outlineLevel="0" r="72">
      <c r="A72" s="0"/>
      <c r="B72" s="0"/>
      <c r="C72" s="0"/>
      <c r="D72" s="0"/>
      <c r="E72" s="0"/>
      <c r="F72" s="0"/>
      <c r="G72" s="0"/>
      <c r="H72" s="0"/>
      <c r="I72" s="0"/>
      <c r="J72" s="11" t="n">
        <v>45728</v>
      </c>
      <c r="K72" s="6" t="n">
        <v>1390</v>
      </c>
      <c r="L72" s="0" t="s">
        <v>299</v>
      </c>
    </row>
    <row collapsed="false" customFormat="false" customHeight="false" hidden="false" ht="12.1" outlineLevel="0" r="73">
      <c r="A73" s="0"/>
      <c r="B73" s="0"/>
      <c r="C73" s="0"/>
      <c r="D73" s="0"/>
      <c r="E73" s="0"/>
      <c r="F73" s="0"/>
      <c r="G73" s="0"/>
      <c r="H73" s="0"/>
      <c r="I73" s="0"/>
      <c r="J73" s="11" t="n">
        <v>45734</v>
      </c>
      <c r="K73" s="6" t="n">
        <v>1420</v>
      </c>
      <c r="L73" s="0" t="s">
        <v>299</v>
      </c>
    </row>
    <row collapsed="false" customFormat="false" customHeight="false" hidden="false" ht="12.1" outlineLevel="0" r="74">
      <c r="A74" s="0"/>
      <c r="B74" s="0"/>
      <c r="C74" s="0"/>
      <c r="D74" s="0"/>
      <c r="E74" s="0"/>
      <c r="F74" s="0"/>
      <c r="G74" s="0"/>
      <c r="H74" s="0"/>
      <c r="I74" s="0"/>
      <c r="J74" s="11" t="n">
        <v>45741</v>
      </c>
      <c r="K74" s="6" t="n">
        <v>1388</v>
      </c>
      <c r="L74" s="0" t="s">
        <v>299</v>
      </c>
    </row>
    <row collapsed="false" customFormat="false" customHeight="false" hidden="false" ht="12.1" outlineLevel="0" r="75">
      <c r="A75" s="0"/>
      <c r="B75" s="0"/>
      <c r="C75" s="0"/>
      <c r="D75" s="0"/>
      <c r="E75" s="0"/>
      <c r="F75" s="0"/>
      <c r="G75" s="0"/>
      <c r="H75" s="0"/>
      <c r="I75" s="0"/>
      <c r="J75" s="11" t="n">
        <v>45748</v>
      </c>
      <c r="K75" s="6" t="n">
        <v>1326</v>
      </c>
      <c r="L75" s="0" t="s">
        <v>299</v>
      </c>
    </row>
    <row collapsed="false" customFormat="false" customHeight="false" hidden="false" ht="12.1" outlineLevel="0" r="76">
      <c r="A76" s="0"/>
      <c r="B76" s="0"/>
      <c r="C76" s="0"/>
      <c r="D76" s="0"/>
      <c r="E76" s="0"/>
      <c r="F76" s="0"/>
      <c r="G76" s="0"/>
      <c r="H76" s="0"/>
      <c r="I76" s="0"/>
      <c r="J76" s="11" t="n">
        <v>45762</v>
      </c>
      <c r="K76" s="6" t="n">
        <v>617</v>
      </c>
      <c r="L76" s="0" t="s">
        <v>299</v>
      </c>
    </row>
    <row collapsed="false" customFormat="false" customHeight="false" hidden="false" ht="12.1" outlineLevel="0" r="77">
      <c r="A77" s="0"/>
      <c r="B77" s="0"/>
      <c r="C77" s="0"/>
      <c r="D77" s="0"/>
      <c r="E77" s="0"/>
      <c r="F77" s="0"/>
      <c r="G77" s="0"/>
      <c r="H77" s="0"/>
      <c r="I77" s="0"/>
      <c r="J77" s="11" t="n">
        <v>45762</v>
      </c>
      <c r="K77" s="6" t="n">
        <v>617</v>
      </c>
      <c r="L77" s="0" t="s">
        <v>299</v>
      </c>
    </row>
    <row collapsed="false" customFormat="false" customHeight="false" hidden="false" ht="12.1" outlineLevel="0" r="78">
      <c r="A78" s="0"/>
      <c r="B78" s="0"/>
      <c r="C78" s="0"/>
      <c r="D78" s="0"/>
      <c r="E78" s="0"/>
      <c r="F78" s="0"/>
      <c r="G78" s="0"/>
      <c r="H78" s="0"/>
      <c r="I78" s="0"/>
      <c r="J78" s="11" t="n">
        <v>45951</v>
      </c>
      <c r="K78" s="8" t="s">
        <f>=-Портфель!K6</f>
      </c>
      <c r="L78" s="0" t="s">
        <v>301</v>
      </c>
    </row>
    <row collapsed="false" customFormat="false" customHeight="false" hidden="false" ht="12.1" outlineLevel="0" r="79">
      <c r="A79" s="0"/>
      <c r="B79" s="0"/>
      <c r="C79" s="0"/>
      <c r="D79" s="0"/>
      <c r="E79" s="0"/>
      <c r="F79" s="0"/>
      <c r="G79" s="0"/>
      <c r="H79" s="0"/>
      <c r="I79" s="0"/>
      <c r="J79" s="0"/>
      <c r="K79" s="10" t="s">
        <f>=XIRR(K2:K78,J2:J78)</f>
      </c>
      <c r="L79" s="0"/>
    </row>
    <row collapsed="false" customFormat="false" customHeight="false" hidden="false" ht="12.1" outlineLevel="0" r="80">
      <c r="A80" s="0"/>
      <c r="B80" s="0"/>
      <c r="C80" s="0"/>
      <c r="D80" s="0"/>
      <c r="E80" s="0"/>
      <c r="F80" s="0"/>
      <c r="G80" s="0"/>
      <c r="H80" s="0"/>
      <c r="I80" s="0"/>
      <c r="J80" s="0"/>
      <c r="K80" s="8" t="s">
        <f>=-SUM(K2:K78)</f>
      </c>
      <c r="L80" s="0" t="s">
        <v>302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S7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303</v>
      </c>
      <c r="C1" s="0"/>
      <c r="D1" s="0"/>
      <c r="E1" s="4" t="s">
        <v>304</v>
      </c>
      <c r="F1" s="0"/>
      <c r="G1" s="0"/>
      <c r="H1" s="4" t="s">
        <v>305</v>
      </c>
      <c r="I1" s="0"/>
      <c r="J1" s="0"/>
      <c r="K1" s="4" t="s">
        <v>306</v>
      </c>
      <c r="L1" s="0"/>
      <c r="M1" s="0"/>
      <c r="N1" s="4" t="s">
        <v>307</v>
      </c>
      <c r="O1" s="0"/>
      <c r="P1" s="0"/>
      <c r="Q1" s="4" t="s">
        <v>308</v>
      </c>
      <c r="R1" s="0"/>
      <c r="S1" s="0"/>
      <c r="T1" s="4" t="s">
        <v>309</v>
      </c>
      <c r="U1" s="0"/>
      <c r="V1" s="0"/>
      <c r="W1" s="4" t="s">
        <v>310</v>
      </c>
      <c r="X1" s="0"/>
      <c r="Y1" s="0"/>
      <c r="Z1" s="4" t="s">
        <v>311</v>
      </c>
      <c r="AA1" s="0"/>
      <c r="AB1" s="0"/>
      <c r="AC1" s="4" t="s">
        <v>312</v>
      </c>
      <c r="AD1" s="0"/>
      <c r="AE1" s="0"/>
      <c r="AF1" s="4" t="s">
        <v>313</v>
      </c>
      <c r="AG1" s="0"/>
      <c r="AH1" s="0"/>
      <c r="AI1" s="4" t="s">
        <v>314</v>
      </c>
      <c r="AJ1" s="0"/>
      <c r="AK1" s="0"/>
      <c r="AL1" s="4" t="s">
        <v>315</v>
      </c>
      <c r="AM1" s="0"/>
      <c r="AN1" s="0"/>
      <c r="AO1" s="4" t="s">
        <v>316</v>
      </c>
      <c r="AP1" s="0"/>
      <c r="AQ1" s="0"/>
      <c r="AR1" s="4" t="s">
        <v>317</v>
      </c>
      <c r="AS1" s="0"/>
      <c r="AT1" s="0"/>
      <c r="AU1" s="4" t="s">
        <v>318</v>
      </c>
      <c r="AV1" s="0"/>
      <c r="AW1" s="0"/>
      <c r="AX1" s="4" t="s">
        <v>319</v>
      </c>
      <c r="AY1" s="0"/>
      <c r="AZ1" s="0"/>
      <c r="BA1" s="4" t="s">
        <v>320</v>
      </c>
      <c r="BB1" s="0"/>
      <c r="BC1" s="0"/>
      <c r="BD1" s="4" t="s">
        <v>321</v>
      </c>
      <c r="BE1" s="0"/>
      <c r="BF1" s="0"/>
      <c r="BG1" s="4" t="s">
        <v>322</v>
      </c>
      <c r="BH1" s="0"/>
      <c r="BI1" s="0"/>
      <c r="BJ1" s="4" t="s">
        <v>323</v>
      </c>
      <c r="BK1" s="0"/>
      <c r="BL1" s="0"/>
      <c r="BM1" s="4" t="s">
        <v>324</v>
      </c>
      <c r="BN1" s="0"/>
      <c r="BO1" s="0"/>
      <c r="BP1" s="4" t="s">
        <v>325</v>
      </c>
      <c r="BQ1" s="0"/>
      <c r="BR1" s="0"/>
      <c r="BS1" s="4" t="s">
        <v>326</v>
      </c>
      <c r="BT1" s="0"/>
      <c r="BU1" s="0"/>
      <c r="BV1" s="4" t="s">
        <v>327</v>
      </c>
      <c r="BW1" s="0"/>
      <c r="BX1" s="0"/>
      <c r="BY1" s="4" t="s">
        <v>328</v>
      </c>
      <c r="BZ1" s="0"/>
      <c r="CA1" s="0"/>
      <c r="CB1" s="4" t="s">
        <v>329</v>
      </c>
      <c r="CC1" s="0"/>
      <c r="CD1" s="0"/>
      <c r="CE1" s="4" t="s">
        <v>330</v>
      </c>
      <c r="CF1" s="0"/>
      <c r="CG1" s="0"/>
      <c r="CH1" s="4" t="s">
        <v>331</v>
      </c>
      <c r="CI1" s="0"/>
      <c r="CJ1" s="0"/>
      <c r="CK1" s="4" t="s">
        <v>332</v>
      </c>
      <c r="CL1" s="0"/>
      <c r="CM1" s="0"/>
      <c r="CN1" s="4" t="s">
        <v>333</v>
      </c>
      <c r="CO1" s="0"/>
      <c r="CP1" s="0"/>
      <c r="CQ1" s="4" t="s">
        <v>334</v>
      </c>
      <c r="CR1" s="0"/>
      <c r="CS1" s="0"/>
      <c r="CT1" s="4" t="s">
        <v>335</v>
      </c>
      <c r="CU1" s="0"/>
      <c r="CV1" s="0"/>
      <c r="CW1" s="4" t="s">
        <v>336</v>
      </c>
      <c r="CX1" s="0"/>
      <c r="CY1" s="0"/>
      <c r="CZ1" s="4" t="s">
        <v>337</v>
      </c>
      <c r="DA1" s="0"/>
      <c r="DB1" s="0"/>
      <c r="DC1" s="4" t="s">
        <v>338</v>
      </c>
      <c r="DD1" s="0"/>
      <c r="DE1" s="0"/>
      <c r="DF1" s="4" t="s">
        <v>339</v>
      </c>
      <c r="DG1" s="0"/>
      <c r="DH1" s="0"/>
      <c r="DI1" s="4" t="s">
        <v>340</v>
      </c>
      <c r="DJ1" s="0"/>
      <c r="DK1" s="0"/>
      <c r="DL1" s="4" t="s">
        <v>341</v>
      </c>
      <c r="DM1" s="0"/>
      <c r="DN1" s="0"/>
      <c r="DO1" s="4" t="s">
        <v>342</v>
      </c>
      <c r="DP1" s="0"/>
      <c r="DQ1" s="0"/>
      <c r="DR1" s="4" t="s">
        <v>343</v>
      </c>
      <c r="DS1" s="0"/>
    </row>
    <row collapsed="false" customFormat="false" customHeight="false" hidden="false" ht="12.1" outlineLevel="0" r="2">
      <c r="A2" s="11" t="n">
        <v>43875</v>
      </c>
      <c r="B2" s="6" t="n">
        <v>2253.94</v>
      </c>
      <c r="C2" s="0" t="s">
        <v>299</v>
      </c>
      <c r="D2" s="11" t="n">
        <v>43892</v>
      </c>
      <c r="E2" s="6" t="n">
        <v>1046.73</v>
      </c>
      <c r="F2" s="0" t="s">
        <v>299</v>
      </c>
      <c r="G2" s="11" t="n">
        <v>43892</v>
      </c>
      <c r="H2" s="6" t="n">
        <v>1160.27</v>
      </c>
      <c r="I2" s="0" t="s">
        <v>299</v>
      </c>
      <c r="J2" s="11" t="n">
        <v>43927</v>
      </c>
      <c r="K2" s="6" t="n">
        <v>725.37</v>
      </c>
      <c r="L2" s="0" t="s">
        <v>299</v>
      </c>
      <c r="M2" s="11" t="n">
        <v>43931</v>
      </c>
      <c r="N2" s="6" t="n">
        <v>2032.58</v>
      </c>
      <c r="O2" s="0" t="s">
        <v>299</v>
      </c>
      <c r="P2" s="11" t="n">
        <v>43958</v>
      </c>
      <c r="Q2" s="6" t="n">
        <v>1053.09</v>
      </c>
      <c r="R2" s="0" t="s">
        <v>299</v>
      </c>
      <c r="S2" s="11" t="n">
        <v>43999</v>
      </c>
      <c r="T2" s="6" t="n">
        <v>1984.84</v>
      </c>
      <c r="U2" s="0" t="s">
        <v>299</v>
      </c>
      <c r="V2" s="11" t="n">
        <v>44027</v>
      </c>
      <c r="W2" s="6" t="n">
        <v>1833.99</v>
      </c>
      <c r="X2" s="0" t="s">
        <v>299</v>
      </c>
      <c r="Y2" s="11" t="n">
        <v>44036</v>
      </c>
      <c r="Z2" s="6" t="n">
        <v>3950.51021</v>
      </c>
      <c r="AA2" s="0" t="s">
        <v>299</v>
      </c>
      <c r="AB2" s="11" t="n">
        <v>44166</v>
      </c>
      <c r="AC2" s="6" t="n">
        <v>1650.94</v>
      </c>
      <c r="AD2" s="0" t="s">
        <v>299</v>
      </c>
      <c r="AE2" s="11" t="n">
        <v>44223</v>
      </c>
      <c r="AF2" s="6" t="n">
        <v>1825.46</v>
      </c>
      <c r="AG2" s="0" t="s">
        <v>299</v>
      </c>
      <c r="AH2" s="11" t="n">
        <v>44237</v>
      </c>
      <c r="AI2" s="6" t="n">
        <v>3077.429184</v>
      </c>
      <c r="AJ2" s="0" t="s">
        <v>299</v>
      </c>
      <c r="AK2" s="11" t="n">
        <v>44267</v>
      </c>
      <c r="AL2" s="6" t="n">
        <v>1241.88</v>
      </c>
      <c r="AM2" s="0" t="s">
        <v>299</v>
      </c>
      <c r="AN2" s="11" t="n">
        <v>44277</v>
      </c>
      <c r="AO2" s="6" t="n">
        <v>99.03</v>
      </c>
      <c r="AP2" s="0" t="s">
        <v>299</v>
      </c>
      <c r="AQ2" s="11" t="n">
        <v>44280</v>
      </c>
      <c r="AR2" s="6" t="n">
        <v>39.59982</v>
      </c>
      <c r="AS2" s="0" t="s">
        <v>299</v>
      </c>
      <c r="AT2" s="11" t="n">
        <v>44320</v>
      </c>
      <c r="AU2" s="6" t="n">
        <v>1027.67</v>
      </c>
      <c r="AV2" s="0" t="s">
        <v>299</v>
      </c>
      <c r="AW2" s="11" t="n">
        <v>44343</v>
      </c>
      <c r="AX2" s="6" t="n">
        <v>467.3</v>
      </c>
      <c r="AY2" s="0" t="s">
        <v>299</v>
      </c>
      <c r="AZ2" s="11" t="n">
        <v>44404</v>
      </c>
      <c r="BA2" s="6" t="n">
        <v>173.52</v>
      </c>
      <c r="BB2" s="0" t="s">
        <v>299</v>
      </c>
      <c r="BC2" s="11" t="n">
        <v>44404</v>
      </c>
      <c r="BD2" s="6" t="n">
        <v>1011.1</v>
      </c>
      <c r="BE2" s="0" t="s">
        <v>299</v>
      </c>
      <c r="BF2" s="11" t="n">
        <v>44406</v>
      </c>
      <c r="BG2" s="6" t="n">
        <v>1000.65</v>
      </c>
      <c r="BH2" s="0" t="s">
        <v>299</v>
      </c>
      <c r="BI2" s="11" t="n">
        <v>44406</v>
      </c>
      <c r="BJ2" s="6" t="n">
        <v>961.77</v>
      </c>
      <c r="BK2" s="0" t="s">
        <v>299</v>
      </c>
      <c r="BL2" s="11" t="n">
        <v>44413</v>
      </c>
      <c r="BM2" s="6" t="n">
        <v>1031.49</v>
      </c>
      <c r="BN2" s="0" t="s">
        <v>299</v>
      </c>
      <c r="BO2" s="11" t="n">
        <v>44419</v>
      </c>
      <c r="BP2" s="6" t="n">
        <v>1042.46</v>
      </c>
      <c r="BQ2" s="0" t="s">
        <v>299</v>
      </c>
      <c r="BR2" s="11" t="n">
        <v>44419</v>
      </c>
      <c r="BS2" s="6" t="n">
        <v>1042.55</v>
      </c>
      <c r="BT2" s="0" t="s">
        <v>299</v>
      </c>
      <c r="BU2" s="11" t="n">
        <v>44420</v>
      </c>
      <c r="BV2" s="6" t="n">
        <v>1003.44</v>
      </c>
      <c r="BW2" s="0" t="s">
        <v>299</v>
      </c>
      <c r="BX2" s="11" t="n">
        <v>44426</v>
      </c>
      <c r="BY2" s="6" t="n">
        <v>102.47</v>
      </c>
      <c r="BZ2" s="0" t="s">
        <v>299</v>
      </c>
      <c r="CA2" s="11" t="n">
        <v>44427</v>
      </c>
      <c r="CB2" s="6" t="n">
        <v>617.03</v>
      </c>
      <c r="CC2" s="0" t="s">
        <v>299</v>
      </c>
      <c r="CD2" s="11" t="n">
        <v>44432</v>
      </c>
      <c r="CE2" s="6" t="n">
        <v>1153.25</v>
      </c>
      <c r="CF2" s="0" t="s">
        <v>299</v>
      </c>
      <c r="CG2" s="11" t="n">
        <v>44454</v>
      </c>
      <c r="CH2" s="6" t="n">
        <v>505.51</v>
      </c>
      <c r="CI2" s="0" t="s">
        <v>299</v>
      </c>
      <c r="CJ2" s="11" t="n">
        <v>44461</v>
      </c>
      <c r="CK2" s="6" t="n">
        <v>3931.19979</v>
      </c>
      <c r="CL2" s="0" t="s">
        <v>299</v>
      </c>
      <c r="CM2" s="11" t="n">
        <v>44473</v>
      </c>
      <c r="CN2" s="6" t="n">
        <v>1005.31</v>
      </c>
      <c r="CO2" s="0" t="s">
        <v>299</v>
      </c>
      <c r="CP2" s="11" t="n">
        <v>44480</v>
      </c>
      <c r="CQ2" s="6" t="n">
        <v>1007.16</v>
      </c>
      <c r="CR2" s="0" t="s">
        <v>299</v>
      </c>
      <c r="CS2" s="11" t="n">
        <v>44580</v>
      </c>
      <c r="CT2" s="6" t="n">
        <v>276.63</v>
      </c>
      <c r="CU2" s="0" t="s">
        <v>299</v>
      </c>
      <c r="CV2" s="11" t="n">
        <v>44594</v>
      </c>
      <c r="CW2" s="6" t="n">
        <v>325.17</v>
      </c>
      <c r="CX2" s="0" t="s">
        <v>299</v>
      </c>
      <c r="CY2" s="11" t="n">
        <v>44671</v>
      </c>
      <c r="CZ2" s="6" t="n">
        <v>834.78</v>
      </c>
      <c r="DA2" s="0" t="s">
        <v>299</v>
      </c>
      <c r="DB2" s="11" t="n">
        <v>44671</v>
      </c>
      <c r="DC2" s="6" t="n">
        <v>798.37</v>
      </c>
      <c r="DD2" s="0" t="s">
        <v>299</v>
      </c>
      <c r="DE2" s="11" t="n">
        <v>44680</v>
      </c>
      <c r="DF2" s="6" t="n">
        <v>1320.22</v>
      </c>
      <c r="DG2" s="0" t="s">
        <v>299</v>
      </c>
      <c r="DH2" s="11" t="n">
        <v>44685</v>
      </c>
      <c r="DI2" s="6" t="n">
        <v>953.16</v>
      </c>
      <c r="DJ2" s="0" t="s">
        <v>299</v>
      </c>
      <c r="DK2" s="11" t="n">
        <v>44686</v>
      </c>
      <c r="DL2" s="6" t="n">
        <v>287.12</v>
      </c>
      <c r="DM2" s="0" t="s">
        <v>299</v>
      </c>
      <c r="DN2" s="11" t="n">
        <v>44692</v>
      </c>
      <c r="DO2" s="6" t="n">
        <v>1708.29</v>
      </c>
      <c r="DP2" s="0" t="s">
        <v>299</v>
      </c>
      <c r="DQ2" s="11" t="n">
        <v>44783</v>
      </c>
      <c r="DR2" s="6" t="n">
        <v>2016.62</v>
      </c>
      <c r="DS2" s="0" t="s">
        <v>299</v>
      </c>
    </row>
    <row collapsed="false" customFormat="false" customHeight="false" hidden="false" ht="12.1" outlineLevel="0" r="3">
      <c r="A3" s="11" t="n">
        <v>43966</v>
      </c>
      <c r="B3" s="6" t="n">
        <v>-158.6</v>
      </c>
      <c r="C3" s="0" t="s">
        <v>102</v>
      </c>
      <c r="D3" s="11" t="n">
        <v>43930</v>
      </c>
      <c r="E3" s="6" t="n">
        <v>-1141.76</v>
      </c>
      <c r="F3" s="0" t="s">
        <v>300</v>
      </c>
      <c r="G3" s="11" t="n">
        <v>44023</v>
      </c>
      <c r="H3" s="6" t="n">
        <v>-30</v>
      </c>
      <c r="I3" s="0" t="s">
        <v>112</v>
      </c>
      <c r="J3" s="11" t="n">
        <v>45708</v>
      </c>
      <c r="K3" s="6" t="n">
        <v>-760.71</v>
      </c>
      <c r="L3" s="0" t="s">
        <v>300</v>
      </c>
      <c r="M3" s="11" t="n">
        <v>44020</v>
      </c>
      <c r="N3" s="6" t="n">
        <v>-120.75</v>
      </c>
      <c r="O3" s="0" t="s">
        <v>110</v>
      </c>
      <c r="P3" s="11" t="n">
        <v>44008</v>
      </c>
      <c r="Q3" s="6" t="n">
        <v>-23.68</v>
      </c>
      <c r="R3" s="0" t="s">
        <v>108</v>
      </c>
      <c r="S3" s="11" t="n">
        <v>44002</v>
      </c>
      <c r="T3" s="6" t="n">
        <v>-20.96</v>
      </c>
      <c r="U3" s="0" t="s">
        <v>105</v>
      </c>
      <c r="V3" s="11" t="n">
        <v>44392</v>
      </c>
      <c r="W3" s="6" t="n">
        <v>-125.5</v>
      </c>
      <c r="X3" s="0" t="s">
        <v>139</v>
      </c>
      <c r="Y3" s="11" t="n">
        <v>44256</v>
      </c>
      <c r="Z3" s="6" t="n">
        <v>990.01609</v>
      </c>
      <c r="AA3" s="0" t="s">
        <v>299</v>
      </c>
      <c r="AB3" s="11" t="n">
        <v>44267</v>
      </c>
      <c r="AC3" s="6" t="n">
        <v>3333.77</v>
      </c>
      <c r="AD3" s="0" t="s">
        <v>299</v>
      </c>
      <c r="AE3" s="11" t="n">
        <v>44280</v>
      </c>
      <c r="AF3" s="6" t="n">
        <v>1836.49</v>
      </c>
      <c r="AG3" s="0" t="s">
        <v>299</v>
      </c>
      <c r="AH3" s="11" t="n">
        <v>44256</v>
      </c>
      <c r="AI3" s="6" t="n">
        <v>2958.882675</v>
      </c>
      <c r="AJ3" s="0" t="s">
        <v>299</v>
      </c>
      <c r="AK3" s="11" t="n">
        <v>44280</v>
      </c>
      <c r="AL3" s="6" t="n">
        <v>2542.71</v>
      </c>
      <c r="AM3" s="0" t="s">
        <v>299</v>
      </c>
      <c r="AN3" s="11" t="n">
        <v>44277</v>
      </c>
      <c r="AO3" s="6" t="n">
        <v>58.25</v>
      </c>
      <c r="AP3" s="0" t="s">
        <v>299</v>
      </c>
      <c r="AQ3" s="11" t="n">
        <v>44313</v>
      </c>
      <c r="AR3" s="6" t="n">
        <v>64.30048</v>
      </c>
      <c r="AS3" s="0" t="s">
        <v>299</v>
      </c>
      <c r="AT3" s="11" t="n">
        <v>44329</v>
      </c>
      <c r="AU3" s="6" t="n">
        <v>510.53</v>
      </c>
      <c r="AV3" s="0" t="s">
        <v>299</v>
      </c>
      <c r="AW3" s="11" t="n">
        <v>44386</v>
      </c>
      <c r="AX3" s="6" t="n">
        <v>-12.3</v>
      </c>
      <c r="AY3" s="0" t="s">
        <v>137</v>
      </c>
      <c r="AZ3" s="11" t="n">
        <v>44405</v>
      </c>
      <c r="BA3" s="6" t="n">
        <v>-19.4</v>
      </c>
      <c r="BB3" s="0" t="s">
        <v>142</v>
      </c>
      <c r="BC3" s="11" t="n">
        <v>44405</v>
      </c>
      <c r="BD3" s="6" t="n">
        <v>1011.32</v>
      </c>
      <c r="BE3" s="0" t="s">
        <v>299</v>
      </c>
      <c r="BF3" s="11" t="n">
        <v>44433</v>
      </c>
      <c r="BG3" s="6" t="n">
        <v>-1006.73</v>
      </c>
      <c r="BH3" s="0" t="s">
        <v>300</v>
      </c>
      <c r="BI3" s="11" t="n">
        <v>44427</v>
      </c>
      <c r="BJ3" s="6" t="n">
        <v>-970.11</v>
      </c>
      <c r="BK3" s="0" t="s">
        <v>300</v>
      </c>
      <c r="BL3" s="11" t="n">
        <v>44426</v>
      </c>
      <c r="BM3" s="6" t="n">
        <v>2076.35</v>
      </c>
      <c r="BN3" s="0" t="s">
        <v>299</v>
      </c>
      <c r="BO3" s="11" t="n">
        <v>44452</v>
      </c>
      <c r="BP3" s="6" t="n">
        <v>-1042.08</v>
      </c>
      <c r="BQ3" s="0" t="s">
        <v>300</v>
      </c>
      <c r="BR3" s="11" t="n">
        <v>44426</v>
      </c>
      <c r="BS3" s="6" t="n">
        <v>1043.46</v>
      </c>
      <c r="BT3" s="0" t="s">
        <v>299</v>
      </c>
      <c r="BU3" s="11" t="n">
        <v>44421</v>
      </c>
      <c r="BV3" s="6" t="n">
        <v>1004.11</v>
      </c>
      <c r="BW3" s="0" t="s">
        <v>299</v>
      </c>
      <c r="BX3" s="11" t="n">
        <v>44440</v>
      </c>
      <c r="BY3" s="6" t="n">
        <v>-105.08</v>
      </c>
      <c r="BZ3" s="0" t="s">
        <v>300</v>
      </c>
      <c r="CA3" s="11" t="n">
        <v>44473</v>
      </c>
      <c r="CB3" s="6" t="n">
        <v>1837.56</v>
      </c>
      <c r="CC3" s="0" t="s">
        <v>299</v>
      </c>
      <c r="CD3" s="11" t="n">
        <v>44432</v>
      </c>
      <c r="CE3" s="6" t="n">
        <v>1153.85</v>
      </c>
      <c r="CF3" s="0" t="s">
        <v>299</v>
      </c>
      <c r="CG3" s="11" t="n">
        <v>44522</v>
      </c>
      <c r="CH3" s="6" t="n">
        <v>-502.49</v>
      </c>
      <c r="CI3" s="0" t="s">
        <v>300</v>
      </c>
      <c r="CJ3" s="11" t="n">
        <v>44468</v>
      </c>
      <c r="CK3" s="6" t="n">
        <v>1940.322108</v>
      </c>
      <c r="CL3" s="0" t="s">
        <v>299</v>
      </c>
      <c r="CM3" s="11" t="n">
        <v>44553</v>
      </c>
      <c r="CN3" s="6" t="n">
        <v>-36.36</v>
      </c>
      <c r="CO3" s="0" t="s">
        <v>163</v>
      </c>
      <c r="CP3" s="11" t="n">
        <v>44480</v>
      </c>
      <c r="CQ3" s="6" t="n">
        <v>1007.16</v>
      </c>
      <c r="CR3" s="0" t="s">
        <v>299</v>
      </c>
      <c r="CS3" s="11" t="n">
        <v>44587</v>
      </c>
      <c r="CT3" s="6" t="n">
        <v>134.1</v>
      </c>
      <c r="CU3" s="0" t="s">
        <v>299</v>
      </c>
      <c r="CV3" s="11" t="n">
        <v>45516</v>
      </c>
      <c r="CW3" s="6" t="n">
        <v>-562.39</v>
      </c>
      <c r="CX3" s="0" t="s">
        <v>300</v>
      </c>
      <c r="CY3" s="11" t="n">
        <v>44749</v>
      </c>
      <c r="CZ3" s="6" t="n">
        <v>-27.92</v>
      </c>
      <c r="DA3" s="0" t="s">
        <v>185</v>
      </c>
      <c r="DB3" s="11" t="n">
        <v>44678</v>
      </c>
      <c r="DC3" s="6" t="n">
        <v>809.09</v>
      </c>
      <c r="DD3" s="0" t="s">
        <v>299</v>
      </c>
      <c r="DE3" s="11" t="n">
        <v>44705</v>
      </c>
      <c r="DF3" s="6" t="n">
        <v>-31.28</v>
      </c>
      <c r="DG3" s="0" t="s">
        <v>172</v>
      </c>
      <c r="DH3" s="11" t="n">
        <v>44685</v>
      </c>
      <c r="DI3" s="6" t="n">
        <v>953.16</v>
      </c>
      <c r="DJ3" s="0" t="s">
        <v>299</v>
      </c>
      <c r="DK3" s="11" t="n">
        <v>44686</v>
      </c>
      <c r="DL3" s="6" t="n">
        <v>285.88</v>
      </c>
      <c r="DM3" s="0" t="s">
        <v>299</v>
      </c>
      <c r="DN3" s="11" t="n">
        <v>44712</v>
      </c>
      <c r="DO3" s="6" t="n">
        <v>-34.24</v>
      </c>
      <c r="DP3" s="0" t="s">
        <v>178</v>
      </c>
      <c r="DQ3" s="11" t="n">
        <v>44859</v>
      </c>
      <c r="DR3" s="6" t="n">
        <v>-61.58</v>
      </c>
      <c r="DS3" s="0" t="s">
        <v>222</v>
      </c>
    </row>
    <row collapsed="false" customFormat="false" customHeight="false" hidden="false" ht="12.1" outlineLevel="0" r="4">
      <c r="A4" s="11" t="n">
        <v>44330</v>
      </c>
      <c r="B4" s="6" t="n">
        <v>-189</v>
      </c>
      <c r="C4" s="0" t="s">
        <v>130</v>
      </c>
      <c r="D4" s="0"/>
      <c r="E4" s="10" t="s">
        <f>=XIRR(E2:E3,D2:D3)</f>
      </c>
      <c r="F4" s="0"/>
      <c r="G4" s="11" t="n">
        <v>44103</v>
      </c>
      <c r="H4" s="6" t="n">
        <v>-25</v>
      </c>
      <c r="I4" s="0" t="s">
        <v>119</v>
      </c>
      <c r="J4" s="0"/>
      <c r="K4" s="10" t="s">
        <f>=XIRR(K2:K3,J2:J3)</f>
      </c>
      <c r="L4" s="0"/>
      <c r="M4" s="11" t="n">
        <v>44382</v>
      </c>
      <c r="N4" s="6" t="n">
        <v>-179.45</v>
      </c>
      <c r="O4" s="0" t="s">
        <v>135</v>
      </c>
      <c r="P4" s="11" t="n">
        <v>44099</v>
      </c>
      <c r="Q4" s="6" t="n">
        <v>-23.68</v>
      </c>
      <c r="R4" s="0" t="s">
        <v>108</v>
      </c>
      <c r="S4" s="11" t="n">
        <v>44001</v>
      </c>
      <c r="T4" s="6" t="n">
        <v>-41.66</v>
      </c>
      <c r="U4" s="0" t="s">
        <v>104</v>
      </c>
      <c r="V4" s="11" t="n">
        <v>44454</v>
      </c>
      <c r="W4" s="6" t="n">
        <v>-3386.01</v>
      </c>
      <c r="X4" s="0" t="s">
        <v>300</v>
      </c>
      <c r="Y4" s="11" t="n">
        <v>44313</v>
      </c>
      <c r="Z4" s="6" t="n">
        <v>-5374.32384</v>
      </c>
      <c r="AA4" s="0" t="s">
        <v>300</v>
      </c>
      <c r="AB4" s="11" t="n">
        <v>44447</v>
      </c>
      <c r="AC4" s="6" t="n">
        <v>-5065.56</v>
      </c>
      <c r="AD4" s="0" t="s">
        <v>300</v>
      </c>
      <c r="AE4" s="11" t="n">
        <v>44476</v>
      </c>
      <c r="AF4" s="6" t="n">
        <v>1493.18</v>
      </c>
      <c r="AG4" s="0" t="s">
        <v>299</v>
      </c>
      <c r="AH4" s="11" t="n">
        <v>44260</v>
      </c>
      <c r="AI4" s="6" t="n">
        <v>2871.028824</v>
      </c>
      <c r="AJ4" s="0" t="s">
        <v>299</v>
      </c>
      <c r="AK4" s="11" t="n">
        <v>44301</v>
      </c>
      <c r="AL4" s="6" t="n">
        <v>429.9</v>
      </c>
      <c r="AM4" s="0" t="s">
        <v>299</v>
      </c>
      <c r="AN4" s="11" t="n">
        <v>44280</v>
      </c>
      <c r="AO4" s="6" t="n">
        <v>-99.16</v>
      </c>
      <c r="AP4" s="0" t="s">
        <v>300</v>
      </c>
      <c r="AQ4" s="11" t="n">
        <v>44383</v>
      </c>
      <c r="AR4" s="6" t="n">
        <v>24.20682</v>
      </c>
      <c r="AS4" s="0" t="s">
        <v>299</v>
      </c>
      <c r="AT4" s="11" t="n">
        <v>44386</v>
      </c>
      <c r="AU4" s="6" t="n">
        <v>-36.9</v>
      </c>
      <c r="AV4" s="0" t="s">
        <v>138</v>
      </c>
      <c r="AW4" s="11" t="n">
        <v>44403</v>
      </c>
      <c r="AX4" s="6" t="n">
        <v>910.92</v>
      </c>
      <c r="AY4" s="0" t="s">
        <v>299</v>
      </c>
      <c r="AZ4" s="11" t="n">
        <v>44405</v>
      </c>
      <c r="BA4" s="6" t="n">
        <v>1213.82</v>
      </c>
      <c r="BB4" s="0" t="s">
        <v>299</v>
      </c>
      <c r="BC4" s="11" t="n">
        <v>44452</v>
      </c>
      <c r="BD4" s="6" t="n">
        <v>-1015.45</v>
      </c>
      <c r="BE4" s="0" t="s">
        <v>300</v>
      </c>
      <c r="BF4" s="0"/>
      <c r="BG4" s="10" t="s">
        <f>=XIRR(BG2:BG3,BF2:BF3)</f>
      </c>
      <c r="BH4" s="0"/>
      <c r="BI4" s="0"/>
      <c r="BJ4" s="10" t="s">
        <f>=XIRR(BJ2:BJ3,BI2:BI3)</f>
      </c>
      <c r="BK4" s="0"/>
      <c r="BL4" s="11" t="n">
        <v>44433</v>
      </c>
      <c r="BM4" s="6" t="n">
        <v>-64.32</v>
      </c>
      <c r="BN4" s="0" t="s">
        <v>147</v>
      </c>
      <c r="BO4" s="0"/>
      <c r="BP4" s="10" t="s">
        <f>=XIRR(BP2:BP3,BO2:BO3)</f>
      </c>
      <c r="BQ4" s="0"/>
      <c r="BR4" s="11" t="n">
        <v>44573</v>
      </c>
      <c r="BS4" s="6" t="n">
        <v>-94.74</v>
      </c>
      <c r="BT4" s="0" t="s">
        <v>168</v>
      </c>
      <c r="BU4" s="11" t="n">
        <v>44510</v>
      </c>
      <c r="BV4" s="6" t="n">
        <v>-40.38</v>
      </c>
      <c r="BW4" s="0" t="s">
        <v>156</v>
      </c>
      <c r="BX4" s="0"/>
      <c r="BY4" s="10" t="s">
        <f>=XIRR(BY2:BY3,BX2:BX3)</f>
      </c>
      <c r="BZ4" s="0"/>
      <c r="CA4" s="11" t="n">
        <v>44484</v>
      </c>
      <c r="CB4" s="6" t="n">
        <v>-47.64</v>
      </c>
      <c r="CC4" s="0" t="s">
        <v>153</v>
      </c>
      <c r="CD4" s="11" t="n">
        <v>45142</v>
      </c>
      <c r="CE4" s="6" t="n">
        <v>-2390.41</v>
      </c>
      <c r="CF4" s="0" t="s">
        <v>300</v>
      </c>
      <c r="CG4" s="0"/>
      <c r="CH4" s="10" t="s">
        <f>=XIRR(CH2:CH3,CG2:CG3)</f>
      </c>
      <c r="CI4" s="0"/>
      <c r="CJ4" s="11" t="n">
        <v>44496</v>
      </c>
      <c r="CK4" s="6" t="n">
        <v>623.886822</v>
      </c>
      <c r="CL4" s="0" t="s">
        <v>299</v>
      </c>
      <c r="CM4" s="11" t="n">
        <v>44552</v>
      </c>
      <c r="CN4" s="6" t="n">
        <v>-324.3</v>
      </c>
      <c r="CO4" s="0" t="s">
        <v>162</v>
      </c>
      <c r="CP4" s="11" t="n">
        <v>44515</v>
      </c>
      <c r="CQ4" s="6" t="n">
        <v>-23.24</v>
      </c>
      <c r="CR4" s="0" t="s">
        <v>157</v>
      </c>
      <c r="CS4" s="11" t="n">
        <v>45142</v>
      </c>
      <c r="CT4" s="6" t="n">
        <v>-417.09</v>
      </c>
      <c r="CU4" s="0" t="s">
        <v>300</v>
      </c>
      <c r="CV4" s="0"/>
      <c r="CW4" s="10" t="s">
        <f>=XIRR(CW2:CW3,CV2:CV3)</f>
      </c>
      <c r="CX4" s="0"/>
      <c r="CY4" s="11" t="n">
        <v>44748</v>
      </c>
      <c r="CZ4" s="6" t="n">
        <v>-200</v>
      </c>
      <c r="DA4" s="0" t="s">
        <v>184</v>
      </c>
      <c r="DB4" s="11" t="n">
        <v>44680</v>
      </c>
      <c r="DC4" s="6" t="n">
        <v>-1677.58</v>
      </c>
      <c r="DD4" s="0" t="s">
        <v>300</v>
      </c>
      <c r="DE4" s="11" t="n">
        <v>44796</v>
      </c>
      <c r="DF4" s="6" t="n">
        <v>-31.28</v>
      </c>
      <c r="DG4" s="0" t="s">
        <v>172</v>
      </c>
      <c r="DH4" s="11" t="n">
        <v>44685</v>
      </c>
      <c r="DI4" s="6" t="n">
        <v>953.16</v>
      </c>
      <c r="DJ4" s="0" t="s">
        <v>299</v>
      </c>
      <c r="DK4" s="11" t="n">
        <v>44692</v>
      </c>
      <c r="DL4" s="6" t="n">
        <v>286.46</v>
      </c>
      <c r="DM4" s="0" t="s">
        <v>299</v>
      </c>
      <c r="DN4" s="11" t="n">
        <v>44803</v>
      </c>
      <c r="DO4" s="6" t="n">
        <v>-34.24</v>
      </c>
      <c r="DP4" s="0" t="s">
        <v>178</v>
      </c>
      <c r="DQ4" s="11" t="n">
        <v>44950</v>
      </c>
      <c r="DR4" s="6" t="n">
        <v>-61.58</v>
      </c>
      <c r="DS4" s="0" t="s">
        <v>222</v>
      </c>
    </row>
    <row collapsed="false" customFormat="false" customHeight="false" hidden="false" ht="12.1" outlineLevel="0" r="5">
      <c r="A5" s="11" t="n">
        <v>44454</v>
      </c>
      <c r="B5" s="6" t="n">
        <v>-3681.52</v>
      </c>
      <c r="C5" s="0" t="s">
        <v>300</v>
      </c>
      <c r="D5" s="0"/>
      <c r="E5" s="8" t="s">
        <f>=-SUM(E2:E3)</f>
      </c>
      <c r="F5" s="0" t="s">
        <v>302</v>
      </c>
      <c r="G5" s="11" t="n">
        <v>44165</v>
      </c>
      <c r="H5" s="6" t="n">
        <v>-1388.62</v>
      </c>
      <c r="I5" s="0" t="s">
        <v>300</v>
      </c>
      <c r="J5" s="0"/>
      <c r="K5" s="8" t="s">
        <f>=-SUM(K2:K3)</f>
      </c>
      <c r="L5" s="0" t="s">
        <v>302</v>
      </c>
      <c r="M5" s="11" t="n">
        <v>44753</v>
      </c>
      <c r="N5" s="6" t="n">
        <v>-223.08</v>
      </c>
      <c r="O5" s="0" t="s">
        <v>190</v>
      </c>
      <c r="P5" s="11" t="n">
        <v>44190</v>
      </c>
      <c r="Q5" s="6" t="n">
        <v>-23.68</v>
      </c>
      <c r="R5" s="0" t="s">
        <v>108</v>
      </c>
      <c r="S5" s="11" t="n">
        <v>44032</v>
      </c>
      <c r="T5" s="6" t="n">
        <v>-20.52</v>
      </c>
      <c r="U5" s="0" t="s">
        <v>115</v>
      </c>
      <c r="V5" s="0"/>
      <c r="W5" s="10" t="s">
        <f>=XIRR(W2:W4,V2:V4)</f>
      </c>
      <c r="X5" s="0"/>
      <c r="Y5" s="11" t="n">
        <v>44313</v>
      </c>
      <c r="Z5" s="6" t="n">
        <v>-1075.16384</v>
      </c>
      <c r="AA5" s="0" t="s">
        <v>300</v>
      </c>
      <c r="AB5" s="0"/>
      <c r="AC5" s="10" t="s">
        <f>=XIRR(AC2:AC4,AB2:AB4)</f>
      </c>
      <c r="AD5" s="0"/>
      <c r="AE5" s="11" t="n">
        <v>44482</v>
      </c>
      <c r="AF5" s="6" t="n">
        <v>783.43</v>
      </c>
      <c r="AG5" s="0" t="s">
        <v>299</v>
      </c>
      <c r="AH5" s="11" t="n">
        <v>44440</v>
      </c>
      <c r="AI5" s="6" t="n">
        <v>477.040431</v>
      </c>
      <c r="AJ5" s="0" t="s">
        <v>299</v>
      </c>
      <c r="AK5" s="11" t="n">
        <v>44447</v>
      </c>
      <c r="AL5" s="6" t="n">
        <v>-4283.11</v>
      </c>
      <c r="AM5" s="0" t="s">
        <v>300</v>
      </c>
      <c r="AN5" s="11" t="n">
        <v>44280</v>
      </c>
      <c r="AO5" s="6" t="n">
        <v>23.34</v>
      </c>
      <c r="AP5" s="0" t="s">
        <v>299</v>
      </c>
      <c r="AQ5" s="11" t="n">
        <v>44440</v>
      </c>
      <c r="AR5" s="6" t="n">
        <v>-24.181773</v>
      </c>
      <c r="AS5" s="0" t="s">
        <v>300</v>
      </c>
      <c r="AT5" s="11" t="n">
        <v>44481</v>
      </c>
      <c r="AU5" s="6" t="n">
        <v>-49.56</v>
      </c>
      <c r="AV5" s="0" t="s">
        <v>150</v>
      </c>
      <c r="AW5" s="11" t="n">
        <v>44481</v>
      </c>
      <c r="AX5" s="6" t="n">
        <v>-49.56</v>
      </c>
      <c r="AY5" s="0" t="s">
        <v>151</v>
      </c>
      <c r="AZ5" s="11" t="n">
        <v>44406</v>
      </c>
      <c r="BA5" s="6" t="n">
        <v>520.61</v>
      </c>
      <c r="BB5" s="0" t="s">
        <v>299</v>
      </c>
      <c r="BC5" s="11" t="n">
        <v>44452</v>
      </c>
      <c r="BD5" s="6" t="n">
        <v>-1015.45</v>
      </c>
      <c r="BE5" s="0" t="s">
        <v>300</v>
      </c>
      <c r="BF5" s="0"/>
      <c r="BG5" s="8" t="s">
        <f>=-SUM(BG2:BG3)</f>
      </c>
      <c r="BH5" s="0" t="s">
        <v>302</v>
      </c>
      <c r="BI5" s="0"/>
      <c r="BJ5" s="8" t="s">
        <f>=-SUM(BJ2:BJ3)</f>
      </c>
      <c r="BK5" s="0" t="s">
        <v>302</v>
      </c>
      <c r="BL5" s="11" t="n">
        <v>44454</v>
      </c>
      <c r="BM5" s="6" t="n">
        <v>-1017.04</v>
      </c>
      <c r="BN5" s="0" t="s">
        <v>300</v>
      </c>
      <c r="BO5" s="0"/>
      <c r="BP5" s="8" t="s">
        <f>=-SUM(BP2:BP3)</f>
      </c>
      <c r="BQ5" s="0" t="s">
        <v>302</v>
      </c>
      <c r="BR5" s="11" t="n">
        <v>44755</v>
      </c>
      <c r="BS5" s="6" t="n">
        <v>-94.74</v>
      </c>
      <c r="BT5" s="0" t="s">
        <v>168</v>
      </c>
      <c r="BU5" s="11" t="n">
        <v>44601</v>
      </c>
      <c r="BV5" s="6" t="n">
        <v>-40.38</v>
      </c>
      <c r="BW5" s="0" t="s">
        <v>156</v>
      </c>
      <c r="BX5" s="0"/>
      <c r="BY5" s="8" t="s">
        <f>=-SUM(BY2:BY3)</f>
      </c>
      <c r="BZ5" s="0" t="s">
        <v>302</v>
      </c>
      <c r="CA5" s="11" t="n">
        <v>44575</v>
      </c>
      <c r="CB5" s="6" t="n">
        <v>-47.64</v>
      </c>
      <c r="CC5" s="0" t="s">
        <v>153</v>
      </c>
      <c r="CD5" s="0"/>
      <c r="CE5" s="10" t="s">
        <f>=XIRR(CE2:CE4,CD2:CD4)</f>
      </c>
      <c r="CF5" s="0"/>
      <c r="CG5" s="0"/>
      <c r="CH5" s="8" t="s">
        <f>=-SUM(CH2:CH3)</f>
      </c>
      <c r="CI5" s="0" t="s">
        <v>302</v>
      </c>
      <c r="CJ5" s="11" t="n">
        <v>44503</v>
      </c>
      <c r="CK5" s="6" t="n">
        <v>641.160351</v>
      </c>
      <c r="CL5" s="0" t="s">
        <v>299</v>
      </c>
      <c r="CM5" s="11" t="n">
        <v>44643</v>
      </c>
      <c r="CN5" s="6" t="n">
        <v>-13.16</v>
      </c>
      <c r="CO5" s="0" t="s">
        <v>171</v>
      </c>
      <c r="CP5" s="11" t="n">
        <v>44693</v>
      </c>
      <c r="CQ5" s="6" t="n">
        <v>-2029.39</v>
      </c>
      <c r="CR5" s="0" t="s">
        <v>300</v>
      </c>
      <c r="CS5" s="0"/>
      <c r="CT5" s="10" t="s">
        <f>=XIRR(CT2:CT4,CS2:CS4)</f>
      </c>
      <c r="CU5" s="0"/>
      <c r="CV5" s="0"/>
      <c r="CW5" s="8" t="s">
        <f>=-SUM(CW2:CW3)</f>
      </c>
      <c r="CX5" s="0" t="s">
        <v>302</v>
      </c>
      <c r="CY5" s="11" t="n">
        <v>44840</v>
      </c>
      <c r="CZ5" s="6" t="n">
        <v>-20.94</v>
      </c>
      <c r="DA5" s="0" t="s">
        <v>216</v>
      </c>
      <c r="DB5" s="11" t="n">
        <v>44708</v>
      </c>
      <c r="DC5" s="6" t="n">
        <v>4514.1</v>
      </c>
      <c r="DD5" s="0" t="s">
        <v>299</v>
      </c>
      <c r="DE5" s="11" t="n">
        <v>44887</v>
      </c>
      <c r="DF5" s="6" t="n">
        <v>-31.28</v>
      </c>
      <c r="DG5" s="0" t="s">
        <v>172</v>
      </c>
      <c r="DH5" s="11" t="n">
        <v>44692</v>
      </c>
      <c r="DI5" s="6" t="n">
        <v>1908.63</v>
      </c>
      <c r="DJ5" s="0" t="s">
        <v>299</v>
      </c>
      <c r="DK5" s="11" t="n">
        <v>44693</v>
      </c>
      <c r="DL5" s="6" t="n">
        <v>288.05</v>
      </c>
      <c r="DM5" s="0" t="s">
        <v>299</v>
      </c>
      <c r="DN5" s="11" t="n">
        <v>44802</v>
      </c>
      <c r="DO5" s="6" t="n">
        <v>-300</v>
      </c>
      <c r="DP5" s="0" t="s">
        <v>211</v>
      </c>
      <c r="DQ5" s="11" t="n">
        <v>45041</v>
      </c>
      <c r="DR5" s="6" t="n">
        <v>-61.58</v>
      </c>
      <c r="DS5" s="0" t="s">
        <v>222</v>
      </c>
    </row>
    <row collapsed="false" customFormat="false" customHeight="false" hidden="false" ht="12.1" outlineLevel="0" r="6">
      <c r="A6" s="11" t="n">
        <v>44771</v>
      </c>
      <c r="B6" s="6" t="n">
        <v>864.89</v>
      </c>
      <c r="C6" s="0" t="s">
        <v>299</v>
      </c>
      <c r="D6" s="0"/>
      <c r="E6" s="0"/>
      <c r="F6" s="0"/>
      <c r="G6" s="11" t="n">
        <v>44165</v>
      </c>
      <c r="H6" s="6" t="n">
        <v>-1384.83</v>
      </c>
      <c r="I6" s="0" t="s">
        <v>300</v>
      </c>
      <c r="J6" s="0"/>
      <c r="K6" s="0"/>
      <c r="L6" s="0"/>
      <c r="M6" s="11" t="n">
        <v>45061</v>
      </c>
      <c r="N6" s="6" t="n">
        <v>-2588.96</v>
      </c>
      <c r="O6" s="0" t="s">
        <v>300</v>
      </c>
      <c r="P6" s="11" t="n">
        <v>44281</v>
      </c>
      <c r="Q6" s="6" t="n">
        <v>-23.68</v>
      </c>
      <c r="R6" s="0" t="s">
        <v>108</v>
      </c>
      <c r="S6" s="11" t="n">
        <v>44031</v>
      </c>
      <c r="T6" s="6" t="n">
        <v>-41.66</v>
      </c>
      <c r="U6" s="0" t="s">
        <v>104</v>
      </c>
      <c r="V6" s="0"/>
      <c r="W6" s="8" t="s">
        <f>=-SUM(W2:W4)</f>
      </c>
      <c r="X6" s="0" t="s">
        <v>302</v>
      </c>
      <c r="Y6" s="0"/>
      <c r="Z6" s="10" t="s">
        <f>=XIRR(Z2:Z5,Y2:Y5)</f>
      </c>
      <c r="AA6" s="0"/>
      <c r="AB6" s="0"/>
      <c r="AC6" s="8" t="s">
        <f>=-SUM(AC2:AC4)</f>
      </c>
      <c r="AD6" s="0" t="s">
        <v>302</v>
      </c>
      <c r="AE6" s="11" t="n">
        <v>44489</v>
      </c>
      <c r="AF6" s="6" t="n">
        <v>631.56</v>
      </c>
      <c r="AG6" s="0" t="s">
        <v>299</v>
      </c>
      <c r="AH6" s="11" t="n">
        <v>44447</v>
      </c>
      <c r="AI6" s="6" t="n">
        <v>1520.906902</v>
      </c>
      <c r="AJ6" s="0" t="s">
        <v>299</v>
      </c>
      <c r="AK6" s="0"/>
      <c r="AL6" s="10" t="s">
        <f>=XIRR(AL2:AL5,AK2:AK5)</f>
      </c>
      <c r="AM6" s="0"/>
      <c r="AN6" s="11" t="n">
        <v>44426</v>
      </c>
      <c r="AO6" s="6" t="n">
        <v>-86.88</v>
      </c>
      <c r="AP6" s="0" t="s">
        <v>300</v>
      </c>
      <c r="AQ6" s="11" t="n">
        <v>44440</v>
      </c>
      <c r="AR6" s="6" t="n">
        <v>-41.035736</v>
      </c>
      <c r="AS6" s="0" t="s">
        <v>300</v>
      </c>
      <c r="AT6" s="11" t="n">
        <v>44571</v>
      </c>
      <c r="AU6" s="6" t="n">
        <v>-29.94</v>
      </c>
      <c r="AV6" s="0" t="s">
        <v>167</v>
      </c>
      <c r="AW6" s="11" t="n">
        <v>44571</v>
      </c>
      <c r="AX6" s="6" t="n">
        <v>-29.94</v>
      </c>
      <c r="AY6" s="0" t="s">
        <v>166</v>
      </c>
      <c r="AZ6" s="11" t="n">
        <v>44413</v>
      </c>
      <c r="BA6" s="6" t="n">
        <v>694.2</v>
      </c>
      <c r="BB6" s="0" t="s">
        <v>299</v>
      </c>
      <c r="BC6" s="0"/>
      <c r="BD6" s="10" t="s">
        <f>=XIRR(BD2:BD5,BC2:BC5)</f>
      </c>
      <c r="BE6" s="0"/>
      <c r="BF6" s="0"/>
      <c r="BG6" s="0"/>
      <c r="BH6" s="0"/>
      <c r="BI6" s="0"/>
      <c r="BJ6" s="0"/>
      <c r="BK6" s="0"/>
      <c r="BL6" s="11" t="n">
        <v>44454</v>
      </c>
      <c r="BM6" s="6" t="n">
        <v>-2034.27</v>
      </c>
      <c r="BN6" s="0" t="s">
        <v>300</v>
      </c>
      <c r="BO6" s="0"/>
      <c r="BP6" s="0"/>
      <c r="BQ6" s="0"/>
      <c r="BR6" s="11" t="n">
        <v>44754</v>
      </c>
      <c r="BS6" s="6" t="n">
        <v>-500</v>
      </c>
      <c r="BT6" s="0" t="s">
        <v>191</v>
      </c>
      <c r="BU6" s="11" t="n">
        <v>44692</v>
      </c>
      <c r="BV6" s="6" t="n">
        <v>-40.38</v>
      </c>
      <c r="BW6" s="0" t="s">
        <v>156</v>
      </c>
      <c r="BX6" s="0"/>
      <c r="BY6" s="0"/>
      <c r="BZ6" s="0"/>
      <c r="CA6" s="11" t="n">
        <v>44666</v>
      </c>
      <c r="CB6" s="6" t="n">
        <v>-47.64</v>
      </c>
      <c r="CC6" s="0" t="s">
        <v>153</v>
      </c>
      <c r="CD6" s="0"/>
      <c r="CE6" s="8" t="s">
        <f>=-SUM(CE2:CE4)</f>
      </c>
      <c r="CF6" s="0" t="s">
        <v>302</v>
      </c>
      <c r="CG6" s="0"/>
      <c r="CH6" s="0"/>
      <c r="CI6" s="0"/>
      <c r="CJ6" s="11" t="n">
        <v>44511</v>
      </c>
      <c r="CK6" s="6" t="n">
        <v>636.96195</v>
      </c>
      <c r="CL6" s="0" t="s">
        <v>299</v>
      </c>
      <c r="CM6" s="11" t="n">
        <v>44642</v>
      </c>
      <c r="CN6" s="6" t="n">
        <v>-97.36</v>
      </c>
      <c r="CO6" s="0" t="s">
        <v>170</v>
      </c>
      <c r="CP6" s="0"/>
      <c r="CQ6" s="10" t="s">
        <f>=XIRR(CQ2:CQ5,CP2:CP5)</f>
      </c>
      <c r="CR6" s="0"/>
      <c r="CS6" s="0"/>
      <c r="CT6" s="8" t="s">
        <f>=-SUM(CT2:CT4)</f>
      </c>
      <c r="CU6" s="0" t="s">
        <v>302</v>
      </c>
      <c r="CV6" s="0"/>
      <c r="CW6" s="0"/>
      <c r="CX6" s="0"/>
      <c r="CY6" s="11" t="n">
        <v>44931</v>
      </c>
      <c r="CZ6" s="6" t="n">
        <v>-20.94</v>
      </c>
      <c r="DA6" s="0" t="s">
        <v>216</v>
      </c>
      <c r="DB6" s="11" t="n">
        <v>44741</v>
      </c>
      <c r="DC6" s="6" t="n">
        <v>2343.84</v>
      </c>
      <c r="DD6" s="0" t="s">
        <v>299</v>
      </c>
      <c r="DE6" s="11" t="n">
        <v>44886</v>
      </c>
      <c r="DF6" s="6" t="n">
        <v>-600</v>
      </c>
      <c r="DG6" s="0" t="s">
        <v>225</v>
      </c>
      <c r="DH6" s="11" t="n">
        <v>44693</v>
      </c>
      <c r="DI6" s="6" t="n">
        <v>1907.66</v>
      </c>
      <c r="DJ6" s="0" t="s">
        <v>299</v>
      </c>
      <c r="DK6" s="11" t="n">
        <v>44713</v>
      </c>
      <c r="DL6" s="6" t="n">
        <v>289.1</v>
      </c>
      <c r="DM6" s="0" t="s">
        <v>299</v>
      </c>
      <c r="DN6" s="11" t="n">
        <v>44894</v>
      </c>
      <c r="DO6" s="6" t="n">
        <v>-28.54</v>
      </c>
      <c r="DP6" s="0" t="s">
        <v>229</v>
      </c>
      <c r="DQ6" s="11" t="n">
        <v>45132</v>
      </c>
      <c r="DR6" s="6" t="n">
        <v>-61.58</v>
      </c>
      <c r="DS6" s="0" t="s">
        <v>222</v>
      </c>
    </row>
    <row collapsed="false" customFormat="false" customHeight="false" hidden="false" ht="12.1" outlineLevel="0" r="7">
      <c r="A7" s="11" t="n">
        <v>45093</v>
      </c>
      <c r="B7" s="6" t="n">
        <v>-48.4</v>
      </c>
      <c r="C7" s="0" t="s">
        <v>240</v>
      </c>
      <c r="D7" s="0"/>
      <c r="E7" s="0"/>
      <c r="F7" s="0"/>
      <c r="G7" s="11" t="n">
        <v>44165</v>
      </c>
      <c r="H7" s="6" t="n">
        <v>1459.57</v>
      </c>
      <c r="I7" s="0" t="s">
        <v>299</v>
      </c>
      <c r="J7" s="0"/>
      <c r="K7" s="0"/>
      <c r="L7" s="0"/>
      <c r="M7" s="0"/>
      <c r="N7" s="10" t="s">
        <f>=XIRR(N2:N6,M2:M6)</f>
      </c>
      <c r="O7" s="0"/>
      <c r="P7" s="11" t="n">
        <v>44372</v>
      </c>
      <c r="Q7" s="6" t="n">
        <v>-23.68</v>
      </c>
      <c r="R7" s="0" t="s">
        <v>108</v>
      </c>
      <c r="S7" s="11" t="n">
        <v>44062</v>
      </c>
      <c r="T7" s="6" t="n">
        <v>-20.08</v>
      </c>
      <c r="U7" s="0" t="s">
        <v>117</v>
      </c>
      <c r="V7" s="0"/>
      <c r="W7" s="0"/>
      <c r="X7" s="0"/>
      <c r="Y7" s="0"/>
      <c r="Z7" s="8" t="s">
        <f>=-SUM(Z2:Z5)</f>
      </c>
      <c r="AA7" s="0" t="s">
        <v>302</v>
      </c>
      <c r="AB7" s="0"/>
      <c r="AC7" s="0"/>
      <c r="AD7" s="0"/>
      <c r="AE7" s="11" t="n">
        <v>44496</v>
      </c>
      <c r="AF7" s="6" t="n">
        <v>172.92</v>
      </c>
      <c r="AG7" s="0" t="s">
        <v>299</v>
      </c>
      <c r="AH7" s="11" t="n">
        <v>44447</v>
      </c>
      <c r="AI7" s="6" t="n">
        <v>760.453451</v>
      </c>
      <c r="AJ7" s="0" t="s">
        <v>299</v>
      </c>
      <c r="AK7" s="0"/>
      <c r="AL7" s="8" t="s">
        <f>=-SUM(AL2:AL5)</f>
      </c>
      <c r="AM7" s="0" t="s">
        <v>302</v>
      </c>
      <c r="AN7" s="0"/>
      <c r="AO7" s="10" t="s">
        <f>=XIRR(AO2:AO6,AN2:AN6)</f>
      </c>
      <c r="AP7" s="0"/>
      <c r="AQ7" s="11" t="n">
        <v>44447</v>
      </c>
      <c r="AR7" s="6" t="n">
        <v>-65.139901</v>
      </c>
      <c r="AS7" s="0" t="s">
        <v>300</v>
      </c>
      <c r="AT7" s="11" t="n">
        <v>44750</v>
      </c>
      <c r="AU7" s="6" t="n">
        <v>-48.42</v>
      </c>
      <c r="AV7" s="0" t="s">
        <v>187</v>
      </c>
      <c r="AW7" s="11" t="n">
        <v>44750</v>
      </c>
      <c r="AX7" s="6" t="n">
        <v>-48.42</v>
      </c>
      <c r="AY7" s="0" t="s">
        <v>186</v>
      </c>
      <c r="AZ7" s="11" t="n">
        <v>44426</v>
      </c>
      <c r="BA7" s="6" t="n">
        <v>348.47</v>
      </c>
      <c r="BB7" s="0" t="s">
        <v>299</v>
      </c>
      <c r="BC7" s="0"/>
      <c r="BD7" s="8" t="s">
        <f>=-SUM(BD2:BD5)</f>
      </c>
      <c r="BE7" s="0" t="s">
        <v>302</v>
      </c>
      <c r="BF7" s="0"/>
      <c r="BG7" s="0"/>
      <c r="BH7" s="0"/>
      <c r="BI7" s="0"/>
      <c r="BJ7" s="0"/>
      <c r="BK7" s="0"/>
      <c r="BL7" s="11" t="n">
        <v>44678</v>
      </c>
      <c r="BM7" s="6" t="n">
        <v>1458.82</v>
      </c>
      <c r="BN7" s="0" t="s">
        <v>299</v>
      </c>
      <c r="BO7" s="0"/>
      <c r="BP7" s="0"/>
      <c r="BQ7" s="0"/>
      <c r="BR7" s="11" t="n">
        <v>44937</v>
      </c>
      <c r="BS7" s="6" t="n">
        <v>-71.06</v>
      </c>
      <c r="BT7" s="0" t="s">
        <v>232</v>
      </c>
      <c r="BU7" s="11" t="n">
        <v>44783</v>
      </c>
      <c r="BV7" s="6" t="n">
        <v>-40.38</v>
      </c>
      <c r="BW7" s="0" t="s">
        <v>156</v>
      </c>
      <c r="BX7" s="0"/>
      <c r="BY7" s="0"/>
      <c r="BZ7" s="0"/>
      <c r="CA7" s="11" t="n">
        <v>44686</v>
      </c>
      <c r="CB7" s="6" t="n">
        <v>562.97</v>
      </c>
      <c r="CC7" s="0" t="s">
        <v>299</v>
      </c>
      <c r="CD7" s="0"/>
      <c r="CE7" s="0"/>
      <c r="CF7" s="0"/>
      <c r="CG7" s="0"/>
      <c r="CH7" s="0"/>
      <c r="CI7" s="0"/>
      <c r="CJ7" s="11" t="n">
        <v>44517</v>
      </c>
      <c r="CK7" s="6" t="n">
        <v>654.448806</v>
      </c>
      <c r="CL7" s="0" t="s">
        <v>299</v>
      </c>
      <c r="CM7" s="11" t="n">
        <v>44671</v>
      </c>
      <c r="CN7" s="6" t="n">
        <v>1046.29</v>
      </c>
      <c r="CO7" s="0" t="s">
        <v>299</v>
      </c>
      <c r="CP7" s="0"/>
      <c r="CQ7" s="8" t="s">
        <f>=-SUM(CQ2:CQ5)</f>
      </c>
      <c r="CR7" s="0" t="s">
        <v>302</v>
      </c>
      <c r="CS7" s="0"/>
      <c r="CT7" s="0"/>
      <c r="CU7" s="0"/>
      <c r="CV7" s="0"/>
      <c r="CW7" s="0"/>
      <c r="CX7" s="0"/>
      <c r="CY7" s="11" t="n">
        <v>45022</v>
      </c>
      <c r="CZ7" s="6" t="n">
        <v>-20.94</v>
      </c>
      <c r="DA7" s="0" t="s">
        <v>216</v>
      </c>
      <c r="DB7" s="11" t="n">
        <v>44755</v>
      </c>
      <c r="DC7" s="6" t="n">
        <v>790.11</v>
      </c>
      <c r="DD7" s="0" t="s">
        <v>299</v>
      </c>
      <c r="DE7" s="11" t="n">
        <v>44978</v>
      </c>
      <c r="DF7" s="6" t="n">
        <v>-16.84</v>
      </c>
      <c r="DG7" s="0" t="s">
        <v>235</v>
      </c>
      <c r="DH7" s="11" t="n">
        <v>44706</v>
      </c>
      <c r="DI7" s="6" t="n">
        <v>-141.33</v>
      </c>
      <c r="DJ7" s="0" t="s">
        <v>174</v>
      </c>
      <c r="DK7" s="11" t="n">
        <v>44762</v>
      </c>
      <c r="DL7" s="6" t="n">
        <v>1197.96</v>
      </c>
      <c r="DM7" s="0" t="s">
        <v>299</v>
      </c>
      <c r="DN7" s="11" t="n">
        <v>44985</v>
      </c>
      <c r="DO7" s="6" t="n">
        <v>-28.54</v>
      </c>
      <c r="DP7" s="0" t="s">
        <v>229</v>
      </c>
      <c r="DQ7" s="11" t="n">
        <v>45182</v>
      </c>
      <c r="DR7" s="6" t="n">
        <v>1796.88</v>
      </c>
      <c r="DS7" s="0" t="s">
        <v>299</v>
      </c>
    </row>
    <row collapsed="false" customFormat="false" customHeight="false" hidden="false" ht="12.1" outlineLevel="0" r="8">
      <c r="A8" s="11" t="n">
        <v>45168</v>
      </c>
      <c r="B8" s="6" t="n">
        <v>-1634.18</v>
      </c>
      <c r="C8" s="0" t="s">
        <v>300</v>
      </c>
      <c r="D8" s="0"/>
      <c r="E8" s="0"/>
      <c r="F8" s="0"/>
      <c r="G8" s="0"/>
      <c r="H8" s="10" t="s">
        <f>=XIRR(H2:H7,G2:G7)</f>
      </c>
      <c r="I8" s="0"/>
      <c r="J8" s="0"/>
      <c r="K8" s="0"/>
      <c r="L8" s="0"/>
      <c r="M8" s="0"/>
      <c r="N8" s="8" t="s">
        <f>=-SUM(N2:N6)</f>
      </c>
      <c r="O8" s="0" t="s">
        <v>302</v>
      </c>
      <c r="P8" s="11" t="n">
        <v>44421</v>
      </c>
      <c r="Q8" s="6" t="n">
        <v>-1026.08</v>
      </c>
      <c r="R8" s="0" t="s">
        <v>300</v>
      </c>
      <c r="S8" s="11" t="n">
        <v>44061</v>
      </c>
      <c r="T8" s="6" t="n">
        <v>-41.66</v>
      </c>
      <c r="U8" s="0" t="s">
        <v>104</v>
      </c>
      <c r="V8" s="0"/>
      <c r="W8" s="0"/>
      <c r="X8" s="0"/>
      <c r="Y8" s="0"/>
      <c r="Z8" s="0"/>
      <c r="AA8" s="0"/>
      <c r="AB8" s="0"/>
      <c r="AC8" s="0"/>
      <c r="AD8" s="0"/>
      <c r="AE8" s="11" t="n">
        <v>44503</v>
      </c>
      <c r="AF8" s="6" t="n">
        <v>690.75</v>
      </c>
      <c r="AG8" s="0" t="s">
        <v>299</v>
      </c>
      <c r="AH8" s="11" t="n">
        <v>44454</v>
      </c>
      <c r="AI8" s="6" t="n">
        <v>2702.894607</v>
      </c>
      <c r="AJ8" s="0" t="s">
        <v>299</v>
      </c>
      <c r="AK8" s="0"/>
      <c r="AL8" s="0"/>
      <c r="AM8" s="0"/>
      <c r="AN8" s="0"/>
      <c r="AO8" s="8" t="s">
        <f>=-SUM(AO2:AO6)</f>
      </c>
      <c r="AP8" s="0" t="s">
        <v>302</v>
      </c>
      <c r="AQ8" s="0"/>
      <c r="AR8" s="10" t="s">
        <f>=XIRR(AR2:AR7,AQ2:AQ7)</f>
      </c>
      <c r="AS8" s="0"/>
      <c r="AT8" s="11" t="n">
        <v>44845</v>
      </c>
      <c r="AU8" s="6" t="n">
        <v>-98.13</v>
      </c>
      <c r="AV8" s="0" t="s">
        <v>218</v>
      </c>
      <c r="AW8" s="11" t="n">
        <v>44845</v>
      </c>
      <c r="AX8" s="6" t="n">
        <v>-98.13</v>
      </c>
      <c r="AY8" s="0" t="s">
        <v>219</v>
      </c>
      <c r="AZ8" s="11" t="n">
        <v>44452</v>
      </c>
      <c r="BA8" s="6" t="n">
        <v>-1393.8</v>
      </c>
      <c r="BB8" s="0" t="s">
        <v>300</v>
      </c>
      <c r="BC8" s="0"/>
      <c r="BD8" s="0"/>
      <c r="BE8" s="0"/>
      <c r="BF8" s="0"/>
      <c r="BG8" s="0"/>
      <c r="BH8" s="0"/>
      <c r="BI8" s="0"/>
      <c r="BJ8" s="0"/>
      <c r="BK8" s="0"/>
      <c r="BL8" s="11" t="n">
        <v>44699</v>
      </c>
      <c r="BM8" s="6" t="n">
        <v>730.26</v>
      </c>
      <c r="BN8" s="0" t="s">
        <v>299</v>
      </c>
      <c r="BO8" s="0"/>
      <c r="BP8" s="0"/>
      <c r="BQ8" s="0"/>
      <c r="BR8" s="11" t="n">
        <v>45119</v>
      </c>
      <c r="BS8" s="6" t="n">
        <v>-71.06</v>
      </c>
      <c r="BT8" s="0" t="s">
        <v>232</v>
      </c>
      <c r="BU8" s="11" t="n">
        <v>44874</v>
      </c>
      <c r="BV8" s="6" t="n">
        <v>-40.38</v>
      </c>
      <c r="BW8" s="0" t="s">
        <v>156</v>
      </c>
      <c r="BX8" s="0"/>
      <c r="BY8" s="0"/>
      <c r="BZ8" s="0"/>
      <c r="CA8" s="11" t="n">
        <v>44757</v>
      </c>
      <c r="CB8" s="6" t="n">
        <v>-59.55</v>
      </c>
      <c r="CC8" s="0" t="s">
        <v>195</v>
      </c>
      <c r="CD8" s="0"/>
      <c r="CE8" s="0"/>
      <c r="CF8" s="0"/>
      <c r="CG8" s="0"/>
      <c r="CH8" s="0"/>
      <c r="CI8" s="0"/>
      <c r="CJ8" s="11" t="n">
        <v>44524</v>
      </c>
      <c r="CK8" s="6" t="n">
        <v>1339.50533</v>
      </c>
      <c r="CL8" s="0" t="s">
        <v>299</v>
      </c>
      <c r="CM8" s="11" t="n">
        <v>44735</v>
      </c>
      <c r="CN8" s="6" t="n">
        <v>-34.56</v>
      </c>
      <c r="CO8" s="0" t="s">
        <v>181</v>
      </c>
      <c r="CP8" s="0"/>
      <c r="CQ8" s="0"/>
      <c r="CR8" s="0"/>
      <c r="CS8" s="0"/>
      <c r="CT8" s="0"/>
      <c r="CU8" s="0"/>
      <c r="CV8" s="0"/>
      <c r="CW8" s="0"/>
      <c r="CX8" s="0"/>
      <c r="CY8" s="11" t="n">
        <v>45113</v>
      </c>
      <c r="CZ8" s="6" t="n">
        <v>-20.94</v>
      </c>
      <c r="DA8" s="0" t="s">
        <v>216</v>
      </c>
      <c r="DB8" s="11" t="n">
        <v>44762</v>
      </c>
      <c r="DC8" s="6" t="n">
        <v>793.03</v>
      </c>
      <c r="DD8" s="0" t="s">
        <v>299</v>
      </c>
      <c r="DE8" s="11" t="n">
        <v>45069</v>
      </c>
      <c r="DF8" s="6" t="n">
        <v>-16.84</v>
      </c>
      <c r="DG8" s="0" t="s">
        <v>235</v>
      </c>
      <c r="DH8" s="11" t="n">
        <v>44755</v>
      </c>
      <c r="DI8" s="6" t="n">
        <v>992.84</v>
      </c>
      <c r="DJ8" s="0" t="s">
        <v>299</v>
      </c>
      <c r="DK8" s="11" t="n">
        <v>44777</v>
      </c>
      <c r="DL8" s="6" t="n">
        <v>-52.47</v>
      </c>
      <c r="DM8" s="0" t="s">
        <v>203</v>
      </c>
      <c r="DN8" s="11" t="n">
        <v>45076</v>
      </c>
      <c r="DO8" s="6" t="n">
        <v>-28.54</v>
      </c>
      <c r="DP8" s="0" t="s">
        <v>229</v>
      </c>
      <c r="DQ8" s="11" t="n">
        <v>45194</v>
      </c>
      <c r="DR8" s="6" t="n">
        <v>1754.47</v>
      </c>
      <c r="DS8" s="0" t="s">
        <v>299</v>
      </c>
    </row>
    <row collapsed="false" customFormat="false" customHeight="false" hidden="false" ht="12.1" outlineLevel="0" r="9">
      <c r="A9" s="0"/>
      <c r="B9" s="10" t="s">
        <f>=XIRR(B2:B8,A2:A8)</f>
      </c>
      <c r="C9" s="0"/>
      <c r="D9" s="0"/>
      <c r="E9" s="0"/>
      <c r="F9" s="0"/>
      <c r="G9" s="0"/>
      <c r="H9" s="8" t="s">
        <f>=-SUM(H2:H7)</f>
      </c>
      <c r="I9" s="0" t="s">
        <v>302</v>
      </c>
      <c r="J9" s="0"/>
      <c r="K9" s="0"/>
      <c r="L9" s="0"/>
      <c r="M9" s="0"/>
      <c r="N9" s="0"/>
      <c r="O9" s="0"/>
      <c r="P9" s="0"/>
      <c r="Q9" s="10" t="s">
        <f>=XIRR(Q2:Q8,P2:P8)</f>
      </c>
      <c r="R9" s="0"/>
      <c r="S9" s="11" t="n">
        <v>44092</v>
      </c>
      <c r="T9" s="6" t="n">
        <v>-19.64</v>
      </c>
      <c r="U9" s="0" t="s">
        <v>118</v>
      </c>
      <c r="V9" s="0"/>
      <c r="W9" s="0"/>
      <c r="X9" s="0"/>
      <c r="Y9" s="0"/>
      <c r="Z9" s="0"/>
      <c r="AA9" s="0"/>
      <c r="AB9" s="0"/>
      <c r="AC9" s="0"/>
      <c r="AD9" s="0"/>
      <c r="AE9" s="11" t="n">
        <v>44511</v>
      </c>
      <c r="AF9" s="6" t="n">
        <v>423.01</v>
      </c>
      <c r="AG9" s="0" t="s">
        <v>299</v>
      </c>
      <c r="AH9" s="11" t="n">
        <v>44489</v>
      </c>
      <c r="AI9" s="6" t="n">
        <v>92.967294</v>
      </c>
      <c r="AJ9" s="0" t="s">
        <v>299</v>
      </c>
      <c r="AK9" s="0"/>
      <c r="AL9" s="0"/>
      <c r="AM9" s="0"/>
      <c r="AN9" s="0"/>
      <c r="AO9" s="0"/>
      <c r="AP9" s="0"/>
      <c r="AQ9" s="0"/>
      <c r="AR9" s="8" t="s">
        <f>=-SUM(AR2:AR7)</f>
      </c>
      <c r="AS9" s="0" t="s">
        <v>302</v>
      </c>
      <c r="AT9" s="11" t="n">
        <v>44936</v>
      </c>
      <c r="AU9" s="6" t="n">
        <v>-20.58</v>
      </c>
      <c r="AV9" s="0" t="s">
        <v>230</v>
      </c>
      <c r="AW9" s="11" t="n">
        <v>44936</v>
      </c>
      <c r="AX9" s="6" t="n">
        <v>-20.58</v>
      </c>
      <c r="AY9" s="0" t="s">
        <v>231</v>
      </c>
      <c r="AZ9" s="11" t="n">
        <v>44452</v>
      </c>
      <c r="BA9" s="6" t="n">
        <v>-522.67</v>
      </c>
      <c r="BB9" s="0" t="s">
        <v>300</v>
      </c>
      <c r="BC9" s="0"/>
      <c r="BD9" s="0"/>
      <c r="BE9" s="0"/>
      <c r="BF9" s="0"/>
      <c r="BG9" s="0"/>
      <c r="BH9" s="0"/>
      <c r="BI9" s="0"/>
      <c r="BJ9" s="0"/>
      <c r="BK9" s="0"/>
      <c r="BL9" s="11" t="n">
        <v>44699</v>
      </c>
      <c r="BM9" s="6" t="n">
        <v>2921.04</v>
      </c>
      <c r="BN9" s="0" t="s">
        <v>299</v>
      </c>
      <c r="BO9" s="0"/>
      <c r="BP9" s="0"/>
      <c r="BQ9" s="0"/>
      <c r="BR9" s="11" t="n">
        <v>45118</v>
      </c>
      <c r="BS9" s="6" t="n">
        <v>-500</v>
      </c>
      <c r="BT9" s="0" t="s">
        <v>191</v>
      </c>
      <c r="BU9" s="11" t="n">
        <v>44965</v>
      </c>
      <c r="BV9" s="6" t="n">
        <v>-40.38</v>
      </c>
      <c r="BW9" s="0" t="s">
        <v>156</v>
      </c>
      <c r="BX9" s="0"/>
      <c r="BY9" s="0"/>
      <c r="BZ9" s="0"/>
      <c r="CA9" s="11" t="n">
        <v>44756</v>
      </c>
      <c r="CB9" s="6" t="n">
        <v>-750</v>
      </c>
      <c r="CC9" s="0" t="s">
        <v>193</v>
      </c>
      <c r="CD9" s="0"/>
      <c r="CE9" s="0"/>
      <c r="CF9" s="0"/>
      <c r="CG9" s="0"/>
      <c r="CH9" s="0"/>
      <c r="CI9" s="0"/>
      <c r="CJ9" s="11" t="n">
        <v>44531</v>
      </c>
      <c r="CK9" s="6" t="n">
        <v>669.539844</v>
      </c>
      <c r="CL9" s="0" t="s">
        <v>299</v>
      </c>
      <c r="CM9" s="11" t="n">
        <v>44734</v>
      </c>
      <c r="CN9" s="6" t="n">
        <v>-178.89</v>
      </c>
      <c r="CO9" s="0" t="s">
        <v>180</v>
      </c>
      <c r="CP9" s="0"/>
      <c r="CQ9" s="0"/>
      <c r="CR9" s="0"/>
      <c r="CS9" s="0"/>
      <c r="CT9" s="0"/>
      <c r="CU9" s="0"/>
      <c r="CV9" s="0"/>
      <c r="CW9" s="0"/>
      <c r="CX9" s="0"/>
      <c r="CY9" s="11" t="n">
        <v>45112</v>
      </c>
      <c r="CZ9" s="6" t="n">
        <v>-200</v>
      </c>
      <c r="DA9" s="0" t="s">
        <v>184</v>
      </c>
      <c r="DB9" s="11" t="n">
        <v>44762</v>
      </c>
      <c r="DC9" s="6" t="n">
        <v>793.03</v>
      </c>
      <c r="DD9" s="0" t="s">
        <v>299</v>
      </c>
      <c r="DE9" s="11" t="n">
        <v>45160</v>
      </c>
      <c r="DF9" s="6" t="n">
        <v>-16.84</v>
      </c>
      <c r="DG9" s="0" t="s">
        <v>235</v>
      </c>
      <c r="DH9" s="11" t="n">
        <v>44797</v>
      </c>
      <c r="DI9" s="6" t="n">
        <v>-161.52</v>
      </c>
      <c r="DJ9" s="0" t="s">
        <v>208</v>
      </c>
      <c r="DK9" s="11" t="n">
        <v>44868</v>
      </c>
      <c r="DL9" s="6" t="n">
        <v>-52.47</v>
      </c>
      <c r="DM9" s="0" t="s">
        <v>203</v>
      </c>
      <c r="DN9" s="11" t="n">
        <v>45167</v>
      </c>
      <c r="DO9" s="6" t="n">
        <v>-28.54</v>
      </c>
      <c r="DP9" s="0" t="s">
        <v>229</v>
      </c>
      <c r="DQ9" s="11" t="n">
        <v>45223</v>
      </c>
      <c r="DR9" s="6" t="n">
        <v>-184.74</v>
      </c>
      <c r="DS9" s="0" t="s">
        <v>248</v>
      </c>
    </row>
    <row collapsed="false" customFormat="false" customHeight="false" hidden="false" ht="12.1" outlineLevel="0" r="10">
      <c r="A10" s="0"/>
      <c r="B10" s="8" t="s">
        <f>=-SUM(B2:B8)</f>
      </c>
      <c r="C10" s="0" t="s">
        <v>302</v>
      </c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8" t="s">
        <f>=-SUM(Q2:Q8)</f>
      </c>
      <c r="R10" s="0" t="s">
        <v>302</v>
      </c>
      <c r="S10" s="11" t="n">
        <v>44091</v>
      </c>
      <c r="T10" s="6" t="n">
        <v>-41.66</v>
      </c>
      <c r="U10" s="0" t="s">
        <v>104</v>
      </c>
      <c r="V10" s="0"/>
      <c r="W10" s="0"/>
      <c r="X10" s="0"/>
      <c r="Y10" s="0"/>
      <c r="Z10" s="0"/>
      <c r="AA10" s="0"/>
      <c r="AB10" s="0"/>
      <c r="AC10" s="0"/>
      <c r="AD10" s="0"/>
      <c r="AE10" s="11" t="n">
        <v>44517</v>
      </c>
      <c r="AF10" s="6" t="n">
        <v>404.98</v>
      </c>
      <c r="AG10" s="0" t="s">
        <v>299</v>
      </c>
      <c r="AH10" s="11" t="n">
        <v>44489</v>
      </c>
      <c r="AI10" s="6" t="n">
        <v>184.51524</v>
      </c>
      <c r="AJ10" s="0" t="s">
        <v>299</v>
      </c>
      <c r="AK10" s="0"/>
      <c r="AL10" s="0"/>
      <c r="AM10" s="0"/>
      <c r="AN10" s="0"/>
      <c r="AO10" s="0"/>
      <c r="AP10" s="0"/>
      <c r="AQ10" s="0"/>
      <c r="AR10" s="0"/>
      <c r="AS10" s="0"/>
      <c r="AT10" s="11" t="n">
        <v>45118</v>
      </c>
      <c r="AU10" s="6" t="n">
        <v>-83.13</v>
      </c>
      <c r="AV10" s="0" t="s">
        <v>243</v>
      </c>
      <c r="AW10" s="11" t="n">
        <v>45118</v>
      </c>
      <c r="AX10" s="6" t="n">
        <v>-83.13</v>
      </c>
      <c r="AY10" s="0" t="s">
        <v>242</v>
      </c>
      <c r="AZ10" s="11" t="n">
        <v>44452</v>
      </c>
      <c r="BA10" s="6" t="n">
        <v>-348.45</v>
      </c>
      <c r="BB10" s="0" t="s">
        <v>300</v>
      </c>
      <c r="BC10" s="0"/>
      <c r="BD10" s="0"/>
      <c r="BE10" s="0"/>
      <c r="BF10" s="0"/>
      <c r="BG10" s="0"/>
      <c r="BH10" s="0"/>
      <c r="BI10" s="0"/>
      <c r="BJ10" s="0"/>
      <c r="BK10" s="0"/>
      <c r="BL10" s="11" t="n">
        <v>44706</v>
      </c>
      <c r="BM10" s="6" t="n">
        <v>-112.56</v>
      </c>
      <c r="BN10" s="0" t="s">
        <v>173</v>
      </c>
      <c r="BO10" s="0"/>
      <c r="BP10" s="0"/>
      <c r="BQ10" s="0"/>
      <c r="BR10" s="11" t="n">
        <v>45301</v>
      </c>
      <c r="BS10" s="6" t="n">
        <v>-47.36</v>
      </c>
      <c r="BT10" s="0" t="s">
        <v>256</v>
      </c>
      <c r="BU10" s="11" t="n">
        <v>45056</v>
      </c>
      <c r="BV10" s="6" t="n">
        <v>-40.38</v>
      </c>
      <c r="BW10" s="0" t="s">
        <v>156</v>
      </c>
      <c r="BX10" s="0"/>
      <c r="BY10" s="0"/>
      <c r="BZ10" s="0"/>
      <c r="CA10" s="11" t="n">
        <v>44848</v>
      </c>
      <c r="CB10" s="6" t="n">
        <v>-44.65</v>
      </c>
      <c r="CC10" s="0" t="s">
        <v>220</v>
      </c>
      <c r="CD10" s="0"/>
      <c r="CE10" s="0"/>
      <c r="CF10" s="0"/>
      <c r="CG10" s="0"/>
      <c r="CH10" s="0"/>
      <c r="CI10" s="0"/>
      <c r="CJ10" s="11" t="n">
        <v>44538</v>
      </c>
      <c r="CK10" s="6" t="n">
        <v>665.034903</v>
      </c>
      <c r="CL10" s="0" t="s">
        <v>299</v>
      </c>
      <c r="CM10" s="11" t="n">
        <v>44782</v>
      </c>
      <c r="CN10" s="6" t="n">
        <v>-1544.82</v>
      </c>
      <c r="CO10" s="0" t="s">
        <v>300</v>
      </c>
      <c r="CP10" s="0"/>
      <c r="CQ10" s="0"/>
      <c r="CR10" s="0"/>
      <c r="CS10" s="0"/>
      <c r="CT10" s="0"/>
      <c r="CU10" s="0"/>
      <c r="CV10" s="0"/>
      <c r="CW10" s="0"/>
      <c r="CX10" s="0"/>
      <c r="CY10" s="11" t="n">
        <v>45204</v>
      </c>
      <c r="CZ10" s="6" t="n">
        <v>-13.96</v>
      </c>
      <c r="DA10" s="0" t="s">
        <v>246</v>
      </c>
      <c r="DB10" s="11" t="n">
        <v>44769</v>
      </c>
      <c r="DC10" s="6" t="n">
        <v>2406.17</v>
      </c>
      <c r="DD10" s="0" t="s">
        <v>299</v>
      </c>
      <c r="DE10" s="11" t="n">
        <v>45251</v>
      </c>
      <c r="DF10" s="6" t="n">
        <v>-16.84</v>
      </c>
      <c r="DG10" s="0" t="s">
        <v>235</v>
      </c>
      <c r="DH10" s="11" t="n">
        <v>44888</v>
      </c>
      <c r="DI10" s="6" t="n">
        <v>-161.52</v>
      </c>
      <c r="DJ10" s="0" t="s">
        <v>208</v>
      </c>
      <c r="DK10" s="11" t="n">
        <v>44867</v>
      </c>
      <c r="DL10" s="6" t="n">
        <v>-900</v>
      </c>
      <c r="DM10" s="0" t="s">
        <v>224</v>
      </c>
      <c r="DN10" s="11" t="n">
        <v>45166</v>
      </c>
      <c r="DO10" s="6" t="n">
        <v>-500</v>
      </c>
      <c r="DP10" s="0" t="s">
        <v>245</v>
      </c>
      <c r="DQ10" s="11" t="n">
        <v>45314</v>
      </c>
      <c r="DR10" s="6" t="n">
        <v>-184.74</v>
      </c>
      <c r="DS10" s="0" t="s">
        <v>248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11" t="n">
        <v>44122</v>
      </c>
      <c r="T11" s="6" t="n">
        <v>-19.22</v>
      </c>
      <c r="U11" s="0" t="s">
        <v>121</v>
      </c>
      <c r="V11" s="0"/>
      <c r="W11" s="0"/>
      <c r="X11" s="0"/>
      <c r="Y11" s="0"/>
      <c r="Z11" s="0"/>
      <c r="AA11" s="0"/>
      <c r="AB11" s="0"/>
      <c r="AC11" s="0"/>
      <c r="AD11" s="0"/>
      <c r="AE11" s="11" t="n">
        <v>44524</v>
      </c>
      <c r="AF11" s="6" t="n">
        <v>363.59</v>
      </c>
      <c r="AG11" s="0" t="s">
        <v>299</v>
      </c>
      <c r="AH11" s="11" t="n">
        <v>44496</v>
      </c>
      <c r="AI11" s="6" t="n">
        <v>356.109312</v>
      </c>
      <c r="AJ11" s="0" t="s">
        <v>299</v>
      </c>
      <c r="AK11" s="0"/>
      <c r="AL11" s="0"/>
      <c r="AM11" s="0"/>
      <c r="AN11" s="0"/>
      <c r="AO11" s="0"/>
      <c r="AP11" s="0"/>
      <c r="AQ11" s="0"/>
      <c r="AR11" s="0"/>
      <c r="AS11" s="0"/>
      <c r="AT11" s="11" t="n">
        <v>45168</v>
      </c>
      <c r="AU11" s="6" t="n">
        <v>-1764.39</v>
      </c>
      <c r="AV11" s="0" t="s">
        <v>300</v>
      </c>
      <c r="AW11" s="11" t="n">
        <v>45168</v>
      </c>
      <c r="AX11" s="6" t="n">
        <v>-1762.9</v>
      </c>
      <c r="AY11" s="0" t="s">
        <v>300</v>
      </c>
      <c r="AZ11" s="11" t="n">
        <v>44452</v>
      </c>
      <c r="BA11" s="6" t="n">
        <v>-696.89</v>
      </c>
      <c r="BB11" s="0" t="s">
        <v>300</v>
      </c>
      <c r="BC11" s="0"/>
      <c r="BD11" s="0"/>
      <c r="BE11" s="0"/>
      <c r="BF11" s="0"/>
      <c r="BG11" s="0"/>
      <c r="BH11" s="0"/>
      <c r="BI11" s="0"/>
      <c r="BJ11" s="0"/>
      <c r="BK11" s="0"/>
      <c r="BL11" s="11" t="n">
        <v>44713</v>
      </c>
      <c r="BM11" s="6" t="n">
        <v>3615.59</v>
      </c>
      <c r="BN11" s="0" t="s">
        <v>299</v>
      </c>
      <c r="BO11" s="0"/>
      <c r="BP11" s="0"/>
      <c r="BQ11" s="0"/>
      <c r="BR11" s="11" t="n">
        <v>45483</v>
      </c>
      <c r="BS11" s="6" t="n">
        <v>-47.36</v>
      </c>
      <c r="BT11" s="0" t="s">
        <v>256</v>
      </c>
      <c r="BU11" s="11" t="n">
        <v>45147</v>
      </c>
      <c r="BV11" s="6" t="n">
        <v>-40.38</v>
      </c>
      <c r="BW11" s="0" t="s">
        <v>156</v>
      </c>
      <c r="BX11" s="0"/>
      <c r="BY11" s="0"/>
      <c r="BZ11" s="0"/>
      <c r="CA11" s="11" t="n">
        <v>44939</v>
      </c>
      <c r="CB11" s="6" t="n">
        <v>-44.65</v>
      </c>
      <c r="CC11" s="0" t="s">
        <v>220</v>
      </c>
      <c r="CD11" s="0"/>
      <c r="CE11" s="0"/>
      <c r="CF11" s="0"/>
      <c r="CG11" s="0"/>
      <c r="CH11" s="0"/>
      <c r="CI11" s="0"/>
      <c r="CJ11" s="11" t="n">
        <v>44545</v>
      </c>
      <c r="CK11" s="6" t="n">
        <v>652.411824</v>
      </c>
      <c r="CL11" s="0" t="s">
        <v>299</v>
      </c>
      <c r="CM11" s="0"/>
      <c r="CN11" s="10" t="s">
        <f>=XIRR(CN2:CN10,CM2:CM10)</f>
      </c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11" t="n">
        <v>45295</v>
      </c>
      <c r="CZ11" s="6" t="n">
        <v>-13.96</v>
      </c>
      <c r="DA11" s="0" t="s">
        <v>246</v>
      </c>
      <c r="DB11" s="11" t="n">
        <v>44802</v>
      </c>
      <c r="DC11" s="6" t="n">
        <v>-244.95</v>
      </c>
      <c r="DD11" s="0" t="s">
        <v>212</v>
      </c>
      <c r="DE11" s="11" t="n">
        <v>45250</v>
      </c>
      <c r="DF11" s="6" t="n">
        <v>-700</v>
      </c>
      <c r="DG11" s="0" t="s">
        <v>249</v>
      </c>
      <c r="DH11" s="11" t="n">
        <v>44887</v>
      </c>
      <c r="DI11" s="6" t="n">
        <v>-2400</v>
      </c>
      <c r="DJ11" s="0" t="s">
        <v>227</v>
      </c>
      <c r="DK11" s="11" t="n">
        <v>44959</v>
      </c>
      <c r="DL11" s="6" t="n">
        <v>-35.01</v>
      </c>
      <c r="DM11" s="0" t="s">
        <v>234</v>
      </c>
      <c r="DN11" s="11" t="n">
        <v>45258</v>
      </c>
      <c r="DO11" s="6" t="n">
        <v>-19.02</v>
      </c>
      <c r="DP11" s="0" t="s">
        <v>253</v>
      </c>
      <c r="DQ11" s="11" t="n">
        <v>45405</v>
      </c>
      <c r="DR11" s="6" t="n">
        <v>-184.74</v>
      </c>
      <c r="DS11" s="0" t="s">
        <v>248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11" t="n">
        <v>44121</v>
      </c>
      <c r="T12" s="6" t="n">
        <v>-41.66</v>
      </c>
      <c r="U12" s="0" t="s">
        <v>104</v>
      </c>
      <c r="V12" s="0"/>
      <c r="W12" s="0"/>
      <c r="X12" s="0"/>
      <c r="Y12" s="0"/>
      <c r="Z12" s="0"/>
      <c r="AA12" s="0"/>
      <c r="AB12" s="0"/>
      <c r="AC12" s="0"/>
      <c r="AD12" s="0"/>
      <c r="AE12" s="11" t="n">
        <v>44531</v>
      </c>
      <c r="AF12" s="6" t="n">
        <v>325.87</v>
      </c>
      <c r="AG12" s="0" t="s">
        <v>299</v>
      </c>
      <c r="AH12" s="11" t="n">
        <v>44503</v>
      </c>
      <c r="AI12" s="6" t="n">
        <v>718.356915</v>
      </c>
      <c r="AJ12" s="0" t="s">
        <v>299</v>
      </c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10" t="s">
        <f>=XIRR(AU2:AU11,AT2:AT11)</f>
      </c>
      <c r="AV12" s="0"/>
      <c r="AW12" s="0"/>
      <c r="AX12" s="10" t="s">
        <f>=XIRR(AX2:AX11,AW2:AW11)</f>
      </c>
      <c r="AY12" s="0"/>
      <c r="AZ12" s="0"/>
      <c r="BA12" s="10" t="s">
        <f>=XIRR(BA2:BA11,AZ2:AZ11)</f>
      </c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11" t="n">
        <v>44783</v>
      </c>
      <c r="BM12" s="6" t="n">
        <v>1529.5</v>
      </c>
      <c r="BN12" s="0" t="s">
        <v>299</v>
      </c>
      <c r="BO12" s="0"/>
      <c r="BP12" s="0"/>
      <c r="BQ12" s="0"/>
      <c r="BR12" s="11" t="n">
        <v>45482</v>
      </c>
      <c r="BS12" s="6" t="n">
        <v>-1000</v>
      </c>
      <c r="BT12" s="0" t="s">
        <v>269</v>
      </c>
      <c r="BU12" s="11" t="n">
        <v>45238</v>
      </c>
      <c r="BV12" s="6" t="n">
        <v>-40.38</v>
      </c>
      <c r="BW12" s="0" t="s">
        <v>156</v>
      </c>
      <c r="BX12" s="0"/>
      <c r="BY12" s="0"/>
      <c r="BZ12" s="0"/>
      <c r="CA12" s="11" t="n">
        <v>45030</v>
      </c>
      <c r="CB12" s="6" t="n">
        <v>-44.65</v>
      </c>
      <c r="CC12" s="0" t="s">
        <v>220</v>
      </c>
      <c r="CD12" s="0"/>
      <c r="CE12" s="0"/>
      <c r="CF12" s="0"/>
      <c r="CG12" s="0"/>
      <c r="CH12" s="0"/>
      <c r="CI12" s="0"/>
      <c r="CJ12" s="11" t="n">
        <v>44559</v>
      </c>
      <c r="CK12" s="6" t="n">
        <v>3263.21796</v>
      </c>
      <c r="CL12" s="0" t="s">
        <v>299</v>
      </c>
      <c r="CM12" s="0"/>
      <c r="CN12" s="8" t="s">
        <f>=-SUM(CN2:CN10)</f>
      </c>
      <c r="CO12" s="0" t="s">
        <v>302</v>
      </c>
      <c r="CP12" s="0"/>
      <c r="CQ12" s="0"/>
      <c r="CR12" s="0"/>
      <c r="CS12" s="0"/>
      <c r="CT12" s="0"/>
      <c r="CU12" s="0"/>
      <c r="CV12" s="0"/>
      <c r="CW12" s="0"/>
      <c r="CX12" s="0"/>
      <c r="CY12" s="11" t="n">
        <v>45386</v>
      </c>
      <c r="CZ12" s="6" t="n">
        <v>-13.96</v>
      </c>
      <c r="DA12" s="0" t="s">
        <v>246</v>
      </c>
      <c r="DB12" s="11" t="n">
        <v>44894</v>
      </c>
      <c r="DC12" s="6" t="n">
        <v>-244.95</v>
      </c>
      <c r="DD12" s="0" t="s">
        <v>212</v>
      </c>
      <c r="DE12" s="0"/>
      <c r="DF12" s="10" t="s">
        <f>=XIRR(DF2:DF11,DE2:DE11)</f>
      </c>
      <c r="DG12" s="0"/>
      <c r="DH12" s="11" t="n">
        <v>44979</v>
      </c>
      <c r="DI12" s="6" t="n">
        <v>-113.12</v>
      </c>
      <c r="DJ12" s="0" t="s">
        <v>236</v>
      </c>
      <c r="DK12" s="11" t="n">
        <v>45050</v>
      </c>
      <c r="DL12" s="6" t="n">
        <v>-35.01</v>
      </c>
      <c r="DM12" s="0" t="s">
        <v>234</v>
      </c>
      <c r="DN12" s="11" t="n">
        <v>45349</v>
      </c>
      <c r="DO12" s="6" t="n">
        <v>-19.02</v>
      </c>
      <c r="DP12" s="0" t="s">
        <v>253</v>
      </c>
      <c r="DQ12" s="11" t="n">
        <v>45496</v>
      </c>
      <c r="DR12" s="6" t="n">
        <v>-184.74</v>
      </c>
      <c r="DS12" s="0" t="s">
        <v>248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11" t="n">
        <v>44152</v>
      </c>
      <c r="T13" s="6" t="n">
        <v>-18.78</v>
      </c>
      <c r="U13" s="0" t="s">
        <v>122</v>
      </c>
      <c r="V13" s="0"/>
      <c r="W13" s="0"/>
      <c r="X13" s="0"/>
      <c r="Y13" s="0"/>
      <c r="Z13" s="0"/>
      <c r="AA13" s="0"/>
      <c r="AB13" s="0"/>
      <c r="AC13" s="0"/>
      <c r="AD13" s="0"/>
      <c r="AE13" s="11" t="n">
        <v>44538</v>
      </c>
      <c r="AF13" s="6" t="n">
        <v>304.88</v>
      </c>
      <c r="AG13" s="0" t="s">
        <v>299</v>
      </c>
      <c r="AH13" s="11" t="n">
        <v>44511</v>
      </c>
      <c r="AI13" s="6" t="n">
        <v>448.91325</v>
      </c>
      <c r="AJ13" s="0" t="s">
        <v>299</v>
      </c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8" t="s">
        <f>=-SUM(AU2:AU11)</f>
      </c>
      <c r="AV13" s="0" t="s">
        <v>302</v>
      </c>
      <c r="AW13" s="0"/>
      <c r="AX13" s="8" t="s">
        <f>=-SUM(AX2:AX11)</f>
      </c>
      <c r="AY13" s="0" t="s">
        <v>302</v>
      </c>
      <c r="AZ13" s="0"/>
      <c r="BA13" s="8" t="s">
        <f>=-SUM(BA2:BA11)</f>
      </c>
      <c r="BB13" s="0" t="s">
        <v>302</v>
      </c>
      <c r="BC13" s="0"/>
      <c r="BD13" s="0"/>
      <c r="BE13" s="0"/>
      <c r="BF13" s="0"/>
      <c r="BG13" s="0"/>
      <c r="BH13" s="0"/>
      <c r="BI13" s="0"/>
      <c r="BJ13" s="0"/>
      <c r="BK13" s="0"/>
      <c r="BL13" s="11" t="n">
        <v>44797</v>
      </c>
      <c r="BM13" s="6" t="n">
        <v>-225.12</v>
      </c>
      <c r="BN13" s="0" t="s">
        <v>207</v>
      </c>
      <c r="BO13" s="0"/>
      <c r="BP13" s="0"/>
      <c r="BQ13" s="0"/>
      <c r="BR13" s="0"/>
      <c r="BS13" s="10" t="s">
        <f>=XIRR(BS2:BS12,BR2:BR12)</f>
      </c>
      <c r="BT13" s="0"/>
      <c r="BU13" s="11" t="n">
        <v>45329</v>
      </c>
      <c r="BV13" s="6" t="n">
        <v>-40.38</v>
      </c>
      <c r="BW13" s="0" t="s">
        <v>156</v>
      </c>
      <c r="BX13" s="0"/>
      <c r="BY13" s="0"/>
      <c r="BZ13" s="0"/>
      <c r="CA13" s="11" t="n">
        <v>45121</v>
      </c>
      <c r="CB13" s="6" t="n">
        <v>-44.65</v>
      </c>
      <c r="CC13" s="0" t="s">
        <v>220</v>
      </c>
      <c r="CD13" s="0"/>
      <c r="CE13" s="0"/>
      <c r="CF13" s="0"/>
      <c r="CG13" s="0"/>
      <c r="CH13" s="0"/>
      <c r="CI13" s="0"/>
      <c r="CJ13" s="11" t="n">
        <v>44901</v>
      </c>
      <c r="CK13" s="6" t="n">
        <v>-3836</v>
      </c>
      <c r="CL13" s="0" t="s">
        <v>300</v>
      </c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11" t="n">
        <v>45477</v>
      </c>
      <c r="CZ13" s="6" t="n">
        <v>-13.96</v>
      </c>
      <c r="DA13" s="0" t="s">
        <v>246</v>
      </c>
      <c r="DB13" s="11" t="n">
        <v>44893</v>
      </c>
      <c r="DC13" s="6" t="n">
        <v>-3000</v>
      </c>
      <c r="DD13" s="0" t="s">
        <v>228</v>
      </c>
      <c r="DE13" s="0"/>
      <c r="DF13" s="8" t="s">
        <f>=-SUM(DF2:DF11)</f>
      </c>
      <c r="DG13" s="0" t="s">
        <v>302</v>
      </c>
      <c r="DH13" s="11" t="n">
        <v>45070</v>
      </c>
      <c r="DI13" s="6" t="n">
        <v>-113.12</v>
      </c>
      <c r="DJ13" s="0" t="s">
        <v>236</v>
      </c>
      <c r="DK13" s="11" t="n">
        <v>45049</v>
      </c>
      <c r="DL13" s="6" t="n">
        <v>-900</v>
      </c>
      <c r="DM13" s="0" t="s">
        <v>224</v>
      </c>
      <c r="DN13" s="11" t="n">
        <v>45440</v>
      </c>
      <c r="DO13" s="6" t="n">
        <v>-19.02</v>
      </c>
      <c r="DP13" s="0" t="s">
        <v>253</v>
      </c>
      <c r="DQ13" s="11" t="n">
        <v>45587</v>
      </c>
      <c r="DR13" s="6" t="n">
        <v>-184.74</v>
      </c>
      <c r="DS13" s="0" t="s">
        <v>248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11" t="n">
        <v>44151</v>
      </c>
      <c r="T14" s="6" t="n">
        <v>-41.66</v>
      </c>
      <c r="U14" s="0" t="s">
        <v>104</v>
      </c>
      <c r="V14" s="0"/>
      <c r="W14" s="0"/>
      <c r="X14" s="0"/>
      <c r="Y14" s="0"/>
      <c r="Z14" s="0"/>
      <c r="AA14" s="0"/>
      <c r="AB14" s="0"/>
      <c r="AC14" s="0"/>
      <c r="AD14" s="0"/>
      <c r="AE14" s="11" t="n">
        <v>44545</v>
      </c>
      <c r="AF14" s="6" t="n">
        <v>171.11</v>
      </c>
      <c r="AG14" s="0" t="s">
        <v>299</v>
      </c>
      <c r="AH14" s="11" t="n">
        <v>44517</v>
      </c>
      <c r="AI14" s="6" t="n">
        <v>654.448806</v>
      </c>
      <c r="AJ14" s="0" t="s">
        <v>299</v>
      </c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11" t="n">
        <v>44888</v>
      </c>
      <c r="BM14" s="6" t="n">
        <v>-225.12</v>
      </c>
      <c r="BN14" s="0" t="s">
        <v>207</v>
      </c>
      <c r="BO14" s="0"/>
      <c r="BP14" s="0"/>
      <c r="BQ14" s="0"/>
      <c r="BR14" s="0"/>
      <c r="BS14" s="8" t="s">
        <f>=-SUM(BS2:BS12)</f>
      </c>
      <c r="BT14" s="0" t="s">
        <v>302</v>
      </c>
      <c r="BU14" s="11" t="n">
        <v>45420</v>
      </c>
      <c r="BV14" s="6" t="n">
        <v>-40.38</v>
      </c>
      <c r="BW14" s="0" t="s">
        <v>156</v>
      </c>
      <c r="BX14" s="0"/>
      <c r="BY14" s="0"/>
      <c r="BZ14" s="0"/>
      <c r="CA14" s="11" t="n">
        <v>45120</v>
      </c>
      <c r="CB14" s="6" t="n">
        <v>-750</v>
      </c>
      <c r="CC14" s="0" t="s">
        <v>193</v>
      </c>
      <c r="CD14" s="0"/>
      <c r="CE14" s="0"/>
      <c r="CF14" s="0"/>
      <c r="CG14" s="0"/>
      <c r="CH14" s="0"/>
      <c r="CI14" s="0"/>
      <c r="CJ14" s="11" t="n">
        <v>44908</v>
      </c>
      <c r="CK14" s="6" t="n">
        <v>-4388</v>
      </c>
      <c r="CL14" s="0" t="s">
        <v>300</v>
      </c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11" t="n">
        <v>45476</v>
      </c>
      <c r="CZ14" s="6" t="n">
        <v>-200</v>
      </c>
      <c r="DA14" s="0" t="s">
        <v>184</v>
      </c>
      <c r="DB14" s="11" t="n">
        <v>44986</v>
      </c>
      <c r="DC14" s="6" t="n">
        <v>-183.75</v>
      </c>
      <c r="DD14" s="0" t="s">
        <v>238</v>
      </c>
      <c r="DE14" s="0"/>
      <c r="DF14" s="0"/>
      <c r="DG14" s="0"/>
      <c r="DH14" s="11" t="n">
        <v>45161</v>
      </c>
      <c r="DI14" s="6" t="n">
        <v>-113.12</v>
      </c>
      <c r="DJ14" s="0" t="s">
        <v>236</v>
      </c>
      <c r="DK14" s="11" t="n">
        <v>45141</v>
      </c>
      <c r="DL14" s="6" t="n">
        <v>-17.46</v>
      </c>
      <c r="DM14" s="0" t="s">
        <v>244</v>
      </c>
      <c r="DN14" s="11" t="n">
        <v>45531</v>
      </c>
      <c r="DO14" s="6" t="n">
        <v>-19.02</v>
      </c>
      <c r="DP14" s="0" t="s">
        <v>253</v>
      </c>
      <c r="DQ14" s="11" t="n">
        <v>45678</v>
      </c>
      <c r="DR14" s="6" t="n">
        <v>-184.74</v>
      </c>
      <c r="DS14" s="0" t="s">
        <v>248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11" t="n">
        <v>44182</v>
      </c>
      <c r="T15" s="6" t="n">
        <v>-18.34</v>
      </c>
      <c r="U15" s="0" t="s">
        <v>123</v>
      </c>
      <c r="V15" s="0"/>
      <c r="W15" s="0"/>
      <c r="X15" s="0"/>
      <c r="Y15" s="0"/>
      <c r="Z15" s="0"/>
      <c r="AA15" s="0"/>
      <c r="AB15" s="0"/>
      <c r="AC15" s="0"/>
      <c r="AD15" s="0"/>
      <c r="AE15" s="11" t="n">
        <v>44552</v>
      </c>
      <c r="AF15" s="6" t="n">
        <v>266.32</v>
      </c>
      <c r="AG15" s="0" t="s">
        <v>299</v>
      </c>
      <c r="AH15" s="11" t="n">
        <v>44524</v>
      </c>
      <c r="AI15" s="6" t="n">
        <v>841.119548</v>
      </c>
      <c r="AJ15" s="0" t="s">
        <v>299</v>
      </c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11" t="n">
        <v>44887</v>
      </c>
      <c r="BM15" s="6" t="n">
        <v>-3500</v>
      </c>
      <c r="BN15" s="0" t="s">
        <v>226</v>
      </c>
      <c r="BO15" s="0"/>
      <c r="BP15" s="0"/>
      <c r="BQ15" s="0"/>
      <c r="BR15" s="0"/>
      <c r="BS15" s="0"/>
      <c r="BT15" s="0"/>
      <c r="BU15" s="11" t="n">
        <v>45511</v>
      </c>
      <c r="BV15" s="6" t="n">
        <v>-40.38</v>
      </c>
      <c r="BW15" s="0" t="s">
        <v>156</v>
      </c>
      <c r="BX15" s="0"/>
      <c r="BY15" s="0"/>
      <c r="BZ15" s="0"/>
      <c r="CA15" s="11" t="n">
        <v>45212</v>
      </c>
      <c r="CB15" s="6" t="n">
        <v>-29.75</v>
      </c>
      <c r="CC15" s="0" t="s">
        <v>247</v>
      </c>
      <c r="CD15" s="0"/>
      <c r="CE15" s="0"/>
      <c r="CF15" s="0"/>
      <c r="CG15" s="0"/>
      <c r="CH15" s="0"/>
      <c r="CI15" s="0"/>
      <c r="CJ15" s="11" t="n">
        <v>44915</v>
      </c>
      <c r="CK15" s="6" t="n">
        <v>-4764</v>
      </c>
      <c r="CL15" s="0" t="s">
        <v>300</v>
      </c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11" t="n">
        <v>45568</v>
      </c>
      <c r="CZ15" s="6" t="n">
        <v>-6.98</v>
      </c>
      <c r="DA15" s="0" t="s">
        <v>282</v>
      </c>
      <c r="DB15" s="11" t="n">
        <v>45075</v>
      </c>
      <c r="DC15" s="6" t="n">
        <v>-177.75</v>
      </c>
      <c r="DD15" s="0" t="s">
        <v>239</v>
      </c>
      <c r="DE15" s="0"/>
      <c r="DF15" s="0"/>
      <c r="DG15" s="0"/>
      <c r="DH15" s="11" t="n">
        <v>45252</v>
      </c>
      <c r="DI15" s="6" t="n">
        <v>-113.12</v>
      </c>
      <c r="DJ15" s="0" t="s">
        <v>236</v>
      </c>
      <c r="DK15" s="11" t="n">
        <v>45232</v>
      </c>
      <c r="DL15" s="6" t="n">
        <v>-17.46</v>
      </c>
      <c r="DM15" s="0" t="s">
        <v>244</v>
      </c>
      <c r="DN15" s="11" t="n">
        <v>45530</v>
      </c>
      <c r="DO15" s="6" t="n">
        <v>-500</v>
      </c>
      <c r="DP15" s="0" t="s">
        <v>245</v>
      </c>
      <c r="DQ15" s="11" t="n">
        <v>45769</v>
      </c>
      <c r="DR15" s="6" t="n">
        <v>-184.74</v>
      </c>
      <c r="DS15" s="0" t="s">
        <v>248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11" t="n">
        <v>44181</v>
      </c>
      <c r="T16" s="6" t="n">
        <v>-41.66</v>
      </c>
      <c r="U16" s="0" t="s">
        <v>104</v>
      </c>
      <c r="V16" s="0"/>
      <c r="W16" s="0"/>
      <c r="X16" s="0"/>
      <c r="Y16" s="0"/>
      <c r="Z16" s="0"/>
      <c r="AA16" s="0"/>
      <c r="AB16" s="0"/>
      <c r="AC16" s="0"/>
      <c r="AD16" s="0"/>
      <c r="AE16" s="11" t="n">
        <v>44580</v>
      </c>
      <c r="AF16" s="6" t="n">
        <v>37.37</v>
      </c>
      <c r="AG16" s="0" t="s">
        <v>299</v>
      </c>
      <c r="AH16" s="11" t="n">
        <v>44531</v>
      </c>
      <c r="AI16" s="6" t="n">
        <v>1011.0501</v>
      </c>
      <c r="AJ16" s="0" t="s">
        <v>299</v>
      </c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11" t="n">
        <v>44979</v>
      </c>
      <c r="BM16" s="6" t="n">
        <v>-150.08</v>
      </c>
      <c r="BN16" s="0" t="s">
        <v>237</v>
      </c>
      <c r="BO16" s="0"/>
      <c r="BP16" s="0"/>
      <c r="BQ16" s="0"/>
      <c r="BR16" s="0"/>
      <c r="BS16" s="0"/>
      <c r="BT16" s="0"/>
      <c r="BU16" s="11" t="n">
        <v>45510</v>
      </c>
      <c r="BV16" s="6" t="n">
        <v>-2000</v>
      </c>
      <c r="BW16" s="0" t="s">
        <v>278</v>
      </c>
      <c r="BX16" s="0"/>
      <c r="BY16" s="0"/>
      <c r="BZ16" s="0"/>
      <c r="CA16" s="11" t="n">
        <v>45303</v>
      </c>
      <c r="CB16" s="6" t="n">
        <v>-29.75</v>
      </c>
      <c r="CC16" s="0" t="s">
        <v>247</v>
      </c>
      <c r="CD16" s="0"/>
      <c r="CE16" s="0"/>
      <c r="CF16" s="0"/>
      <c r="CG16" s="0"/>
      <c r="CH16" s="0"/>
      <c r="CI16" s="0"/>
      <c r="CJ16" s="0"/>
      <c r="CK16" s="10" t="s">
        <f>=XIRR(CK2:CK15,CJ2:CJ15)</f>
      </c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11" t="n">
        <v>45659</v>
      </c>
      <c r="CZ16" s="6" t="n">
        <v>-6.98</v>
      </c>
      <c r="DA16" s="0" t="s">
        <v>282</v>
      </c>
      <c r="DB16" s="11" t="n">
        <v>45167</v>
      </c>
      <c r="DC16" s="6" t="n">
        <v>-183.75</v>
      </c>
      <c r="DD16" s="0" t="s">
        <v>238</v>
      </c>
      <c r="DE16" s="0"/>
      <c r="DF16" s="0"/>
      <c r="DG16" s="0"/>
      <c r="DH16" s="11" t="n">
        <v>45251</v>
      </c>
      <c r="DI16" s="6" t="n">
        <v>-2400</v>
      </c>
      <c r="DJ16" s="0" t="s">
        <v>227</v>
      </c>
      <c r="DK16" s="11" t="n">
        <v>45323</v>
      </c>
      <c r="DL16" s="6" t="n">
        <v>-17.46</v>
      </c>
      <c r="DM16" s="0" t="s">
        <v>244</v>
      </c>
      <c r="DN16" s="11" t="n">
        <v>45608</v>
      </c>
      <c r="DO16" s="6" t="n">
        <v>-476.75</v>
      </c>
      <c r="DP16" s="0" t="s">
        <v>300</v>
      </c>
      <c r="DQ16" s="11" t="n">
        <v>45860</v>
      </c>
      <c r="DR16" s="6" t="n">
        <v>-184.74</v>
      </c>
      <c r="DS16" s="0" t="s">
        <v>248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11" t="n">
        <v>44212</v>
      </c>
      <c r="T17" s="6" t="n">
        <v>-17.9</v>
      </c>
      <c r="U17" s="0" t="s">
        <v>124</v>
      </c>
      <c r="V17" s="0"/>
      <c r="W17" s="0"/>
      <c r="X17" s="0"/>
      <c r="Y17" s="0"/>
      <c r="Z17" s="0"/>
      <c r="AA17" s="0"/>
      <c r="AB17" s="0"/>
      <c r="AC17" s="0"/>
      <c r="AD17" s="0"/>
      <c r="AE17" s="11" t="n">
        <v>44587</v>
      </c>
      <c r="AF17" s="6" t="n">
        <v>54.64</v>
      </c>
      <c r="AG17" s="0" t="s">
        <v>299</v>
      </c>
      <c r="AH17" s="11" t="n">
        <v>44538</v>
      </c>
      <c r="AI17" s="6" t="n">
        <v>827.401284</v>
      </c>
      <c r="AJ17" s="0" t="s">
        <v>299</v>
      </c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11" t="n">
        <v>45070</v>
      </c>
      <c r="BM17" s="6" t="n">
        <v>-150.08</v>
      </c>
      <c r="BN17" s="0" t="s">
        <v>237</v>
      </c>
      <c r="BO17" s="0"/>
      <c r="BP17" s="0"/>
      <c r="BQ17" s="0"/>
      <c r="BR17" s="0"/>
      <c r="BS17" s="0"/>
      <c r="BT17" s="0"/>
      <c r="BU17" s="0"/>
      <c r="BV17" s="10" t="s">
        <f>=XIRR(BV2:BV16,BU2:BU16)</f>
      </c>
      <c r="BW17" s="0"/>
      <c r="BX17" s="0"/>
      <c r="BY17" s="0"/>
      <c r="BZ17" s="0"/>
      <c r="CA17" s="11" t="n">
        <v>45394</v>
      </c>
      <c r="CB17" s="6" t="n">
        <v>-29.75</v>
      </c>
      <c r="CC17" s="0" t="s">
        <v>247</v>
      </c>
      <c r="CD17" s="0"/>
      <c r="CE17" s="0"/>
      <c r="CF17" s="0"/>
      <c r="CG17" s="0"/>
      <c r="CH17" s="0"/>
      <c r="CI17" s="0"/>
      <c r="CJ17" s="0"/>
      <c r="CK17" s="8" t="s">
        <f>=-SUM(CK2:CK15)</f>
      </c>
      <c r="CL17" s="0" t="s">
        <v>302</v>
      </c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11" t="n">
        <v>45750</v>
      </c>
      <c r="CZ17" s="6" t="n">
        <v>-6.98</v>
      </c>
      <c r="DA17" s="0" t="s">
        <v>282</v>
      </c>
      <c r="DB17" s="11" t="n">
        <v>45259</v>
      </c>
      <c r="DC17" s="6" t="n">
        <v>-183.75</v>
      </c>
      <c r="DD17" s="0" t="s">
        <v>238</v>
      </c>
      <c r="DE17" s="0"/>
      <c r="DF17" s="0"/>
      <c r="DG17" s="0"/>
      <c r="DH17" s="11" t="n">
        <v>45343</v>
      </c>
      <c r="DI17" s="6" t="n">
        <v>-64.64</v>
      </c>
      <c r="DJ17" s="0" t="s">
        <v>258</v>
      </c>
      <c r="DK17" s="11" t="n">
        <v>45414</v>
      </c>
      <c r="DL17" s="6" t="n">
        <v>-17.46</v>
      </c>
      <c r="DM17" s="0" t="s">
        <v>244</v>
      </c>
      <c r="DN17" s="0"/>
      <c r="DO17" s="10" t="s">
        <f>=XIRR(DO2:DO16,DN2:DN16)</f>
      </c>
      <c r="DP17" s="0"/>
      <c r="DQ17" s="11" t="n">
        <v>45859</v>
      </c>
      <c r="DR17" s="6" t="n">
        <v>-6000</v>
      </c>
      <c r="DS17" s="0" t="s">
        <v>290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11" t="n">
        <v>44211</v>
      </c>
      <c r="T18" s="6" t="n">
        <v>-41.66</v>
      </c>
      <c r="U18" s="0" t="s">
        <v>104</v>
      </c>
      <c r="V18" s="0"/>
      <c r="W18" s="0"/>
      <c r="X18" s="0"/>
      <c r="Y18" s="0"/>
      <c r="Z18" s="0"/>
      <c r="AA18" s="0"/>
      <c r="AB18" s="0"/>
      <c r="AC18" s="0"/>
      <c r="AD18" s="0"/>
      <c r="AE18" s="11" t="n">
        <v>44616</v>
      </c>
      <c r="AF18" s="6" t="n">
        <v>81.12</v>
      </c>
      <c r="AG18" s="0" t="s">
        <v>299</v>
      </c>
      <c r="AH18" s="11" t="n">
        <v>44545</v>
      </c>
      <c r="AI18" s="6" t="n">
        <v>891.188674</v>
      </c>
      <c r="AJ18" s="0" t="s">
        <v>299</v>
      </c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11" t="n">
        <v>45161</v>
      </c>
      <c r="BM18" s="6" t="n">
        <v>-150.08</v>
      </c>
      <c r="BN18" s="0" t="s">
        <v>237</v>
      </c>
      <c r="BO18" s="0"/>
      <c r="BP18" s="0"/>
      <c r="BQ18" s="0"/>
      <c r="BR18" s="0"/>
      <c r="BS18" s="0"/>
      <c r="BT18" s="0"/>
      <c r="BU18" s="0"/>
      <c r="BV18" s="8" t="s">
        <f>=-SUM(BV2:BV16)</f>
      </c>
      <c r="BW18" s="0" t="s">
        <v>302</v>
      </c>
      <c r="BX18" s="0"/>
      <c r="BY18" s="0"/>
      <c r="BZ18" s="0"/>
      <c r="CA18" s="11" t="n">
        <v>45485</v>
      </c>
      <c r="CB18" s="6" t="n">
        <v>-29.75</v>
      </c>
      <c r="CC18" s="0" t="s">
        <v>247</v>
      </c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11" t="n">
        <v>45841</v>
      </c>
      <c r="CZ18" s="6" t="n">
        <v>-6.98</v>
      </c>
      <c r="DA18" s="0" t="s">
        <v>282</v>
      </c>
      <c r="DB18" s="11" t="n">
        <v>45258</v>
      </c>
      <c r="DC18" s="6" t="n">
        <v>-3000</v>
      </c>
      <c r="DD18" s="0" t="s">
        <v>228</v>
      </c>
      <c r="DE18" s="0"/>
      <c r="DF18" s="0"/>
      <c r="DG18" s="0"/>
      <c r="DH18" s="11" t="n">
        <v>45434</v>
      </c>
      <c r="DI18" s="6" t="n">
        <v>-64.64</v>
      </c>
      <c r="DJ18" s="0" t="s">
        <v>258</v>
      </c>
      <c r="DK18" s="11" t="n">
        <v>45505</v>
      </c>
      <c r="DL18" s="6" t="n">
        <v>-17.46</v>
      </c>
      <c r="DM18" s="0" t="s">
        <v>244</v>
      </c>
      <c r="DN18" s="0"/>
      <c r="DO18" s="8" t="s">
        <f>=-SUM(DO2:DO16)</f>
      </c>
      <c r="DP18" s="0" t="s">
        <v>302</v>
      </c>
      <c r="DQ18" s="0"/>
      <c r="DR18" s="10" t="s">
        <f>=XIRR(DR2:DR17,DQ2:DQ17)</f>
      </c>
      <c r="DS18" s="0"/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11" t="n">
        <v>44242</v>
      </c>
      <c r="T19" s="6" t="n">
        <v>-17.46</v>
      </c>
      <c r="U19" s="0" t="s">
        <v>126</v>
      </c>
      <c r="V19" s="0"/>
      <c r="W19" s="0"/>
      <c r="X19" s="0"/>
      <c r="Y19" s="0"/>
      <c r="Z19" s="0"/>
      <c r="AA19" s="0"/>
      <c r="AB19" s="0"/>
      <c r="AC19" s="0"/>
      <c r="AD19" s="0"/>
      <c r="AE19" s="0"/>
      <c r="AF19" s="10" t="s">
        <f>=XIRR(AF2:AF18,AE2:AE18)</f>
      </c>
      <c r="AG19" s="0"/>
      <c r="AH19" s="11" t="n">
        <v>44545</v>
      </c>
      <c r="AI19" s="6" t="n">
        <v>89.633156</v>
      </c>
      <c r="AJ19" s="0" t="s">
        <v>299</v>
      </c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11" t="n">
        <v>45252</v>
      </c>
      <c r="BM19" s="6" t="n">
        <v>-150.08</v>
      </c>
      <c r="BN19" s="0" t="s">
        <v>237</v>
      </c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11" t="n">
        <v>45484</v>
      </c>
      <c r="CB19" s="6" t="n">
        <v>-750</v>
      </c>
      <c r="CC19" s="0" t="s">
        <v>193</v>
      </c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11" t="n">
        <v>45840</v>
      </c>
      <c r="CZ19" s="6" t="n">
        <v>-200</v>
      </c>
      <c r="DA19" s="0" t="s">
        <v>184</v>
      </c>
      <c r="DB19" s="11" t="n">
        <v>45351</v>
      </c>
      <c r="DC19" s="6" t="n">
        <v>-122.55</v>
      </c>
      <c r="DD19" s="0" t="s">
        <v>259</v>
      </c>
      <c r="DE19" s="0"/>
      <c r="DF19" s="0"/>
      <c r="DG19" s="0"/>
      <c r="DH19" s="11" t="n">
        <v>45525</v>
      </c>
      <c r="DI19" s="6" t="n">
        <v>-64.64</v>
      </c>
      <c r="DJ19" s="0" t="s">
        <v>258</v>
      </c>
      <c r="DK19" s="11" t="n">
        <v>45603</v>
      </c>
      <c r="DL19" s="6" t="n">
        <v>-18.81</v>
      </c>
      <c r="DM19" s="0" t="s">
        <v>284</v>
      </c>
      <c r="DN19" s="0"/>
      <c r="DO19" s="0"/>
      <c r="DP19" s="0"/>
      <c r="DQ19" s="0"/>
      <c r="DR19" s="8" t="s">
        <f>=-SUM(DR2:DR17)</f>
      </c>
      <c r="DS19" s="0" t="s">
        <v>302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11" t="n">
        <v>44241</v>
      </c>
      <c r="T20" s="6" t="n">
        <v>-41.66</v>
      </c>
      <c r="U20" s="0" t="s">
        <v>104</v>
      </c>
      <c r="V20" s="0"/>
      <c r="W20" s="0"/>
      <c r="X20" s="0"/>
      <c r="Y20" s="0"/>
      <c r="Z20" s="0"/>
      <c r="AA20" s="0"/>
      <c r="AB20" s="0"/>
      <c r="AC20" s="0"/>
      <c r="AD20" s="0"/>
      <c r="AE20" s="0"/>
      <c r="AF20" s="8" t="s">
        <f>=-SUM(AF2:AF18)</f>
      </c>
      <c r="AG20" s="0" t="s">
        <v>302</v>
      </c>
      <c r="AH20" s="11" t="n">
        <v>44545</v>
      </c>
      <c r="AI20" s="6" t="n">
        <v>89.633156</v>
      </c>
      <c r="AJ20" s="0" t="s">
        <v>299</v>
      </c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11" t="n">
        <v>45251</v>
      </c>
      <c r="BM20" s="6" t="n">
        <v>-3500</v>
      </c>
      <c r="BN20" s="0" t="s">
        <v>226</v>
      </c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11" t="n">
        <v>45576</v>
      </c>
      <c r="CB20" s="6" t="n">
        <v>-14.9</v>
      </c>
      <c r="CC20" s="0" t="s">
        <v>283</v>
      </c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10" t="s">
        <f>=XIRR(CZ2:CZ19,CY2:CY19)</f>
      </c>
      <c r="DA20" s="0"/>
      <c r="DB20" s="11" t="n">
        <v>45441</v>
      </c>
      <c r="DC20" s="6" t="n">
        <v>-119.85</v>
      </c>
      <c r="DD20" s="0" t="s">
        <v>263</v>
      </c>
      <c r="DE20" s="0"/>
      <c r="DF20" s="0"/>
      <c r="DG20" s="0"/>
      <c r="DH20" s="11" t="n">
        <v>45616</v>
      </c>
      <c r="DI20" s="6" t="n">
        <v>-64.64</v>
      </c>
      <c r="DJ20" s="0" t="s">
        <v>258</v>
      </c>
      <c r="DK20" s="11" t="n">
        <v>45602</v>
      </c>
      <c r="DL20" s="6" t="n">
        <v>-900</v>
      </c>
      <c r="DM20" s="0" t="s">
        <v>224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11" t="n">
        <v>44272</v>
      </c>
      <c r="T21" s="6" t="n">
        <v>-17.02</v>
      </c>
      <c r="U21" s="0" t="s">
        <v>127</v>
      </c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11" t="n">
        <v>44545</v>
      </c>
      <c r="AI21" s="6" t="n">
        <v>89.633156</v>
      </c>
      <c r="AJ21" s="0" t="s">
        <v>299</v>
      </c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11" t="n">
        <v>45343</v>
      </c>
      <c r="BM21" s="6" t="n">
        <v>-75.04</v>
      </c>
      <c r="BN21" s="0" t="s">
        <v>257</v>
      </c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11" t="n">
        <v>45667</v>
      </c>
      <c r="CB21" s="6" t="n">
        <v>-14.9</v>
      </c>
      <c r="CC21" s="0" t="s">
        <v>283</v>
      </c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8" t="s">
        <f>=-SUM(CZ2:CZ19)</f>
      </c>
      <c r="DA21" s="0" t="s">
        <v>302</v>
      </c>
      <c r="DB21" s="11" t="n">
        <v>45533</v>
      </c>
      <c r="DC21" s="6" t="n">
        <v>-122.55</v>
      </c>
      <c r="DD21" s="0" t="s">
        <v>259</v>
      </c>
      <c r="DE21" s="0"/>
      <c r="DF21" s="0"/>
      <c r="DG21" s="0"/>
      <c r="DH21" s="11" t="n">
        <v>45615</v>
      </c>
      <c r="DI21" s="6" t="n">
        <v>-3200</v>
      </c>
      <c r="DJ21" s="0" t="s">
        <v>286</v>
      </c>
      <c r="DK21" s="0"/>
      <c r="DL21" s="10" t="s">
        <f>=XIRR(DL2:DL20,DK2:DK20)</f>
      </c>
      <c r="DM21" s="0"/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11" t="n">
        <v>44271</v>
      </c>
      <c r="T22" s="6" t="n">
        <v>-41.66</v>
      </c>
      <c r="U22" s="0" t="s">
        <v>104</v>
      </c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11" t="n">
        <v>44545</v>
      </c>
      <c r="AI22" s="6" t="n">
        <v>89.633156</v>
      </c>
      <c r="AJ22" s="0" t="s">
        <v>299</v>
      </c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11" t="n">
        <v>45434</v>
      </c>
      <c r="BM22" s="6" t="n">
        <v>-75.04</v>
      </c>
      <c r="BN22" s="0" t="s">
        <v>257</v>
      </c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11" t="n">
        <v>45758</v>
      </c>
      <c r="CB22" s="6" t="n">
        <v>-14.9</v>
      </c>
      <c r="CC22" s="0" t="s">
        <v>283</v>
      </c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11" t="n">
        <v>45633</v>
      </c>
      <c r="DC22" s="6" t="n">
        <v>-133.2</v>
      </c>
      <c r="DD22" s="0" t="s">
        <v>288</v>
      </c>
      <c r="DE22" s="0"/>
      <c r="DF22" s="0"/>
      <c r="DG22" s="0"/>
      <c r="DH22" s="0"/>
      <c r="DI22" s="10" t="s">
        <f>=XIRR(DI2:DI21,DH2:DH21)</f>
      </c>
      <c r="DJ22" s="0"/>
      <c r="DK22" s="0"/>
      <c r="DL22" s="8" t="s">
        <f>=-SUM(DL2:DL20)</f>
      </c>
      <c r="DM22" s="0" t="s">
        <v>302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11" t="n">
        <v>44302</v>
      </c>
      <c r="T23" s="6" t="n">
        <v>-16.6</v>
      </c>
      <c r="U23" s="0" t="s">
        <v>128</v>
      </c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11" t="n">
        <v>44545</v>
      </c>
      <c r="AI23" s="6" t="n">
        <v>89.633156</v>
      </c>
      <c r="AJ23" s="0" t="s">
        <v>299</v>
      </c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11" t="n">
        <v>45525</v>
      </c>
      <c r="BM23" s="6" t="n">
        <v>-75.04</v>
      </c>
      <c r="BN23" s="0" t="s">
        <v>257</v>
      </c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11" t="n">
        <v>45849</v>
      </c>
      <c r="CB23" s="6" t="n">
        <v>-14.9</v>
      </c>
      <c r="CC23" s="0" t="s">
        <v>283</v>
      </c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11" t="n">
        <v>45632</v>
      </c>
      <c r="DC23" s="6" t="n">
        <v>-6000</v>
      </c>
      <c r="DD23" s="0" t="s">
        <v>287</v>
      </c>
      <c r="DE23" s="0"/>
      <c r="DF23" s="0"/>
      <c r="DG23" s="0"/>
      <c r="DH23" s="0"/>
      <c r="DI23" s="8" t="s">
        <f>=-SUM(DI2:DI21)</f>
      </c>
      <c r="DJ23" s="0" t="s">
        <v>302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11" t="n">
        <v>44301</v>
      </c>
      <c r="T24" s="6" t="n">
        <v>-41.66</v>
      </c>
      <c r="U24" s="0" t="s">
        <v>104</v>
      </c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11" t="n">
        <v>44545</v>
      </c>
      <c r="AI24" s="6" t="n">
        <v>267.430072</v>
      </c>
      <c r="AJ24" s="0" t="s">
        <v>299</v>
      </c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11" t="n">
        <v>45524</v>
      </c>
      <c r="BM24" s="6" t="n">
        <v>-3500</v>
      </c>
      <c r="BN24" s="0" t="s">
        <v>226</v>
      </c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11" t="n">
        <v>45942</v>
      </c>
      <c r="CB24" s="6" t="n">
        <v>-15.2</v>
      </c>
      <c r="CC24" s="0" t="s">
        <v>293</v>
      </c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10" t="s">
        <f>=XIRR(DC2:DC23,DB2:DB23)</f>
      </c>
      <c r="DD24" s="0"/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11" t="n">
        <v>44332</v>
      </c>
      <c r="T25" s="6" t="n">
        <v>-16.16</v>
      </c>
      <c r="U25" s="0" t="s">
        <v>131</v>
      </c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11" t="n">
        <v>44552</v>
      </c>
      <c r="AI25" s="6" t="n">
        <v>356.553498</v>
      </c>
      <c r="AJ25" s="0" t="s">
        <v>299</v>
      </c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10" t="s">
        <f>=XIRR(BM2:BM24,BL2:BL24)</f>
      </c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11" t="n">
        <v>45941</v>
      </c>
      <c r="CB25" s="6" t="n">
        <v>-750</v>
      </c>
      <c r="CC25" s="0" t="s">
        <v>193</v>
      </c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8" t="s">
        <f>=-SUM(DC2:DC23)</f>
      </c>
      <c r="DD25" s="0" t="s">
        <v>302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11" t="n">
        <v>44331</v>
      </c>
      <c r="T26" s="6" t="n">
        <v>-41.66</v>
      </c>
      <c r="U26" s="0" t="s">
        <v>104</v>
      </c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11" t="n">
        <v>44559</v>
      </c>
      <c r="AI26" s="6" t="n">
        <v>450.529867</v>
      </c>
      <c r="AJ26" s="0" t="s">
        <v>299</v>
      </c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8" t="s">
        <f>=-SUM(BM2:BM24)</f>
      </c>
      <c r="BN26" s="0" t="s">
        <v>302</v>
      </c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10" t="s">
        <f>=XIRR(CB2:CB25,CA2:CA25)</f>
      </c>
      <c r="CC26" s="0"/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11" t="n">
        <v>44362</v>
      </c>
      <c r="T27" s="6" t="n">
        <v>-15.72</v>
      </c>
      <c r="U27" s="0" t="s">
        <v>133</v>
      </c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11" t="n">
        <v>44559</v>
      </c>
      <c r="AI27" s="6" t="n">
        <v>450.529867</v>
      </c>
      <c r="AJ27" s="0" t="s">
        <v>299</v>
      </c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8" t="s">
        <f>=-SUM(CB2:CB25)</f>
      </c>
      <c r="CC27" s="0" t="s">
        <v>302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11" t="n">
        <v>44361</v>
      </c>
      <c r="T28" s="6" t="n">
        <v>-41.66</v>
      </c>
      <c r="U28" s="0" t="s">
        <v>104</v>
      </c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11" t="n">
        <v>44559</v>
      </c>
      <c r="AI28" s="6" t="n">
        <v>2340.844415</v>
      </c>
      <c r="AJ28" s="0" t="s">
        <v>299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11" t="n">
        <v>44392</v>
      </c>
      <c r="T29" s="6" t="n">
        <v>-15.28</v>
      </c>
      <c r="U29" s="0" t="s">
        <v>140</v>
      </c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11" t="n">
        <v>44617</v>
      </c>
      <c r="AI29" s="6" t="n">
        <v>-576.337944</v>
      </c>
      <c r="AJ29" s="0" t="s">
        <v>300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11" t="n">
        <v>44391</v>
      </c>
      <c r="T30" s="6" t="n">
        <v>-41.66</v>
      </c>
      <c r="U30" s="0" t="s">
        <v>104</v>
      </c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11" t="n">
        <v>44617</v>
      </c>
      <c r="AI30" s="6" t="n">
        <v>-576.337944</v>
      </c>
      <c r="AJ30" s="0" t="s">
        <v>300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11" t="n">
        <v>44403</v>
      </c>
      <c r="T31" s="6" t="n">
        <v>-1437.09</v>
      </c>
      <c r="U31" s="0" t="s">
        <v>300</v>
      </c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11" t="n">
        <v>44617</v>
      </c>
      <c r="AI31" s="6" t="n">
        <v>-576.337944</v>
      </c>
      <c r="AJ31" s="0" t="s">
        <v>300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10" t="s">
        <f>=XIRR(T2:T31,S2:S31)</f>
      </c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11" t="n">
        <v>44617</v>
      </c>
      <c r="AI32" s="6" t="n">
        <v>-576.337944</v>
      </c>
      <c r="AJ32" s="0" t="s">
        <v>300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8" t="s">
        <f>=-SUM(T2:T31)</f>
      </c>
      <c r="U33" s="0" t="s">
        <v>302</v>
      </c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11" t="n">
        <v>44617</v>
      </c>
      <c r="AI33" s="6" t="n">
        <v>-576.337944</v>
      </c>
      <c r="AJ33" s="0" t="s">
        <v>300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11" t="n">
        <v>44617</v>
      </c>
      <c r="AI34" s="6" t="n">
        <v>-576.337944</v>
      </c>
      <c r="AJ34" s="0" t="s">
        <v>300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11" t="n">
        <v>44617</v>
      </c>
      <c r="AI35" s="6" t="n">
        <v>-576.337944</v>
      </c>
      <c r="AJ35" s="0" t="s">
        <v>300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11" t="n">
        <v>44617</v>
      </c>
      <c r="AI36" s="6" t="n">
        <v>-576.337944</v>
      </c>
      <c r="AJ36" s="0" t="s">
        <v>300</v>
      </c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11" t="n">
        <v>44617</v>
      </c>
      <c r="AI37" s="6" t="n">
        <v>-576.337944</v>
      </c>
      <c r="AJ37" s="0" t="s">
        <v>300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11" t="n">
        <v>44617</v>
      </c>
      <c r="AI38" s="6" t="n">
        <v>-576.337944</v>
      </c>
      <c r="AJ38" s="0" t="s">
        <v>300</v>
      </c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11" t="n">
        <v>44617</v>
      </c>
      <c r="AI39" s="6" t="n">
        <v>-576.337944</v>
      </c>
      <c r="AJ39" s="0" t="s">
        <v>300</v>
      </c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11" t="n">
        <v>44617</v>
      </c>
      <c r="AI40" s="6" t="n">
        <v>-576.337944</v>
      </c>
      <c r="AJ40" s="0" t="s">
        <v>300</v>
      </c>
    </row>
    <row collapsed="false" customFormat="false" customHeight="false" hidden="false" ht="12.1" outlineLevel="0" r="41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11" t="n">
        <v>44617</v>
      </c>
      <c r="AI41" s="6" t="n">
        <v>-576.337944</v>
      </c>
      <c r="AJ41" s="0" t="s">
        <v>300</v>
      </c>
    </row>
    <row collapsed="false" customFormat="false" customHeight="false" hidden="false" ht="12.1" outlineLevel="0" r="42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11" t="n">
        <v>44617</v>
      </c>
      <c r="AI42" s="6" t="n">
        <v>-576.337944</v>
      </c>
      <c r="AJ42" s="0" t="s">
        <v>300</v>
      </c>
    </row>
    <row collapsed="false" customFormat="false" customHeight="false" hidden="false" ht="12.1" outlineLevel="0" r="43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11" t="n">
        <v>44617</v>
      </c>
      <c r="AI43" s="6" t="n">
        <v>-576.337944</v>
      </c>
      <c r="AJ43" s="0" t="s">
        <v>300</v>
      </c>
    </row>
    <row collapsed="false" customFormat="false" customHeight="false" hidden="false" ht="12.1" outlineLevel="0" r="44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11" t="n">
        <v>44617</v>
      </c>
      <c r="AI44" s="6" t="n">
        <v>-576.337944</v>
      </c>
      <c r="AJ44" s="0" t="s">
        <v>300</v>
      </c>
    </row>
    <row collapsed="false" customFormat="false" customHeight="false" hidden="false" ht="12.1" outlineLevel="0" r="45">
      <c r="A45" s="0"/>
      <c r="B45" s="0"/>
      <c r="C45" s="0"/>
      <c r="D45" s="0"/>
      <c r="E45" s="0"/>
      <c r="F45" s="0"/>
      <c r="G45" s="0"/>
      <c r="H45" s="0"/>
      <c r="I45" s="0"/>
      <c r="J45" s="0"/>
      <c r="K45" s="0"/>
      <c r="L45" s="0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11" t="n">
        <v>44617</v>
      </c>
      <c r="AI45" s="6" t="n">
        <v>-576.337944</v>
      </c>
      <c r="AJ45" s="0" t="s">
        <v>300</v>
      </c>
    </row>
    <row collapsed="false" customFormat="false" customHeight="false" hidden="false" ht="12.1" outlineLevel="0" r="46">
      <c r="A46" s="0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11" t="n">
        <v>44617</v>
      </c>
      <c r="AI46" s="6" t="n">
        <v>-576.337944</v>
      </c>
      <c r="AJ46" s="0" t="s">
        <v>300</v>
      </c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0"/>
      <c r="H47" s="0"/>
      <c r="I47" s="0"/>
      <c r="J47" s="0"/>
      <c r="K47" s="0"/>
      <c r="L47" s="0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11" t="n">
        <v>44617</v>
      </c>
      <c r="AI47" s="6" t="n">
        <v>-576.337944</v>
      </c>
      <c r="AJ47" s="0" t="s">
        <v>300</v>
      </c>
    </row>
    <row collapsed="false" customFormat="false" customHeight="false" hidden="false" ht="12.1" outlineLevel="0" r="48">
      <c r="A48" s="0"/>
      <c r="B48" s="0"/>
      <c r="C48" s="0"/>
      <c r="D48" s="0"/>
      <c r="E48" s="0"/>
      <c r="F48" s="0"/>
      <c r="G48" s="0"/>
      <c r="H48" s="0"/>
      <c r="I48" s="0"/>
      <c r="J48" s="0"/>
      <c r="K48" s="0"/>
      <c r="L48" s="0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11" t="n">
        <v>44617</v>
      </c>
      <c r="AI48" s="6" t="n">
        <v>-576.337944</v>
      </c>
      <c r="AJ48" s="0" t="s">
        <v>300</v>
      </c>
    </row>
    <row collapsed="false" customFormat="false" customHeight="false" hidden="false" ht="12.1" outlineLevel="0" r="49">
      <c r="A49" s="0"/>
      <c r="B49" s="0"/>
      <c r="C49" s="0"/>
      <c r="D49" s="0"/>
      <c r="E49" s="0"/>
      <c r="F49" s="0"/>
      <c r="G49" s="0"/>
      <c r="H49" s="0"/>
      <c r="I49" s="0"/>
      <c r="J49" s="0"/>
      <c r="K49" s="0"/>
      <c r="L49" s="0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11" t="n">
        <v>44617</v>
      </c>
      <c r="AI49" s="6" t="n">
        <v>-576.337944</v>
      </c>
      <c r="AJ49" s="0" t="s">
        <v>300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11" t="n">
        <v>44617</v>
      </c>
      <c r="AI50" s="6" t="n">
        <v>-576.337944</v>
      </c>
      <c r="AJ50" s="0" t="s">
        <v>300</v>
      </c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  <c r="AF51" s="0"/>
      <c r="AG51" s="0"/>
      <c r="AH51" s="11" t="n">
        <v>44617</v>
      </c>
      <c r="AI51" s="6" t="n">
        <v>-576.337944</v>
      </c>
      <c r="AJ51" s="0" t="s">
        <v>300</v>
      </c>
    </row>
    <row collapsed="false" customFormat="false" customHeight="false" hidden="false" ht="12.1" outlineLevel="0" r="52">
      <c r="A52" s="0"/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11" t="n">
        <v>44617</v>
      </c>
      <c r="AI52" s="6" t="n">
        <v>-576.337944</v>
      </c>
      <c r="AJ52" s="0" t="s">
        <v>300</v>
      </c>
    </row>
    <row collapsed="false" customFormat="false" customHeight="false" hidden="false" ht="12.1" outlineLevel="0" r="53">
      <c r="A53" s="0"/>
      <c r="B53" s="0"/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11" t="n">
        <v>44617</v>
      </c>
      <c r="AI53" s="6" t="n">
        <v>-576.337944</v>
      </c>
      <c r="AJ53" s="0" t="s">
        <v>300</v>
      </c>
    </row>
    <row collapsed="false" customFormat="false" customHeight="false" hidden="false" ht="12.1" outlineLevel="0" r="54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  <c r="M54" s="0"/>
      <c r="N54" s="0"/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0"/>
      <c r="AC54" s="0"/>
      <c r="AD54" s="0"/>
      <c r="AE54" s="0"/>
      <c r="AF54" s="0"/>
      <c r="AG54" s="0"/>
      <c r="AH54" s="11" t="n">
        <v>44617</v>
      </c>
      <c r="AI54" s="6" t="n">
        <v>-576.337944</v>
      </c>
      <c r="AJ54" s="0" t="s">
        <v>300</v>
      </c>
    </row>
    <row collapsed="false" customFormat="false" customHeight="false" hidden="false" ht="12.1" outlineLevel="0" r="55">
      <c r="A55" s="0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11" t="n">
        <v>44617</v>
      </c>
      <c r="AI55" s="6" t="n">
        <v>-576.337944</v>
      </c>
      <c r="AJ55" s="0" t="s">
        <v>300</v>
      </c>
    </row>
    <row collapsed="false" customFormat="false" customHeight="false" hidden="false" ht="12.1" outlineLevel="0" r="56">
      <c r="A56" s="0"/>
      <c r="B56" s="0"/>
      <c r="C56" s="0"/>
      <c r="D56" s="0"/>
      <c r="E56" s="0"/>
      <c r="F56" s="0"/>
      <c r="G56" s="0"/>
      <c r="H56" s="0"/>
      <c r="I56" s="0"/>
      <c r="J56" s="0"/>
      <c r="K56" s="0"/>
      <c r="L56" s="0"/>
      <c r="M56" s="0"/>
      <c r="N56" s="0"/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0"/>
      <c r="AC56" s="0"/>
      <c r="AD56" s="0"/>
      <c r="AE56" s="0"/>
      <c r="AF56" s="0"/>
      <c r="AG56" s="0"/>
      <c r="AH56" s="11" t="n">
        <v>44617</v>
      </c>
      <c r="AI56" s="6" t="n">
        <v>-576.337944</v>
      </c>
      <c r="AJ56" s="0" t="s">
        <v>300</v>
      </c>
    </row>
    <row collapsed="false" customFormat="false" customHeight="false" hidden="false" ht="12.1" outlineLevel="0" r="57">
      <c r="A57" s="0"/>
      <c r="B57" s="0"/>
      <c r="C57" s="0"/>
      <c r="D57" s="0"/>
      <c r="E57" s="0"/>
      <c r="F57" s="0"/>
      <c r="G57" s="0"/>
      <c r="H57" s="0"/>
      <c r="I57" s="0"/>
      <c r="J57" s="0"/>
      <c r="K57" s="0"/>
      <c r="L57" s="0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11" t="n">
        <v>44617</v>
      </c>
      <c r="AI57" s="6" t="n">
        <v>-576.337944</v>
      </c>
      <c r="AJ57" s="0" t="s">
        <v>300</v>
      </c>
    </row>
    <row collapsed="false" customFormat="false" customHeight="false" hidden="false" ht="12.1" outlineLevel="0" r="58">
      <c r="A58" s="0"/>
      <c r="B58" s="0"/>
      <c r="C58" s="0"/>
      <c r="D58" s="0"/>
      <c r="E58" s="0"/>
      <c r="F58" s="0"/>
      <c r="G58" s="0"/>
      <c r="H58" s="0"/>
      <c r="I58" s="0"/>
      <c r="J58" s="0"/>
      <c r="K58" s="0"/>
      <c r="L58" s="0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11" t="n">
        <v>44617</v>
      </c>
      <c r="AI58" s="6" t="n">
        <v>-576.337944</v>
      </c>
      <c r="AJ58" s="0" t="s">
        <v>300</v>
      </c>
    </row>
    <row collapsed="false" customFormat="false" customHeight="false" hidden="false" ht="12.1" outlineLevel="0" r="59">
      <c r="A59" s="0"/>
      <c r="B59" s="0"/>
      <c r="C59" s="0"/>
      <c r="D59" s="0"/>
      <c r="E59" s="0"/>
      <c r="F59" s="0"/>
      <c r="G59" s="0"/>
      <c r="H59" s="0"/>
      <c r="I59" s="0"/>
      <c r="J59" s="0"/>
      <c r="K59" s="0"/>
      <c r="L59" s="0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11" t="n">
        <v>44617</v>
      </c>
      <c r="AI59" s="6" t="n">
        <v>-576.337944</v>
      </c>
      <c r="AJ59" s="0" t="s">
        <v>300</v>
      </c>
    </row>
    <row collapsed="false" customFormat="false" customHeight="false" hidden="false" ht="12.1" outlineLevel="0" r="60">
      <c r="A60" s="0"/>
      <c r="B60" s="0"/>
      <c r="C60" s="0"/>
      <c r="D60" s="0"/>
      <c r="E60" s="0"/>
      <c r="F60" s="0"/>
      <c r="G60" s="0"/>
      <c r="H60" s="0"/>
      <c r="I60" s="0"/>
      <c r="J60" s="0"/>
      <c r="K60" s="0"/>
      <c r="L60" s="0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11" t="n">
        <v>44617</v>
      </c>
      <c r="AI60" s="6" t="n">
        <v>-576.337944</v>
      </c>
      <c r="AJ60" s="0" t="s">
        <v>300</v>
      </c>
    </row>
    <row collapsed="false" customFormat="false" customHeight="false" hidden="false" ht="12.1" outlineLevel="0" r="61">
      <c r="A61" s="0"/>
      <c r="B61" s="0"/>
      <c r="C61" s="0"/>
      <c r="D61" s="0"/>
      <c r="E61" s="0"/>
      <c r="F61" s="0"/>
      <c r="G61" s="0"/>
      <c r="H61" s="0"/>
      <c r="I61" s="0"/>
      <c r="J61" s="0"/>
      <c r="K61" s="0"/>
      <c r="L61" s="0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11" t="n">
        <v>44617</v>
      </c>
      <c r="AI61" s="6" t="n">
        <v>-576.337944</v>
      </c>
      <c r="AJ61" s="0" t="s">
        <v>300</v>
      </c>
    </row>
    <row collapsed="false" customFormat="false" customHeight="false" hidden="false" ht="12.1" outlineLevel="0" r="62">
      <c r="A62" s="0"/>
      <c r="B62" s="0"/>
      <c r="C62" s="0"/>
      <c r="D62" s="0"/>
      <c r="E62" s="0"/>
      <c r="F62" s="0"/>
      <c r="G62" s="0"/>
      <c r="H62" s="0"/>
      <c r="I62" s="0"/>
      <c r="J62" s="0"/>
      <c r="K62" s="0"/>
      <c r="L62" s="0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11" t="n">
        <v>44617</v>
      </c>
      <c r="AI62" s="6" t="n">
        <v>-576.337944</v>
      </c>
      <c r="AJ62" s="0" t="s">
        <v>300</v>
      </c>
    </row>
    <row collapsed="false" customFormat="false" customHeight="false" hidden="false" ht="12.1" outlineLevel="0" r="63">
      <c r="A63" s="0"/>
      <c r="B63" s="0"/>
      <c r="C63" s="0"/>
      <c r="D63" s="0"/>
      <c r="E63" s="0"/>
      <c r="F63" s="0"/>
      <c r="G63" s="0"/>
      <c r="H63" s="0"/>
      <c r="I63" s="0"/>
      <c r="J63" s="0"/>
      <c r="K63" s="0"/>
      <c r="L63" s="0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11" t="n">
        <v>44617</v>
      </c>
      <c r="AI63" s="6" t="n">
        <v>-576.337944</v>
      </c>
      <c r="AJ63" s="0" t="s">
        <v>300</v>
      </c>
    </row>
    <row collapsed="false" customFormat="false" customHeight="false" hidden="false" ht="12.1" outlineLevel="0" r="64">
      <c r="A64" s="0"/>
      <c r="B64" s="0"/>
      <c r="C64" s="0"/>
      <c r="D64" s="0"/>
      <c r="E64" s="0"/>
      <c r="F64" s="0"/>
      <c r="G64" s="0"/>
      <c r="H64" s="0"/>
      <c r="I64" s="0"/>
      <c r="J64" s="0"/>
      <c r="K64" s="0"/>
      <c r="L64" s="0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11" t="n">
        <v>44617</v>
      </c>
      <c r="AI64" s="6" t="n">
        <v>-576.337944</v>
      </c>
      <c r="AJ64" s="0" t="s">
        <v>300</v>
      </c>
    </row>
    <row collapsed="false" customFormat="false" customHeight="false" hidden="false" ht="12.1" outlineLevel="0" r="65">
      <c r="A65" s="0"/>
      <c r="B65" s="0"/>
      <c r="C65" s="0"/>
      <c r="D65" s="0"/>
      <c r="E65" s="0"/>
      <c r="F65" s="0"/>
      <c r="G65" s="0"/>
      <c r="H65" s="0"/>
      <c r="I65" s="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11" t="n">
        <v>44617</v>
      </c>
      <c r="AI65" s="6" t="n">
        <v>-576.337944</v>
      </c>
      <c r="AJ65" s="0" t="s">
        <v>300</v>
      </c>
    </row>
    <row collapsed="false" customFormat="false" customHeight="false" hidden="false" ht="12.1" outlineLevel="0" r="66">
      <c r="A66" s="0"/>
      <c r="B66" s="0"/>
      <c r="C66" s="0"/>
      <c r="D66" s="0"/>
      <c r="E66" s="0"/>
      <c r="F66" s="0"/>
      <c r="G66" s="0"/>
      <c r="H66" s="0"/>
      <c r="I66" s="0"/>
      <c r="J66" s="0"/>
      <c r="K66" s="0"/>
      <c r="L66" s="0"/>
      <c r="M66" s="0"/>
      <c r="N66" s="0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11" t="n">
        <v>44617</v>
      </c>
      <c r="AI66" s="6" t="n">
        <v>-576.337944</v>
      </c>
      <c r="AJ66" s="0" t="s">
        <v>300</v>
      </c>
    </row>
    <row collapsed="false" customFormat="false" customHeight="false" hidden="false" ht="12.1" outlineLevel="0" r="67">
      <c r="A67" s="0"/>
      <c r="B67" s="0"/>
      <c r="C67" s="0"/>
      <c r="D67" s="0"/>
      <c r="E67" s="0"/>
      <c r="F67" s="0"/>
      <c r="G67" s="0"/>
      <c r="H67" s="0"/>
      <c r="I67" s="0"/>
      <c r="J67" s="0"/>
      <c r="K67" s="0"/>
      <c r="L67" s="0"/>
      <c r="M67" s="0"/>
      <c r="N67" s="0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11" t="n">
        <v>44617</v>
      </c>
      <c r="AI67" s="6" t="n">
        <v>-576.337944</v>
      </c>
      <c r="AJ67" s="0" t="s">
        <v>300</v>
      </c>
    </row>
    <row collapsed="false" customFormat="false" customHeight="false" hidden="false" ht="12.1" outlineLevel="0" r="68">
      <c r="A68" s="0"/>
      <c r="B68" s="0"/>
      <c r="C68" s="0"/>
      <c r="D68" s="0"/>
      <c r="E68" s="0"/>
      <c r="F68" s="0"/>
      <c r="G68" s="0"/>
      <c r="H68" s="0"/>
      <c r="I68" s="0"/>
      <c r="J68" s="0"/>
      <c r="K68" s="0"/>
      <c r="L68" s="0"/>
      <c r="M68" s="0"/>
      <c r="N68" s="0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11" t="n">
        <v>44617</v>
      </c>
      <c r="AI68" s="6" t="n">
        <v>-576.337944</v>
      </c>
      <c r="AJ68" s="0" t="s">
        <v>300</v>
      </c>
    </row>
    <row collapsed="false" customFormat="false" customHeight="false" hidden="false" ht="12.1" outlineLevel="0" r="69">
      <c r="A69" s="0"/>
      <c r="B69" s="0"/>
      <c r="C69" s="0"/>
      <c r="D69" s="0"/>
      <c r="E69" s="0"/>
      <c r="F69" s="0"/>
      <c r="G69" s="0"/>
      <c r="H69" s="0"/>
      <c r="I69" s="0"/>
      <c r="J69" s="0"/>
      <c r="K69" s="0"/>
      <c r="L69" s="0"/>
      <c r="M69" s="0"/>
      <c r="N69" s="0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11" t="n">
        <v>44617</v>
      </c>
      <c r="AI69" s="6" t="n">
        <v>-576.337944</v>
      </c>
      <c r="AJ69" s="0" t="s">
        <v>300</v>
      </c>
    </row>
    <row collapsed="false" customFormat="false" customHeight="false" hidden="false" ht="12.1" outlineLevel="0" r="70">
      <c r="A70" s="0"/>
      <c r="B70" s="0"/>
      <c r="C70" s="0"/>
      <c r="D70" s="0"/>
      <c r="E70" s="0"/>
      <c r="F70" s="0"/>
      <c r="G70" s="0"/>
      <c r="H70" s="0"/>
      <c r="I70" s="0"/>
      <c r="J70" s="0"/>
      <c r="K70" s="0"/>
      <c r="L70" s="0"/>
      <c r="M70" s="0"/>
      <c r="N70" s="0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11" t="n">
        <v>44617</v>
      </c>
      <c r="AI70" s="6" t="n">
        <v>-576.337944</v>
      </c>
      <c r="AJ70" s="0" t="s">
        <v>300</v>
      </c>
    </row>
    <row collapsed="false" customFormat="false" customHeight="false" hidden="false" ht="12.1" outlineLevel="0" r="71">
      <c r="A71" s="0"/>
      <c r="B71" s="0"/>
      <c r="C71" s="0"/>
      <c r="D71" s="0"/>
      <c r="E71" s="0"/>
      <c r="F71" s="0"/>
      <c r="G71" s="0"/>
      <c r="H71" s="0"/>
      <c r="I71" s="0"/>
      <c r="J71" s="0"/>
      <c r="K71" s="0"/>
      <c r="L71" s="0"/>
      <c r="M71" s="0"/>
      <c r="N71" s="0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11" t="n">
        <v>44617</v>
      </c>
      <c r="AI71" s="6" t="n">
        <v>-576.337944</v>
      </c>
      <c r="AJ71" s="0" t="s">
        <v>300</v>
      </c>
    </row>
    <row collapsed="false" customFormat="false" customHeight="false" hidden="false" ht="12.1" outlineLevel="0" r="72">
      <c r="A72" s="0"/>
      <c r="B72" s="0"/>
      <c r="C72" s="0"/>
      <c r="D72" s="0"/>
      <c r="E72" s="0"/>
      <c r="F72" s="0"/>
      <c r="G72" s="0"/>
      <c r="H72" s="0"/>
      <c r="I72" s="0"/>
      <c r="J72" s="0"/>
      <c r="K72" s="0"/>
      <c r="L72" s="0"/>
      <c r="M72" s="0"/>
      <c r="N72" s="0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11" t="n">
        <v>44617</v>
      </c>
      <c r="AI72" s="6" t="n">
        <v>-385.094584</v>
      </c>
      <c r="AJ72" s="0" t="s">
        <v>300</v>
      </c>
    </row>
    <row collapsed="false" customFormat="false" customHeight="false" hidden="false" ht="12.1" outlineLevel="0" r="73">
      <c r="A73" s="0"/>
      <c r="B73" s="0"/>
      <c r="C73" s="0"/>
      <c r="D73" s="0"/>
      <c r="E73" s="0"/>
      <c r="F73" s="0"/>
      <c r="G73" s="0"/>
      <c r="H73" s="0"/>
      <c r="I73" s="0"/>
      <c r="J73" s="0"/>
      <c r="K73" s="0"/>
      <c r="L73" s="0"/>
      <c r="M73" s="0"/>
      <c r="N73" s="0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10" t="s">
        <f>=XIRR(AI2:AI72,AH2:AH72)</f>
      </c>
      <c r="AJ73" s="0"/>
    </row>
    <row collapsed="false" customFormat="false" customHeight="false" hidden="false" ht="12.1" outlineLevel="0" r="74">
      <c r="A74" s="0"/>
      <c r="B74" s="0"/>
      <c r="C74" s="0"/>
      <c r="D74" s="0"/>
      <c r="E74" s="0"/>
      <c r="F74" s="0"/>
      <c r="G74" s="0"/>
      <c r="H74" s="0"/>
      <c r="I74" s="0"/>
      <c r="J74" s="0"/>
      <c r="K74" s="0"/>
      <c r="L74" s="0"/>
      <c r="M74" s="0"/>
      <c r="N74" s="0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8" t="s">
        <f>=-SUM(AI2:AI72)</f>
      </c>
      <c r="AJ74" s="0" t="s">
        <v>302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Y8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344</v>
      </c>
      <c r="C1" s="0"/>
      <c r="D1" s="0"/>
      <c r="E1" s="3" t="s">
        <v>345</v>
      </c>
      <c r="F1" s="0"/>
      <c r="G1" s="0"/>
      <c r="H1" s="3" t="s">
        <v>346</v>
      </c>
      <c r="I1" s="0"/>
      <c r="J1" s="0"/>
      <c r="K1" s="3" t="s">
        <v>347</v>
      </c>
      <c r="L1" s="0"/>
      <c r="M1" s="0"/>
      <c r="N1" s="3" t="s">
        <v>348</v>
      </c>
      <c r="O1" s="0"/>
      <c r="P1" s="0"/>
      <c r="Q1" s="3" t="s">
        <v>349</v>
      </c>
      <c r="R1" s="0"/>
      <c r="S1" s="0"/>
      <c r="T1" s="3" t="s">
        <v>350</v>
      </c>
      <c r="U1" s="0"/>
      <c r="V1" s="0"/>
      <c r="W1" s="3" t="s">
        <v>351</v>
      </c>
      <c r="X1" s="0"/>
      <c r="Y1" s="0"/>
      <c r="Z1" s="3" t="s">
        <v>352</v>
      </c>
      <c r="AA1" s="0"/>
      <c r="AB1" s="0"/>
      <c r="AC1" s="3" t="s">
        <v>353</v>
      </c>
      <c r="AD1" s="0"/>
      <c r="AE1" s="0"/>
      <c r="AF1" s="3" t="s">
        <v>354</v>
      </c>
      <c r="AG1" s="0"/>
      <c r="AH1" s="0"/>
      <c r="AI1" s="3" t="s">
        <v>355</v>
      </c>
      <c r="AJ1" s="0"/>
      <c r="AK1" s="0"/>
      <c r="AL1" s="3" t="s">
        <v>356</v>
      </c>
      <c r="AM1" s="0"/>
      <c r="AN1" s="0"/>
      <c r="AO1" s="3" t="s">
        <v>357</v>
      </c>
      <c r="AP1" s="0"/>
      <c r="AQ1" s="0"/>
      <c r="AR1" s="3" t="s">
        <v>358</v>
      </c>
      <c r="AS1" s="0"/>
      <c r="AT1" s="0"/>
      <c r="AU1" s="3" t="s">
        <v>359</v>
      </c>
      <c r="AV1" s="0"/>
      <c r="AW1" s="0"/>
      <c r="AX1" s="3" t="s">
        <v>360</v>
      </c>
      <c r="AY1" s="0"/>
    </row>
    <row collapsed="false" customFormat="false" customHeight="false" hidden="false" ht="12.1" outlineLevel="0" r="2">
      <c r="A2" s="11" t="n">
        <v>43957</v>
      </c>
      <c r="B2" s="6" t="n">
        <v>10</v>
      </c>
      <c r="C2" s="6" t="n">
        <v>3199.57</v>
      </c>
      <c r="D2" s="11" t="n">
        <v>44237</v>
      </c>
      <c r="E2" s="6" t="n">
        <v>10</v>
      </c>
      <c r="F2" s="6" t="n">
        <v>2079.02</v>
      </c>
      <c r="G2" s="11" t="n">
        <v>44371</v>
      </c>
      <c r="H2" s="6" t="n">
        <v>2</v>
      </c>
      <c r="I2" s="6" t="n">
        <v>483.65</v>
      </c>
      <c r="J2" s="11" t="n">
        <v>44313</v>
      </c>
      <c r="K2" s="6" t="n">
        <v>94</v>
      </c>
      <c r="L2" s="6" t="n">
        <v>573.4</v>
      </c>
      <c r="M2" s="11" t="n">
        <v>44313</v>
      </c>
      <c r="N2" s="6" t="n">
        <v>4</v>
      </c>
      <c r="O2" s="6" t="n">
        <v>231.0912</v>
      </c>
      <c r="P2" s="11" t="n">
        <v>44447</v>
      </c>
      <c r="Q2" s="6" t="n">
        <v>22</v>
      </c>
      <c r="R2" s="6" t="n">
        <v>1735.7131578947</v>
      </c>
      <c r="S2" s="11" t="n">
        <v>44757</v>
      </c>
      <c r="T2" s="6" t="n">
        <v>300</v>
      </c>
      <c r="U2" s="6" t="n">
        <v>1693.525176</v>
      </c>
      <c r="V2" s="11" t="n">
        <v>43826</v>
      </c>
      <c r="W2" s="6" t="n">
        <v>1</v>
      </c>
      <c r="X2" s="6" t="n">
        <v>5555.62</v>
      </c>
      <c r="Y2" s="11" t="n">
        <v>44120</v>
      </c>
      <c r="Z2" s="6" t="n">
        <v>70</v>
      </c>
      <c r="AA2" s="6" t="n">
        <v>8411.16</v>
      </c>
      <c r="AB2" s="11" t="n">
        <v>44713</v>
      </c>
      <c r="AC2" s="6" t="n">
        <v>1</v>
      </c>
      <c r="AD2" s="6" t="n">
        <v>11.42</v>
      </c>
      <c r="AE2" s="11" t="n">
        <v>43819</v>
      </c>
      <c r="AF2" s="6" t="n">
        <v>9</v>
      </c>
      <c r="AG2" s="6" t="n">
        <v>7145.734124</v>
      </c>
      <c r="AH2" s="11" t="n">
        <v>44440</v>
      </c>
      <c r="AI2" s="6" t="n">
        <v>10</v>
      </c>
      <c r="AJ2" s="6" t="n">
        <v>79.140348</v>
      </c>
      <c r="AK2" s="11" t="n">
        <v>44468</v>
      </c>
      <c r="AL2" s="6" t="n">
        <v>16</v>
      </c>
      <c r="AM2" s="6" t="n">
        <v>1231.2</v>
      </c>
      <c r="AN2" s="11" t="n">
        <v>44573</v>
      </c>
      <c r="AO2" s="6" t="n">
        <v>2</v>
      </c>
      <c r="AP2" s="6" t="n">
        <v>152.917</v>
      </c>
      <c r="AQ2" s="11" t="n">
        <v>44447</v>
      </c>
      <c r="AR2" s="6" t="n">
        <v>20</v>
      </c>
      <c r="AS2" s="6" t="n">
        <v>37.939068100358</v>
      </c>
      <c r="AT2" s="11" t="n">
        <v>44616</v>
      </c>
      <c r="AU2" s="6" t="n">
        <v>16</v>
      </c>
      <c r="AV2" s="6" t="n">
        <v>478.23</v>
      </c>
      <c r="AW2" s="11" t="n">
        <v>44489</v>
      </c>
      <c r="AX2" s="6" t="n">
        <v>5</v>
      </c>
      <c r="AY2" s="6" t="n">
        <v>145.562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12</v>
      </c>
      <c r="D3" s="0"/>
      <c r="E3" s="5" t="s">
        <f>=SUM(F2:F2)/SUM(E2:E2)</f>
      </c>
      <c r="F3" s="0" t="s">
        <v>12</v>
      </c>
      <c r="G3" s="0"/>
      <c r="H3" s="5" t="s">
        <f>=SUM(I2:I2)/SUM(H2:H2)</f>
      </c>
      <c r="I3" s="0" t="s">
        <v>12</v>
      </c>
      <c r="J3" s="11" t="n">
        <v>44313</v>
      </c>
      <c r="K3" s="6" t="n">
        <v>159</v>
      </c>
      <c r="L3" s="6" t="n">
        <v>965.45</v>
      </c>
      <c r="M3" s="11" t="n">
        <v>44455</v>
      </c>
      <c r="N3" s="6" t="n">
        <v>100</v>
      </c>
      <c r="O3" s="6" t="n">
        <v>5991.92</v>
      </c>
      <c r="P3" s="11" t="n">
        <v>44447</v>
      </c>
      <c r="Q3" s="6" t="n">
        <v>9</v>
      </c>
      <c r="R3" s="6" t="n">
        <v>708.71</v>
      </c>
      <c r="S3" s="11" t="n">
        <v>44769</v>
      </c>
      <c r="T3" s="6" t="n">
        <v>100</v>
      </c>
      <c r="U3" s="6" t="n">
        <v>586.018395</v>
      </c>
      <c r="V3" s="0"/>
      <c r="W3" s="5" t="s">
        <f>=SUM(X2:X2)/SUM(W2:W2)</f>
      </c>
      <c r="X3" s="0" t="s">
        <v>12</v>
      </c>
      <c r="Y3" s="11" t="n">
        <v>44120</v>
      </c>
      <c r="Z3" s="6" t="n">
        <v>10</v>
      </c>
      <c r="AA3" s="6" t="n">
        <v>1201.89</v>
      </c>
      <c r="AB3" s="11" t="n">
        <v>44713</v>
      </c>
      <c r="AC3" s="6" t="n">
        <v>4</v>
      </c>
      <c r="AD3" s="6" t="n">
        <v>45.69</v>
      </c>
      <c r="AE3" s="0"/>
      <c r="AF3" s="5" t="s">
        <f>=SUM(AG2:AG2)/SUM(AF2:AF2)</f>
      </c>
      <c r="AG3" s="0" t="s">
        <v>12</v>
      </c>
      <c r="AH3" s="11" t="n">
        <v>44440</v>
      </c>
      <c r="AI3" s="6" t="n">
        <v>6</v>
      </c>
      <c r="AJ3" s="6" t="n">
        <v>47.630765</v>
      </c>
      <c r="AK3" s="11" t="n">
        <v>44475</v>
      </c>
      <c r="AL3" s="6" t="n">
        <v>18</v>
      </c>
      <c r="AM3" s="6" t="n">
        <v>1373.55</v>
      </c>
      <c r="AN3" s="11" t="n">
        <v>44580</v>
      </c>
      <c r="AO3" s="6" t="n">
        <v>18</v>
      </c>
      <c r="AP3" s="6" t="n">
        <v>1394.85</v>
      </c>
      <c r="AQ3" s="11" t="n">
        <v>44447</v>
      </c>
      <c r="AR3" s="6" t="n">
        <v>70</v>
      </c>
      <c r="AS3" s="6" t="n">
        <v>132.22</v>
      </c>
      <c r="AT3" s="11" t="n">
        <v>43844</v>
      </c>
      <c r="AU3" s="6" t="n">
        <v>100</v>
      </c>
      <c r="AV3" s="6" t="n">
        <v>3194.56</v>
      </c>
      <c r="AW3" s="0"/>
      <c r="AX3" s="5" t="s">
        <f>=SUM(AY2:AY2)/SUM(AX2:AX2)</f>
      </c>
      <c r="AY3" s="0" t="s">
        <v>12</v>
      </c>
    </row>
    <row collapsed="false" customFormat="false" customHeight="false" hidden="false" ht="12.1" outlineLevel="0" r="4">
      <c r="A4" s="0"/>
      <c r="B4" s="6" t="n">
        <v>210.5</v>
      </c>
      <c r="C4" s="0" t="s">
        <v>361</v>
      </c>
      <c r="D4" s="0"/>
      <c r="E4" s="6" t="n">
        <v>104.34</v>
      </c>
      <c r="F4" s="0" t="s">
        <v>361</v>
      </c>
      <c r="G4" s="0"/>
      <c r="H4" s="6" t="n">
        <v>70.69</v>
      </c>
      <c r="I4" s="0" t="s">
        <v>361</v>
      </c>
      <c r="J4" s="11" t="n">
        <v>44316</v>
      </c>
      <c r="K4" s="6" t="n">
        <v>33</v>
      </c>
      <c r="L4" s="6" t="n">
        <v>197.08</v>
      </c>
      <c r="M4" s="11" t="n">
        <v>44476</v>
      </c>
      <c r="N4" s="6" t="n">
        <v>23</v>
      </c>
      <c r="O4" s="6" t="n">
        <v>1346.08</v>
      </c>
      <c r="P4" s="11" t="n">
        <v>44454</v>
      </c>
      <c r="Q4" s="6" t="n">
        <v>122</v>
      </c>
      <c r="R4" s="6" t="n">
        <v>9542.1</v>
      </c>
      <c r="S4" s="11" t="n">
        <v>44775</v>
      </c>
      <c r="T4" s="6" t="n">
        <v>300</v>
      </c>
      <c r="U4" s="6" t="n">
        <v>1930.394166</v>
      </c>
      <c r="V4" s="0"/>
      <c r="W4" s="6" t="n">
        <v>23374.08487354</v>
      </c>
      <c r="X4" s="0" t="s">
        <v>361</v>
      </c>
      <c r="Y4" s="11" t="n">
        <v>44301</v>
      </c>
      <c r="Z4" s="6" t="n">
        <v>5</v>
      </c>
      <c r="AA4" s="6" t="n">
        <v>606.82</v>
      </c>
      <c r="AB4" s="11" t="n">
        <v>44713</v>
      </c>
      <c r="AC4" s="6" t="n">
        <v>19</v>
      </c>
      <c r="AD4" s="6" t="n">
        <v>217</v>
      </c>
      <c r="AE4" s="0"/>
      <c r="AF4" s="6" t="n">
        <v>18.05</v>
      </c>
      <c r="AG4" s="0" t="s">
        <v>361</v>
      </c>
      <c r="AH4" s="11" t="n">
        <v>44440</v>
      </c>
      <c r="AI4" s="6" t="n">
        <v>24</v>
      </c>
      <c r="AJ4" s="6" t="n">
        <v>189.057498</v>
      </c>
      <c r="AK4" s="11" t="n">
        <v>44482</v>
      </c>
      <c r="AL4" s="6" t="n">
        <v>6</v>
      </c>
      <c r="AM4" s="6" t="n">
        <v>450.75</v>
      </c>
      <c r="AN4" s="11" t="n">
        <v>44580</v>
      </c>
      <c r="AO4" s="6" t="n">
        <v>3</v>
      </c>
      <c r="AP4" s="6" t="n">
        <v>232.02</v>
      </c>
      <c r="AQ4" s="11" t="n">
        <v>44454</v>
      </c>
      <c r="AR4" s="6" t="n">
        <v>297</v>
      </c>
      <c r="AS4" s="6" t="n">
        <v>555.51</v>
      </c>
      <c r="AT4" s="0"/>
      <c r="AU4" s="5" t="s">
        <f>=SUM(AV2:AV3)/SUM(AU2:AU3)</f>
      </c>
      <c r="AV4" s="0" t="s">
        <v>12</v>
      </c>
      <c r="AW4" s="0"/>
      <c r="AX4" s="6" t="n">
        <v>45.51443145</v>
      </c>
      <c r="AY4" s="0" t="s">
        <v>361</v>
      </c>
    </row>
    <row collapsed="false" customFormat="false" customHeight="false" hidden="false" ht="12.1" outlineLevel="0" r="5">
      <c r="A5" s="0"/>
      <c r="B5" s="6" t="n">
        <v>10</v>
      </c>
      <c r="C5" s="0" t="s">
        <v>362</v>
      </c>
      <c r="D5" s="0"/>
      <c r="E5" s="6" t="n">
        <v>10</v>
      </c>
      <c r="F5" s="0" t="s">
        <v>362</v>
      </c>
      <c r="G5" s="0"/>
      <c r="H5" s="6" t="n">
        <v>2</v>
      </c>
      <c r="I5" s="0" t="s">
        <v>362</v>
      </c>
      <c r="J5" s="11" t="n">
        <v>44356</v>
      </c>
      <c r="K5" s="6" t="n">
        <v>14</v>
      </c>
      <c r="L5" s="6" t="n">
        <v>91.42</v>
      </c>
      <c r="M5" s="11" t="n">
        <v>44482</v>
      </c>
      <c r="N5" s="6" t="n">
        <v>50</v>
      </c>
      <c r="O5" s="6" t="n">
        <v>2890.14</v>
      </c>
      <c r="P5" s="11" t="n">
        <v>44468</v>
      </c>
      <c r="Q5" s="6" t="n">
        <v>6</v>
      </c>
      <c r="R5" s="6" t="n">
        <v>455.26</v>
      </c>
      <c r="S5" s="11" t="n">
        <v>44783</v>
      </c>
      <c r="T5" s="6" t="n">
        <v>100</v>
      </c>
      <c r="U5" s="6" t="n">
        <v>636.419956</v>
      </c>
      <c r="V5" s="0"/>
      <c r="W5" s="6" t="n">
        <v>1</v>
      </c>
      <c r="X5" s="0" t="s">
        <v>362</v>
      </c>
      <c r="Y5" s="11" t="n">
        <v>44825</v>
      </c>
      <c r="Z5" s="6" t="n">
        <v>7</v>
      </c>
      <c r="AA5" s="6" t="n">
        <v>902.76</v>
      </c>
      <c r="AB5" s="11" t="n">
        <v>44762</v>
      </c>
      <c r="AC5" s="6" t="n">
        <v>9</v>
      </c>
      <c r="AD5" s="6" t="n">
        <v>107.79</v>
      </c>
      <c r="AE5" s="0"/>
      <c r="AF5" s="6" t="n">
        <v>9</v>
      </c>
      <c r="AG5" s="0" t="s">
        <v>362</v>
      </c>
      <c r="AH5" s="11" t="n">
        <v>44441</v>
      </c>
      <c r="AI5" s="6" t="n">
        <v>60</v>
      </c>
      <c r="AJ5" s="6" t="n">
        <v>475.010888</v>
      </c>
      <c r="AK5" s="11" t="n">
        <v>44482</v>
      </c>
      <c r="AL5" s="6" t="n">
        <v>2</v>
      </c>
      <c r="AM5" s="6" t="n">
        <v>150.25</v>
      </c>
      <c r="AN5" s="11" t="n">
        <v>44587</v>
      </c>
      <c r="AO5" s="6" t="n">
        <v>7</v>
      </c>
      <c r="AP5" s="6" t="n">
        <v>544.27</v>
      </c>
      <c r="AQ5" s="11" t="n">
        <v>44489</v>
      </c>
      <c r="AR5" s="6" t="n">
        <v>1</v>
      </c>
      <c r="AS5" s="6" t="n">
        <v>1.81</v>
      </c>
      <c r="AT5" s="0"/>
      <c r="AU5" s="6" t="n">
        <v>27.43740219</v>
      </c>
      <c r="AV5" s="0" t="s">
        <v>361</v>
      </c>
      <c r="AW5" s="0"/>
      <c r="AX5" s="6" t="n">
        <v>5</v>
      </c>
      <c r="AY5" s="0" t="s">
        <v>362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363</v>
      </c>
      <c r="D6" s="0"/>
      <c r="E6" s="5" t="s">
        <f>=E5*(ABS(E4)-ABS(E3))</f>
      </c>
      <c r="F6" s="0" t="s">
        <v>363</v>
      </c>
      <c r="G6" s="0"/>
      <c r="H6" s="5" t="s">
        <f>=H5*(ABS(H4)-ABS(H3))</f>
      </c>
      <c r="I6" s="0" t="s">
        <v>363</v>
      </c>
      <c r="J6" s="11" t="n">
        <v>44365</v>
      </c>
      <c r="K6" s="6" t="n">
        <v>50</v>
      </c>
      <c r="L6" s="6" t="n">
        <v>325.8</v>
      </c>
      <c r="M6" s="11" t="n">
        <v>44489</v>
      </c>
      <c r="N6" s="6" t="n">
        <v>31</v>
      </c>
      <c r="O6" s="6" t="n">
        <v>1839.15</v>
      </c>
      <c r="P6" s="11" t="n">
        <v>44475</v>
      </c>
      <c r="Q6" s="6" t="n">
        <v>4</v>
      </c>
      <c r="R6" s="6" t="n">
        <v>293.28</v>
      </c>
      <c r="S6" s="11" t="n">
        <v>44790</v>
      </c>
      <c r="T6" s="6" t="n">
        <v>200</v>
      </c>
      <c r="U6" s="6" t="n">
        <v>1324.316532</v>
      </c>
      <c r="V6" s="0"/>
      <c r="W6" s="5" t="s">
        <f>=W5*(ABS(W4)-ABS(W3))</f>
      </c>
      <c r="X6" s="0" t="s">
        <v>363</v>
      </c>
      <c r="Y6" s="0"/>
      <c r="Z6" s="5" t="s">
        <f>=SUM(AA2:AA5)/SUM(Z2:Z5)</f>
      </c>
      <c r="AA6" s="0" t="s">
        <v>12</v>
      </c>
      <c r="AB6" s="11" t="n">
        <v>44762</v>
      </c>
      <c r="AC6" s="6" t="n">
        <v>12</v>
      </c>
      <c r="AD6" s="6" t="n">
        <v>143.72</v>
      </c>
      <c r="AE6" s="0"/>
      <c r="AF6" s="5" t="s">
        <f>=AF5*(ABS(AF4)-ABS(AF3))</f>
      </c>
      <c r="AG6" s="0" t="s">
        <v>363</v>
      </c>
      <c r="AH6" s="11" t="n">
        <v>44461</v>
      </c>
      <c r="AI6" s="6" t="n">
        <v>100</v>
      </c>
      <c r="AJ6" s="6" t="n">
        <v>814.790571</v>
      </c>
      <c r="AK6" s="11" t="n">
        <v>44489</v>
      </c>
      <c r="AL6" s="6" t="n">
        <v>7</v>
      </c>
      <c r="AM6" s="6" t="n">
        <v>520.47</v>
      </c>
      <c r="AN6" s="11" t="n">
        <v>44587</v>
      </c>
      <c r="AO6" s="6" t="n">
        <v>13</v>
      </c>
      <c r="AP6" s="6" t="n">
        <v>1010.78</v>
      </c>
      <c r="AQ6" s="11" t="n">
        <v>44489</v>
      </c>
      <c r="AR6" s="6" t="n">
        <v>8</v>
      </c>
      <c r="AS6" s="6" t="n">
        <v>14.47</v>
      </c>
      <c r="AT6" s="0"/>
      <c r="AU6" s="6" t="n">
        <v>116</v>
      </c>
      <c r="AV6" s="0" t="s">
        <v>362</v>
      </c>
      <c r="AW6" s="0"/>
      <c r="AX6" s="5" t="s">
        <f>=AX5*(ABS(AX4)-ABS(AX3))</f>
      </c>
      <c r="AY6" s="0" t="s">
        <v>363</v>
      </c>
    </row>
    <row collapsed="false" customFormat="false" customHeight="false" hidden="false" ht="12.1" outlineLevel="0" r="7">
      <c r="A7" s="0"/>
      <c r="B7" s="0"/>
      <c r="C7" s="0"/>
      <c r="D7" s="0"/>
      <c r="E7" s="0"/>
      <c r="F7" s="0"/>
      <c r="G7" s="0"/>
      <c r="H7" s="0"/>
      <c r="I7" s="0"/>
      <c r="J7" s="11" t="n">
        <v>44432</v>
      </c>
      <c r="K7" s="6" t="n">
        <v>25</v>
      </c>
      <c r="L7" s="6" t="n">
        <v>168.7</v>
      </c>
      <c r="M7" s="11" t="n">
        <v>44496</v>
      </c>
      <c r="N7" s="6" t="n">
        <v>10</v>
      </c>
      <c r="O7" s="6" t="n">
        <v>590.97</v>
      </c>
      <c r="P7" s="11" t="n">
        <v>44482</v>
      </c>
      <c r="Q7" s="6" t="n">
        <v>9</v>
      </c>
      <c r="R7" s="6" t="n">
        <v>671.34</v>
      </c>
      <c r="S7" s="11" t="n">
        <v>44797</v>
      </c>
      <c r="T7" s="6" t="n">
        <v>200</v>
      </c>
      <c r="U7" s="6" t="n">
        <v>1253.030596</v>
      </c>
      <c r="V7" s="0"/>
      <c r="W7" s="0"/>
      <c r="X7" s="0"/>
      <c r="Y7" s="0"/>
      <c r="Z7" s="6" t="n">
        <v>182.44</v>
      </c>
      <c r="AA7" s="0" t="s">
        <v>361</v>
      </c>
      <c r="AB7" s="11" t="n">
        <v>44763</v>
      </c>
      <c r="AC7" s="6" t="n">
        <v>2</v>
      </c>
      <c r="AD7" s="6" t="n">
        <v>23.91</v>
      </c>
      <c r="AE7" s="0"/>
      <c r="AF7" s="0"/>
      <c r="AG7" s="0"/>
      <c r="AH7" s="11" t="n">
        <v>44468</v>
      </c>
      <c r="AI7" s="6" t="n">
        <v>500</v>
      </c>
      <c r="AJ7" s="6" t="n">
        <v>3871.94322</v>
      </c>
      <c r="AK7" s="11" t="n">
        <v>44496</v>
      </c>
      <c r="AL7" s="6" t="n">
        <v>5</v>
      </c>
      <c r="AM7" s="6" t="n">
        <v>367.65</v>
      </c>
      <c r="AN7" s="11" t="n">
        <v>44594</v>
      </c>
      <c r="AO7" s="6" t="n">
        <v>18</v>
      </c>
      <c r="AP7" s="6" t="n">
        <v>1350.62</v>
      </c>
      <c r="AQ7" s="11" t="n">
        <v>44496</v>
      </c>
      <c r="AR7" s="6" t="n">
        <v>5</v>
      </c>
      <c r="AS7" s="6" t="n">
        <v>9.03</v>
      </c>
      <c r="AT7" s="0"/>
      <c r="AU7" s="5" t="s">
        <f>=AU6*(ABS(AU5)-ABS(AU4))</f>
      </c>
      <c r="AV7" s="0" t="s">
        <v>363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11" t="n">
        <v>44741</v>
      </c>
      <c r="K8" s="6" t="n">
        <v>88</v>
      </c>
      <c r="L8" s="6" t="n">
        <v>378.93</v>
      </c>
      <c r="M8" s="11" t="n">
        <v>44496</v>
      </c>
      <c r="N8" s="6" t="n">
        <v>9</v>
      </c>
      <c r="O8" s="6" t="n">
        <v>531.87</v>
      </c>
      <c r="P8" s="11" t="n">
        <v>44496</v>
      </c>
      <c r="Q8" s="6" t="n">
        <v>5</v>
      </c>
      <c r="R8" s="6" t="n">
        <v>375.27</v>
      </c>
      <c r="S8" s="11" t="n">
        <v>44806</v>
      </c>
      <c r="T8" s="6" t="n">
        <v>200</v>
      </c>
      <c r="U8" s="6" t="n">
        <v>1208.35422</v>
      </c>
      <c r="V8" s="0"/>
      <c r="W8" s="0"/>
      <c r="X8" s="0"/>
      <c r="Y8" s="0"/>
      <c r="Z8" s="6" t="n">
        <v>92</v>
      </c>
      <c r="AA8" s="0" t="s">
        <v>362</v>
      </c>
      <c r="AB8" s="11" t="n">
        <v>44763</v>
      </c>
      <c r="AC8" s="6" t="n">
        <v>32</v>
      </c>
      <c r="AD8" s="6" t="n">
        <v>382.52</v>
      </c>
      <c r="AE8" s="0"/>
      <c r="AF8" s="0"/>
      <c r="AG8" s="0"/>
      <c r="AH8" s="11" t="n">
        <v>44496</v>
      </c>
      <c r="AI8" s="6" t="n">
        <v>100</v>
      </c>
      <c r="AJ8" s="6" t="n">
        <v>801.245952</v>
      </c>
      <c r="AK8" s="11" t="n">
        <v>44503</v>
      </c>
      <c r="AL8" s="6" t="n">
        <v>8</v>
      </c>
      <c r="AM8" s="6" t="n">
        <v>602.6</v>
      </c>
      <c r="AN8" s="11" t="n">
        <v>44601</v>
      </c>
      <c r="AO8" s="6" t="n">
        <v>10</v>
      </c>
      <c r="AP8" s="6" t="n">
        <v>728.88</v>
      </c>
      <c r="AQ8" s="11" t="n">
        <v>44511</v>
      </c>
      <c r="AR8" s="6" t="n">
        <v>99</v>
      </c>
      <c r="AS8" s="6" t="n">
        <v>180.38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11" t="n">
        <v>44755</v>
      </c>
      <c r="K9" s="6" t="n">
        <v>14</v>
      </c>
      <c r="L9" s="6" t="n">
        <v>52.53</v>
      </c>
      <c r="M9" s="11" t="n">
        <v>44503</v>
      </c>
      <c r="N9" s="6" t="n">
        <v>27</v>
      </c>
      <c r="O9" s="6" t="n">
        <v>1644.9</v>
      </c>
      <c r="P9" s="11" t="n">
        <v>44496</v>
      </c>
      <c r="Q9" s="6" t="n">
        <v>2</v>
      </c>
      <c r="R9" s="6" t="n">
        <v>150.11</v>
      </c>
      <c r="S9" s="11" t="n">
        <v>44811</v>
      </c>
      <c r="T9" s="6" t="n">
        <v>200</v>
      </c>
      <c r="U9" s="6" t="n">
        <v>1195.180416</v>
      </c>
      <c r="V9" s="0"/>
      <c r="W9" s="0"/>
      <c r="X9" s="0"/>
      <c r="Y9" s="0"/>
      <c r="Z9" s="5" t="s">
        <f>=Z8*(ABS(Z7)-ABS(Z6))</f>
      </c>
      <c r="AA9" s="0" t="s">
        <v>363</v>
      </c>
      <c r="AB9" s="11" t="n">
        <v>44783</v>
      </c>
      <c r="AC9" s="6" t="n">
        <v>32</v>
      </c>
      <c r="AD9" s="6" t="n">
        <v>388.87</v>
      </c>
      <c r="AE9" s="0"/>
      <c r="AF9" s="0"/>
      <c r="AG9" s="0"/>
      <c r="AH9" s="11" t="n">
        <v>44503</v>
      </c>
      <c r="AI9" s="6" t="n">
        <v>100</v>
      </c>
      <c r="AJ9" s="6" t="n">
        <v>814.137837</v>
      </c>
      <c r="AK9" s="11" t="n">
        <v>44511</v>
      </c>
      <c r="AL9" s="6" t="n">
        <v>4</v>
      </c>
      <c r="AM9" s="6" t="n">
        <v>301.5</v>
      </c>
      <c r="AN9" s="11" t="n">
        <v>44608</v>
      </c>
      <c r="AO9" s="6" t="n">
        <v>13</v>
      </c>
      <c r="AP9" s="6" t="n">
        <v>933.07</v>
      </c>
      <c r="AQ9" s="11" t="n">
        <v>44517</v>
      </c>
      <c r="AR9" s="6" t="n">
        <v>97</v>
      </c>
      <c r="AS9" s="6" t="n">
        <v>183.07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11" t="n">
        <v>44755</v>
      </c>
      <c r="K10" s="6" t="n">
        <v>264</v>
      </c>
      <c r="L10" s="6" t="n">
        <v>991.06</v>
      </c>
      <c r="M10" s="11" t="n">
        <v>44511</v>
      </c>
      <c r="N10" s="6" t="n">
        <v>12</v>
      </c>
      <c r="O10" s="6" t="n">
        <v>734.08</v>
      </c>
      <c r="P10" s="11" t="n">
        <v>44503</v>
      </c>
      <c r="Q10" s="6" t="n">
        <v>10</v>
      </c>
      <c r="R10" s="6" t="n">
        <v>774.22</v>
      </c>
      <c r="S10" s="11" t="n">
        <v>44818</v>
      </c>
      <c r="T10" s="6" t="n">
        <v>200</v>
      </c>
      <c r="U10" s="6" t="n">
        <v>1191.741184</v>
      </c>
      <c r="V10" s="0"/>
      <c r="W10" s="0"/>
      <c r="X10" s="0"/>
      <c r="Y10" s="0"/>
      <c r="Z10" s="0"/>
      <c r="AA10" s="0"/>
      <c r="AB10" s="11" t="n">
        <v>44791</v>
      </c>
      <c r="AC10" s="6" t="n">
        <v>81</v>
      </c>
      <c r="AD10" s="6" t="n">
        <v>986.21</v>
      </c>
      <c r="AE10" s="0"/>
      <c r="AF10" s="0"/>
      <c r="AG10" s="0"/>
      <c r="AH10" s="11" t="n">
        <v>44511</v>
      </c>
      <c r="AI10" s="6" t="n">
        <v>100</v>
      </c>
      <c r="AJ10" s="6" t="n">
        <v>813.69945</v>
      </c>
      <c r="AK10" s="11" t="n">
        <v>44517</v>
      </c>
      <c r="AL10" s="6" t="n">
        <v>4</v>
      </c>
      <c r="AM10" s="6" t="n">
        <v>308.36</v>
      </c>
      <c r="AN10" s="0"/>
      <c r="AO10" s="5" t="s">
        <f>=SUM(AP2:AP9)/SUM(AO2:AO9)</f>
      </c>
      <c r="AP10" s="0" t="s">
        <v>12</v>
      </c>
      <c r="AQ10" s="11" t="n">
        <v>44524</v>
      </c>
      <c r="AR10" s="6" t="n">
        <v>99</v>
      </c>
      <c r="AS10" s="6" t="n">
        <v>187.91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11" t="n">
        <v>44790</v>
      </c>
      <c r="K11" s="6" t="n">
        <v>250</v>
      </c>
      <c r="L11" s="6" t="n">
        <v>988</v>
      </c>
      <c r="M11" s="11" t="n">
        <v>44517</v>
      </c>
      <c r="N11" s="6" t="n">
        <v>14</v>
      </c>
      <c r="O11" s="6" t="n">
        <v>884.79</v>
      </c>
      <c r="P11" s="11" t="n">
        <v>44511</v>
      </c>
      <c r="Q11" s="6" t="n">
        <v>3</v>
      </c>
      <c r="R11" s="6" t="n">
        <v>230.85</v>
      </c>
      <c r="S11" s="11" t="n">
        <v>44826</v>
      </c>
      <c r="T11" s="6" t="n">
        <v>200</v>
      </c>
      <c r="U11" s="6" t="n">
        <v>1139.45832</v>
      </c>
      <c r="V11" s="0"/>
      <c r="W11" s="0"/>
      <c r="X11" s="0"/>
      <c r="Y11" s="0"/>
      <c r="Z11" s="0"/>
      <c r="AA11" s="0"/>
      <c r="AB11" s="11" t="n">
        <v>44797</v>
      </c>
      <c r="AC11" s="6" t="n">
        <v>82</v>
      </c>
      <c r="AD11" s="6" t="n">
        <v>997.64</v>
      </c>
      <c r="AE11" s="0"/>
      <c r="AF11" s="0"/>
      <c r="AG11" s="0"/>
      <c r="AH11" s="11" t="n">
        <v>44517</v>
      </c>
      <c r="AI11" s="6" t="n">
        <v>100</v>
      </c>
      <c r="AJ11" s="6" t="n">
        <v>885.17466</v>
      </c>
      <c r="AK11" s="11" t="n">
        <v>44524</v>
      </c>
      <c r="AL11" s="6" t="n">
        <v>3</v>
      </c>
      <c r="AM11" s="6" t="n">
        <v>233.5</v>
      </c>
      <c r="AN11" s="0"/>
      <c r="AO11" s="6" t="n">
        <v>77.10939709</v>
      </c>
      <c r="AP11" s="0" t="s">
        <v>361</v>
      </c>
      <c r="AQ11" s="11" t="n">
        <v>44531</v>
      </c>
      <c r="AR11" s="6" t="n">
        <v>144</v>
      </c>
      <c r="AS11" s="6" t="n">
        <v>267.16</v>
      </c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11" t="n">
        <v>44790</v>
      </c>
      <c r="K12" s="6" t="n">
        <v>252</v>
      </c>
      <c r="L12" s="6" t="n">
        <v>995.9</v>
      </c>
      <c r="M12" s="11" t="n">
        <v>44524</v>
      </c>
      <c r="N12" s="6" t="n">
        <v>14</v>
      </c>
      <c r="O12" s="6" t="n">
        <v>897.42</v>
      </c>
      <c r="P12" s="11" t="n">
        <v>44511</v>
      </c>
      <c r="Q12" s="6" t="n">
        <v>2</v>
      </c>
      <c r="R12" s="6" t="n">
        <v>153.9</v>
      </c>
      <c r="S12" s="11" t="n">
        <v>44841</v>
      </c>
      <c r="T12" s="6" t="n">
        <v>300</v>
      </c>
      <c r="U12" s="6" t="n">
        <v>1648.533024</v>
      </c>
      <c r="V12" s="0"/>
      <c r="W12" s="0"/>
      <c r="X12" s="0"/>
      <c r="Y12" s="0"/>
      <c r="Z12" s="0"/>
      <c r="AA12" s="0"/>
      <c r="AB12" s="11" t="n">
        <v>44811</v>
      </c>
      <c r="AC12" s="6" t="n">
        <v>160</v>
      </c>
      <c r="AD12" s="6" t="n">
        <v>1959.78</v>
      </c>
      <c r="AE12" s="0"/>
      <c r="AF12" s="0"/>
      <c r="AG12" s="0"/>
      <c r="AH12" s="11" t="n">
        <v>44524</v>
      </c>
      <c r="AI12" s="6" t="n">
        <v>100</v>
      </c>
      <c r="AJ12" s="6" t="n">
        <v>826.153008</v>
      </c>
      <c r="AK12" s="11" t="n">
        <v>44531</v>
      </c>
      <c r="AL12" s="6" t="n">
        <v>2</v>
      </c>
      <c r="AM12" s="6" t="n">
        <v>153.86</v>
      </c>
      <c r="AN12" s="0"/>
      <c r="AO12" s="6" t="n">
        <v>84</v>
      </c>
      <c r="AP12" s="0" t="s">
        <v>362</v>
      </c>
      <c r="AQ12" s="11" t="n">
        <v>44538</v>
      </c>
      <c r="AR12" s="6" t="n">
        <v>115</v>
      </c>
      <c r="AS12" s="6" t="n">
        <v>214.83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11" t="n">
        <v>44797</v>
      </c>
      <c r="K13" s="6" t="n">
        <v>372</v>
      </c>
      <c r="L13" s="6" t="n">
        <v>1499.9</v>
      </c>
      <c r="M13" s="11" t="n">
        <v>44531</v>
      </c>
      <c r="N13" s="6" t="n">
        <v>21</v>
      </c>
      <c r="O13" s="6" t="n">
        <v>1319.18</v>
      </c>
      <c r="P13" s="11" t="n">
        <v>44511</v>
      </c>
      <c r="Q13" s="6" t="n">
        <v>24</v>
      </c>
      <c r="R13" s="6" t="n">
        <v>1846.8</v>
      </c>
      <c r="S13" s="11" t="n">
        <v>44845</v>
      </c>
      <c r="T13" s="6" t="n">
        <v>300</v>
      </c>
      <c r="U13" s="6" t="n">
        <v>1660.007664</v>
      </c>
      <c r="V13" s="0"/>
      <c r="W13" s="0"/>
      <c r="X13" s="0"/>
      <c r="Y13" s="0"/>
      <c r="Z13" s="0"/>
      <c r="AA13" s="0"/>
      <c r="AB13" s="11" t="n">
        <v>44818</v>
      </c>
      <c r="AC13" s="6" t="n">
        <v>65</v>
      </c>
      <c r="AD13" s="6" t="n">
        <v>799.94</v>
      </c>
      <c r="AE13" s="0"/>
      <c r="AF13" s="0"/>
      <c r="AG13" s="0"/>
      <c r="AH13" s="11" t="n">
        <v>44531</v>
      </c>
      <c r="AI13" s="6" t="n">
        <v>100</v>
      </c>
      <c r="AJ13" s="6" t="n">
        <v>836.550342</v>
      </c>
      <c r="AK13" s="11" t="n">
        <v>44531</v>
      </c>
      <c r="AL13" s="6" t="n">
        <v>2</v>
      </c>
      <c r="AM13" s="6" t="n">
        <v>153.86</v>
      </c>
      <c r="AN13" s="0"/>
      <c r="AO13" s="5" t="s">
        <f>=AO12*(ABS(AO11)-ABS(AO10))</f>
      </c>
      <c r="AP13" s="0" t="s">
        <v>363</v>
      </c>
      <c r="AQ13" s="11" t="n">
        <v>44545</v>
      </c>
      <c r="AR13" s="6" t="n">
        <v>19</v>
      </c>
      <c r="AS13" s="6" t="n">
        <v>34.98</v>
      </c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11" t="n">
        <v>44806</v>
      </c>
      <c r="K14" s="6" t="n">
        <v>228</v>
      </c>
      <c r="L14" s="6" t="n">
        <v>993.62</v>
      </c>
      <c r="M14" s="11" t="n">
        <v>44538</v>
      </c>
      <c r="N14" s="6" t="n">
        <v>18</v>
      </c>
      <c r="O14" s="6" t="n">
        <v>1142.28</v>
      </c>
      <c r="P14" s="11" t="n">
        <v>44517</v>
      </c>
      <c r="Q14" s="6" t="n">
        <v>26</v>
      </c>
      <c r="R14" s="6" t="n">
        <v>2052.6</v>
      </c>
      <c r="S14" s="11" t="n">
        <v>44855</v>
      </c>
      <c r="T14" s="6" t="n">
        <v>300</v>
      </c>
      <c r="U14" s="6" t="n">
        <v>1697.44968</v>
      </c>
      <c r="V14" s="0"/>
      <c r="W14" s="0"/>
      <c r="X14" s="0"/>
      <c r="Y14" s="0"/>
      <c r="Z14" s="0"/>
      <c r="AA14" s="0"/>
      <c r="AB14" s="11" t="n">
        <v>45078</v>
      </c>
      <c r="AC14" s="6" t="n">
        <v>73</v>
      </c>
      <c r="AD14" s="6" t="n">
        <v>911.58</v>
      </c>
      <c r="AE14" s="0"/>
      <c r="AF14" s="0"/>
      <c r="AG14" s="0"/>
      <c r="AH14" s="11" t="n">
        <v>44538</v>
      </c>
      <c r="AI14" s="6" t="n">
        <v>100</v>
      </c>
      <c r="AJ14" s="6" t="n">
        <v>788.848536</v>
      </c>
      <c r="AK14" s="11" t="n">
        <v>44538</v>
      </c>
      <c r="AL14" s="6" t="n">
        <v>1</v>
      </c>
      <c r="AM14" s="6" t="n">
        <v>77.69</v>
      </c>
      <c r="AN14" s="0"/>
      <c r="AO14" s="0"/>
      <c r="AP14" s="0"/>
      <c r="AQ14" s="11" t="n">
        <v>44545</v>
      </c>
      <c r="AR14" s="6" t="n">
        <v>3</v>
      </c>
      <c r="AS14" s="6" t="n">
        <v>5.53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11" t="n">
        <v>44806</v>
      </c>
      <c r="K15" s="6" t="n">
        <v>298</v>
      </c>
      <c r="L15" s="6" t="n">
        <v>1314.78</v>
      </c>
      <c r="M15" s="11" t="n">
        <v>44545</v>
      </c>
      <c r="N15" s="6" t="n">
        <v>18</v>
      </c>
      <c r="O15" s="6" t="n">
        <v>1126.93</v>
      </c>
      <c r="P15" s="11" t="n">
        <v>44524</v>
      </c>
      <c r="Q15" s="6" t="n">
        <v>21</v>
      </c>
      <c r="R15" s="6" t="n">
        <v>1659.55</v>
      </c>
      <c r="S15" s="11" t="n">
        <v>44876</v>
      </c>
      <c r="T15" s="6" t="n">
        <v>100</v>
      </c>
      <c r="U15" s="6" t="n">
        <v>604.472358</v>
      </c>
      <c r="V15" s="0"/>
      <c r="W15" s="0"/>
      <c r="X15" s="0"/>
      <c r="Y15" s="0"/>
      <c r="Z15" s="0"/>
      <c r="AA15" s="0"/>
      <c r="AB15" s="11" t="n">
        <v>45231</v>
      </c>
      <c r="AC15" s="6" t="n">
        <v>32</v>
      </c>
      <c r="AD15" s="6" t="n">
        <v>410.57</v>
      </c>
      <c r="AE15" s="0"/>
      <c r="AF15" s="0"/>
      <c r="AG15" s="0"/>
      <c r="AH15" s="11" t="n">
        <v>44545</v>
      </c>
      <c r="AI15" s="6" t="n">
        <v>200</v>
      </c>
      <c r="AJ15" s="6" t="n">
        <v>1442.946872</v>
      </c>
      <c r="AK15" s="11" t="n">
        <v>44545</v>
      </c>
      <c r="AL15" s="6" t="n">
        <v>3</v>
      </c>
      <c r="AM15" s="6" t="n">
        <v>232.72</v>
      </c>
      <c r="AN15" s="0"/>
      <c r="AO15" s="0"/>
      <c r="AP15" s="0"/>
      <c r="AQ15" s="11" t="n">
        <v>44545</v>
      </c>
      <c r="AR15" s="6" t="n">
        <v>78</v>
      </c>
      <c r="AS15" s="6" t="n">
        <v>143.61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11" t="n">
        <v>44811</v>
      </c>
      <c r="K16" s="6" t="n">
        <v>400</v>
      </c>
      <c r="L16" s="6" t="n">
        <v>1724</v>
      </c>
      <c r="M16" s="11" t="n">
        <v>44545</v>
      </c>
      <c r="N16" s="6" t="n">
        <v>4</v>
      </c>
      <c r="O16" s="6" t="n">
        <v>250.35</v>
      </c>
      <c r="P16" s="11" t="n">
        <v>44531</v>
      </c>
      <c r="Q16" s="6" t="n">
        <v>5</v>
      </c>
      <c r="R16" s="6" t="n">
        <v>383.45</v>
      </c>
      <c r="S16" s="0"/>
      <c r="T16" s="5" t="s">
        <f>=SUM(U2:U15)/SUM(T2:T15)</f>
      </c>
      <c r="U16" s="0" t="s">
        <v>12</v>
      </c>
      <c r="V16" s="0"/>
      <c r="W16" s="0"/>
      <c r="X16" s="0"/>
      <c r="Y16" s="0"/>
      <c r="Z16" s="0"/>
      <c r="AA16" s="0"/>
      <c r="AB16" s="11" t="n">
        <v>45260</v>
      </c>
      <c r="AC16" s="6" t="n">
        <v>50</v>
      </c>
      <c r="AD16" s="6" t="n">
        <v>647.79</v>
      </c>
      <c r="AE16" s="0"/>
      <c r="AF16" s="0"/>
      <c r="AG16" s="0"/>
      <c r="AH16" s="11" t="n">
        <v>44552</v>
      </c>
      <c r="AI16" s="6" t="n">
        <v>200</v>
      </c>
      <c r="AJ16" s="6" t="n">
        <v>1485.270472</v>
      </c>
      <c r="AK16" s="11" t="n">
        <v>44552</v>
      </c>
      <c r="AL16" s="6" t="n">
        <v>2</v>
      </c>
      <c r="AM16" s="6" t="n">
        <v>155.04</v>
      </c>
      <c r="AN16" s="0"/>
      <c r="AO16" s="0"/>
      <c r="AP16" s="0"/>
      <c r="AQ16" s="11" t="n">
        <v>44559</v>
      </c>
      <c r="AR16" s="6" t="n">
        <v>698</v>
      </c>
      <c r="AS16" s="6" t="n">
        <v>1325.84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11" t="n">
        <v>44818</v>
      </c>
      <c r="K17" s="6" t="n">
        <v>393</v>
      </c>
      <c r="L17" s="6" t="n">
        <v>1707.98</v>
      </c>
      <c r="M17" s="11" t="n">
        <v>44552</v>
      </c>
      <c r="N17" s="6" t="n">
        <v>34</v>
      </c>
      <c r="O17" s="6" t="n">
        <v>2128.99</v>
      </c>
      <c r="P17" s="11" t="n">
        <v>44531</v>
      </c>
      <c r="Q17" s="6" t="n">
        <v>5</v>
      </c>
      <c r="R17" s="6" t="n">
        <v>383.45</v>
      </c>
      <c r="S17" s="0"/>
      <c r="T17" s="6" t="n">
        <v>0.0985</v>
      </c>
      <c r="U17" s="0" t="s">
        <v>361</v>
      </c>
      <c r="V17" s="0"/>
      <c r="W17" s="0"/>
      <c r="X17" s="0"/>
      <c r="Y17" s="0"/>
      <c r="Z17" s="0"/>
      <c r="AA17" s="0"/>
      <c r="AB17" s="11" t="n">
        <v>45267</v>
      </c>
      <c r="AC17" s="6" t="n">
        <v>50</v>
      </c>
      <c r="AD17" s="6" t="n">
        <v>644.13</v>
      </c>
      <c r="AE17" s="0"/>
      <c r="AF17" s="0"/>
      <c r="AG17" s="0"/>
      <c r="AH17" s="0"/>
      <c r="AI17" s="5" t="s">
        <f>=SUM(AJ2:AJ16)/SUM(AI2:AI16)</f>
      </c>
      <c r="AJ17" s="0" t="s">
        <v>12</v>
      </c>
      <c r="AK17" s="11" t="n">
        <v>44616</v>
      </c>
      <c r="AL17" s="6" t="n">
        <v>5</v>
      </c>
      <c r="AM17" s="6" t="n">
        <v>365.49</v>
      </c>
      <c r="AN17" s="0"/>
      <c r="AO17" s="0"/>
      <c r="AP17" s="0"/>
      <c r="AQ17" s="0"/>
      <c r="AR17" s="5" t="s">
        <f>=SUM(AS2:AS16)/SUM(AR2:AR16)</f>
      </c>
      <c r="AS17" s="0" t="s">
        <v>12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11" t="n">
        <v>44825</v>
      </c>
      <c r="K18" s="6" t="n">
        <v>389</v>
      </c>
      <c r="L18" s="6" t="n">
        <v>1500.76</v>
      </c>
      <c r="M18" s="11" t="n">
        <v>44559</v>
      </c>
      <c r="N18" s="6" t="n">
        <v>6</v>
      </c>
      <c r="O18" s="6" t="n">
        <v>388.64</v>
      </c>
      <c r="P18" s="11" t="n">
        <v>44531</v>
      </c>
      <c r="Q18" s="6" t="n">
        <v>5</v>
      </c>
      <c r="R18" s="6" t="n">
        <v>383.45</v>
      </c>
      <c r="S18" s="0"/>
      <c r="T18" s="6" t="n">
        <v>3000</v>
      </c>
      <c r="U18" s="0" t="s">
        <v>362</v>
      </c>
      <c r="V18" s="0"/>
      <c r="W18" s="0"/>
      <c r="X18" s="0"/>
      <c r="Y18" s="0"/>
      <c r="Z18" s="0"/>
      <c r="AA18" s="0"/>
      <c r="AB18" s="11" t="n">
        <v>45273</v>
      </c>
      <c r="AC18" s="6" t="n">
        <v>46</v>
      </c>
      <c r="AD18" s="6" t="n">
        <v>589.78</v>
      </c>
      <c r="AE18" s="0"/>
      <c r="AF18" s="0"/>
      <c r="AG18" s="0"/>
      <c r="AH18" s="0"/>
      <c r="AI18" s="6" t="n">
        <v>0.0749</v>
      </c>
      <c r="AJ18" s="0" t="s">
        <v>361</v>
      </c>
      <c r="AK18" s="0"/>
      <c r="AL18" s="5" t="s">
        <f>=SUM(AM2:AM17)/SUM(AL2:AL17)</f>
      </c>
      <c r="AM18" s="0" t="s">
        <v>12</v>
      </c>
      <c r="AN18" s="0"/>
      <c r="AO18" s="0"/>
      <c r="AP18" s="0"/>
      <c r="AQ18" s="0"/>
      <c r="AR18" s="6" t="n">
        <v>2.85741829</v>
      </c>
      <c r="AS18" s="0" t="s">
        <v>361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11" t="n">
        <v>44825</v>
      </c>
      <c r="K19" s="6" t="n">
        <v>25</v>
      </c>
      <c r="L19" s="6" t="n">
        <v>96.4</v>
      </c>
      <c r="M19" s="11" t="n">
        <v>44573</v>
      </c>
      <c r="N19" s="6" t="n">
        <v>15</v>
      </c>
      <c r="O19" s="6" t="n">
        <v>963.48</v>
      </c>
      <c r="P19" s="11" t="n">
        <v>44531</v>
      </c>
      <c r="Q19" s="6" t="n">
        <v>3</v>
      </c>
      <c r="R19" s="6" t="n">
        <v>230.07</v>
      </c>
      <c r="S19" s="0"/>
      <c r="T19" s="5" t="s">
        <f>=T18*(ABS(T17)-ABS(T16))</f>
      </c>
      <c r="U19" s="0" t="s">
        <v>363</v>
      </c>
      <c r="V19" s="0"/>
      <c r="W19" s="0"/>
      <c r="X19" s="0"/>
      <c r="Y19" s="0"/>
      <c r="Z19" s="0"/>
      <c r="AA19" s="0"/>
      <c r="AB19" s="11" t="n">
        <v>45337</v>
      </c>
      <c r="AC19" s="6" t="n">
        <v>100</v>
      </c>
      <c r="AD19" s="6" t="n">
        <v>1323.47</v>
      </c>
      <c r="AE19" s="0"/>
      <c r="AF19" s="0"/>
      <c r="AG19" s="0"/>
      <c r="AH19" s="0"/>
      <c r="AI19" s="6" t="n">
        <v>1800</v>
      </c>
      <c r="AJ19" s="0" t="s">
        <v>362</v>
      </c>
      <c r="AK19" s="0"/>
      <c r="AL19" s="6" t="n">
        <v>89.28436047</v>
      </c>
      <c r="AM19" s="0" t="s">
        <v>361</v>
      </c>
      <c r="AN19" s="0"/>
      <c r="AO19" s="0"/>
      <c r="AP19" s="0"/>
      <c r="AQ19" s="0"/>
      <c r="AR19" s="6" t="n">
        <v>1753</v>
      </c>
      <c r="AS19" s="0" t="s">
        <v>362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11" t="n">
        <v>44894</v>
      </c>
      <c r="K20" s="6" t="n">
        <v>368</v>
      </c>
      <c r="L20" s="6" t="n">
        <v>1497.76</v>
      </c>
      <c r="M20" s="11" t="n">
        <v>44580</v>
      </c>
      <c r="N20" s="6" t="n">
        <v>12</v>
      </c>
      <c r="O20" s="6" t="n">
        <v>767.9</v>
      </c>
      <c r="P20" s="11" t="n">
        <v>44538</v>
      </c>
      <c r="Q20" s="6" t="n">
        <v>17</v>
      </c>
      <c r="R20" s="6" t="n">
        <v>1334.92</v>
      </c>
      <c r="S20" s="0"/>
      <c r="T20" s="0"/>
      <c r="U20" s="0"/>
      <c r="V20" s="0"/>
      <c r="W20" s="0"/>
      <c r="X20" s="0"/>
      <c r="Y20" s="0"/>
      <c r="Z20" s="0"/>
      <c r="AA20" s="0"/>
      <c r="AB20" s="11" t="n">
        <v>45386</v>
      </c>
      <c r="AC20" s="6" t="n">
        <v>50</v>
      </c>
      <c r="AD20" s="6" t="n">
        <v>667.7</v>
      </c>
      <c r="AE20" s="0"/>
      <c r="AF20" s="0"/>
      <c r="AG20" s="0"/>
      <c r="AH20" s="0"/>
      <c r="AI20" s="5" t="s">
        <f>=AI19*(ABS(AI18)-ABS(AI17))</f>
      </c>
      <c r="AJ20" s="0" t="s">
        <v>363</v>
      </c>
      <c r="AK20" s="0"/>
      <c r="AL20" s="6" t="n">
        <v>88</v>
      </c>
      <c r="AM20" s="0" t="s">
        <v>362</v>
      </c>
      <c r="AN20" s="0"/>
      <c r="AO20" s="0"/>
      <c r="AP20" s="0"/>
      <c r="AQ20" s="0"/>
      <c r="AR20" s="5" t="s">
        <f>=AR19*(ABS(AR18)-ABS(AR17))</f>
      </c>
      <c r="AS20" s="0" t="s">
        <v>363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11" t="n">
        <v>44900</v>
      </c>
      <c r="K21" s="6" t="n">
        <v>368</v>
      </c>
      <c r="L21" s="6" t="n">
        <v>1506.59</v>
      </c>
      <c r="M21" s="11" t="n">
        <v>44580</v>
      </c>
      <c r="N21" s="6" t="n">
        <v>2</v>
      </c>
      <c r="O21" s="6" t="n">
        <v>127.8</v>
      </c>
      <c r="P21" s="11" t="n">
        <v>44545</v>
      </c>
      <c r="Q21" s="6" t="n">
        <v>13</v>
      </c>
      <c r="R21" s="6" t="n">
        <v>999.7</v>
      </c>
      <c r="S21" s="0"/>
      <c r="T21" s="0"/>
      <c r="U21" s="0"/>
      <c r="V21" s="0"/>
      <c r="W21" s="0"/>
      <c r="X21" s="0"/>
      <c r="Y21" s="0"/>
      <c r="Z21" s="0"/>
      <c r="AA21" s="0"/>
      <c r="AB21" s="11" t="n">
        <v>45390</v>
      </c>
      <c r="AC21" s="6" t="n">
        <v>50</v>
      </c>
      <c r="AD21" s="6" t="n">
        <v>670</v>
      </c>
      <c r="AE21" s="0"/>
      <c r="AF21" s="0"/>
      <c r="AG21" s="0"/>
      <c r="AH21" s="0"/>
      <c r="AI21" s="0"/>
      <c r="AJ21" s="0"/>
      <c r="AK21" s="0"/>
      <c r="AL21" s="5" t="s">
        <f>=AL20*(ABS(AL19)-ABS(AL18))</f>
      </c>
      <c r="AM21" s="0" t="s">
        <v>363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11" t="n">
        <v>44907</v>
      </c>
      <c r="K22" s="6" t="n">
        <v>368</v>
      </c>
      <c r="L22" s="6" t="n">
        <v>1489.66</v>
      </c>
      <c r="M22" s="11" t="n">
        <v>44587</v>
      </c>
      <c r="N22" s="6" t="n">
        <v>13</v>
      </c>
      <c r="O22" s="6" t="n">
        <v>822.76</v>
      </c>
      <c r="P22" s="11" t="n">
        <v>44545</v>
      </c>
      <c r="Q22" s="6" t="n">
        <v>2</v>
      </c>
      <c r="R22" s="6" t="n">
        <v>153.9</v>
      </c>
      <c r="S22" s="0"/>
      <c r="T22" s="0"/>
      <c r="U22" s="0"/>
      <c r="V22" s="0"/>
      <c r="W22" s="0"/>
      <c r="X22" s="0"/>
      <c r="Y22" s="0"/>
      <c r="Z22" s="0"/>
      <c r="AA22" s="0"/>
      <c r="AB22" s="11" t="n">
        <v>45436</v>
      </c>
      <c r="AC22" s="6" t="n">
        <v>50</v>
      </c>
      <c r="AD22" s="6" t="n">
        <v>668.75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11" t="n">
        <v>44916</v>
      </c>
      <c r="K23" s="6" t="n">
        <v>368</v>
      </c>
      <c r="L23" s="6" t="n">
        <v>1488.93</v>
      </c>
      <c r="M23" s="11" t="n">
        <v>44594</v>
      </c>
      <c r="N23" s="6" t="n">
        <v>11</v>
      </c>
      <c r="O23" s="6" t="n">
        <v>700.6</v>
      </c>
      <c r="P23" s="11" t="n">
        <v>44545</v>
      </c>
      <c r="Q23" s="6" t="n">
        <v>1</v>
      </c>
      <c r="R23" s="6" t="n">
        <v>76.95</v>
      </c>
      <c r="S23" s="0"/>
      <c r="T23" s="0"/>
      <c r="U23" s="0"/>
      <c r="V23" s="0"/>
      <c r="W23" s="0"/>
      <c r="X23" s="0"/>
      <c r="Y23" s="0"/>
      <c r="Z23" s="0"/>
      <c r="AA23" s="0"/>
      <c r="AB23" s="0"/>
      <c r="AC23" s="5" t="s">
        <f>=SUM(AD2:AD22)/SUM(AC2:AC22)</f>
      </c>
      <c r="AD23" s="0" t="s">
        <v>12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11" t="n">
        <v>44923</v>
      </c>
      <c r="K24" s="6" t="n">
        <v>368</v>
      </c>
      <c r="L24" s="6" t="n">
        <v>1510.27</v>
      </c>
      <c r="M24" s="11" t="n">
        <v>44601</v>
      </c>
      <c r="N24" s="6" t="n">
        <v>7</v>
      </c>
      <c r="O24" s="6" t="n">
        <v>434.74</v>
      </c>
      <c r="P24" s="11" t="n">
        <v>44552</v>
      </c>
      <c r="Q24" s="6" t="n">
        <v>9</v>
      </c>
      <c r="R24" s="6" t="n">
        <v>693.36</v>
      </c>
      <c r="S24" s="0"/>
      <c r="T24" s="0"/>
      <c r="U24" s="0"/>
      <c r="V24" s="0"/>
      <c r="W24" s="0"/>
      <c r="X24" s="0"/>
      <c r="Y24" s="0"/>
      <c r="Z24" s="0"/>
      <c r="AA24" s="0"/>
      <c r="AB24" s="0"/>
      <c r="AC24" s="6" t="n">
        <v>16.748</v>
      </c>
      <c r="AD24" s="0" t="s">
        <v>361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11" t="n">
        <v>44931</v>
      </c>
      <c r="K25" s="6" t="n">
        <v>368</v>
      </c>
      <c r="L25" s="6" t="n">
        <v>1525.73</v>
      </c>
      <c r="M25" s="11" t="n">
        <v>44608</v>
      </c>
      <c r="N25" s="6" t="n">
        <v>9</v>
      </c>
      <c r="O25" s="6" t="n">
        <v>551.37</v>
      </c>
      <c r="P25" s="11" t="n">
        <v>44552</v>
      </c>
      <c r="Q25" s="6" t="n">
        <v>9</v>
      </c>
      <c r="R25" s="6" t="n">
        <v>693.36</v>
      </c>
      <c r="S25" s="0"/>
      <c r="T25" s="0"/>
      <c r="U25" s="0"/>
      <c r="V25" s="0"/>
      <c r="W25" s="0"/>
      <c r="X25" s="0"/>
      <c r="Y25" s="0"/>
      <c r="Z25" s="0"/>
      <c r="AA25" s="0"/>
      <c r="AB25" s="0"/>
      <c r="AC25" s="6" t="n">
        <v>1000</v>
      </c>
      <c r="AD25" s="0" t="s">
        <v>362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11" t="n">
        <v>44937</v>
      </c>
      <c r="K26" s="6" t="n">
        <v>368</v>
      </c>
      <c r="L26" s="6" t="n">
        <v>1542.66</v>
      </c>
      <c r="M26" s="11" t="n">
        <v>44616</v>
      </c>
      <c r="N26" s="6" t="n">
        <v>5</v>
      </c>
      <c r="O26" s="6" t="n">
        <v>293.38</v>
      </c>
      <c r="P26" s="11" t="n">
        <v>44559</v>
      </c>
      <c r="Q26" s="6" t="n">
        <v>8</v>
      </c>
      <c r="R26" s="6" t="n">
        <v>634.78</v>
      </c>
      <c r="S26" s="0"/>
      <c r="T26" s="0"/>
      <c r="U26" s="0"/>
      <c r="V26" s="0"/>
      <c r="W26" s="0"/>
      <c r="X26" s="0"/>
      <c r="Y26" s="0"/>
      <c r="Z26" s="0"/>
      <c r="AA26" s="0"/>
      <c r="AB26" s="0"/>
      <c r="AC26" s="5" t="s">
        <f>=AC25*(ABS(AC24)-ABS(AC23))</f>
      </c>
      <c r="AD26" s="0" t="s">
        <v>363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11" t="n">
        <v>44944</v>
      </c>
      <c r="K27" s="6" t="n">
        <v>368</v>
      </c>
      <c r="L27" s="6" t="n">
        <v>1561.06</v>
      </c>
      <c r="M27" s="0"/>
      <c r="N27" s="5" t="s">
        <f>=SUM(O2:O26)/SUM(N2:N26)</f>
      </c>
      <c r="O27" s="0" t="s">
        <v>12</v>
      </c>
      <c r="P27" s="11" t="n">
        <v>44559</v>
      </c>
      <c r="Q27" s="6" t="n">
        <v>3</v>
      </c>
      <c r="R27" s="6" t="n">
        <v>238.04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11" t="n">
        <v>44951</v>
      </c>
      <c r="K28" s="6" t="n">
        <v>368</v>
      </c>
      <c r="L28" s="6" t="n">
        <v>1535.3</v>
      </c>
      <c r="M28" s="0"/>
      <c r="N28" s="6" t="n">
        <v>100.56154187</v>
      </c>
      <c r="O28" s="0" t="s">
        <v>361</v>
      </c>
      <c r="P28" s="11" t="n">
        <v>44573</v>
      </c>
      <c r="Q28" s="6" t="n">
        <v>2</v>
      </c>
      <c r="R28" s="6" t="n">
        <v>161.64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11" t="n">
        <v>44958</v>
      </c>
      <c r="K29" s="6" t="n">
        <v>368</v>
      </c>
      <c r="L29" s="6" t="n">
        <v>1575.78</v>
      </c>
      <c r="M29" s="0"/>
      <c r="N29" s="6" t="n">
        <v>469</v>
      </c>
      <c r="O29" s="0" t="s">
        <v>362</v>
      </c>
      <c r="P29" s="11" t="n">
        <v>44587</v>
      </c>
      <c r="Q29" s="6" t="n">
        <v>2</v>
      </c>
      <c r="R29" s="6" t="n">
        <v>165.05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11" t="n">
        <v>44965</v>
      </c>
      <c r="K30" s="6" t="n">
        <v>368</v>
      </c>
      <c r="L30" s="6" t="n">
        <v>1611.84</v>
      </c>
      <c r="M30" s="0"/>
      <c r="N30" s="5" t="s">
        <f>=N29*(ABS(N28)-ABS(N27))</f>
      </c>
      <c r="O30" s="0" t="s">
        <v>363</v>
      </c>
      <c r="P30" s="11" t="n">
        <v>44594</v>
      </c>
      <c r="Q30" s="6" t="n">
        <v>4</v>
      </c>
      <c r="R30" s="6" t="n">
        <v>324.81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11" t="n">
        <v>44972</v>
      </c>
      <c r="K31" s="6" t="n">
        <v>368</v>
      </c>
      <c r="L31" s="6" t="n">
        <v>1552.96</v>
      </c>
      <c r="M31" s="0"/>
      <c r="N31" s="0"/>
      <c r="O31" s="0"/>
      <c r="P31" s="11" t="n">
        <v>44601</v>
      </c>
      <c r="Q31" s="6" t="n">
        <v>2</v>
      </c>
      <c r="R31" s="6" t="n">
        <v>160.32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11" t="n">
        <v>44979</v>
      </c>
      <c r="K32" s="6" t="n">
        <v>368</v>
      </c>
      <c r="L32" s="6" t="n">
        <v>1557.38</v>
      </c>
      <c r="M32" s="0"/>
      <c r="N32" s="0"/>
      <c r="O32" s="0"/>
      <c r="P32" s="11" t="n">
        <v>44608</v>
      </c>
      <c r="Q32" s="6" t="n">
        <v>2</v>
      </c>
      <c r="R32" s="6" t="n">
        <v>159.08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11" t="n">
        <v>44987</v>
      </c>
      <c r="K33" s="6" t="n">
        <v>368</v>
      </c>
      <c r="L33" s="6" t="n">
        <v>1597.12</v>
      </c>
      <c r="M33" s="0"/>
      <c r="N33" s="0"/>
      <c r="O33" s="0"/>
      <c r="P33" s="0"/>
      <c r="Q33" s="5" t="s">
        <f>=SUM(R2:R32)/SUM(Q2:Q32)</f>
      </c>
      <c r="R33" s="0" t="s">
        <v>12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0"/>
      <c r="I34" s="0"/>
      <c r="J34" s="11" t="n">
        <v>44994</v>
      </c>
      <c r="K34" s="6" t="n">
        <v>368</v>
      </c>
      <c r="L34" s="6" t="n">
        <v>1611.84</v>
      </c>
      <c r="M34" s="0"/>
      <c r="N34" s="0"/>
      <c r="O34" s="0"/>
      <c r="P34" s="0"/>
      <c r="Q34" s="6" t="n">
        <v>117.03631886</v>
      </c>
      <c r="R34" s="0" t="s">
        <v>361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0"/>
      <c r="H35" s="0"/>
      <c r="I35" s="0"/>
      <c r="J35" s="11" t="n">
        <v>45000</v>
      </c>
      <c r="K35" s="6" t="n">
        <v>368</v>
      </c>
      <c r="L35" s="6" t="n">
        <v>1607.42</v>
      </c>
      <c r="M35" s="0"/>
      <c r="N35" s="0"/>
      <c r="O35" s="0"/>
      <c r="P35" s="0"/>
      <c r="Q35" s="6" t="n">
        <v>357</v>
      </c>
      <c r="R35" s="0" t="s">
        <v>362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0"/>
      <c r="H36" s="0"/>
      <c r="I36" s="0"/>
      <c r="J36" s="11" t="n">
        <v>45078</v>
      </c>
      <c r="K36" s="6" t="n">
        <v>170</v>
      </c>
      <c r="L36" s="6" t="n">
        <v>911.2</v>
      </c>
      <c r="M36" s="0"/>
      <c r="N36" s="0"/>
      <c r="O36" s="0"/>
      <c r="P36" s="0"/>
      <c r="Q36" s="5" t="s">
        <f>=Q35*(ABS(Q34)-ABS(Q33))</f>
      </c>
      <c r="R36" s="0" t="s">
        <v>363</v>
      </c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0"/>
      <c r="H37" s="0"/>
      <c r="I37" s="0"/>
      <c r="J37" s="11" t="n">
        <v>45168</v>
      </c>
      <c r="K37" s="6" t="n">
        <v>300</v>
      </c>
      <c r="L37" s="6" t="n">
        <v>1905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0"/>
      <c r="H38" s="0"/>
      <c r="I38" s="0"/>
      <c r="J38" s="11" t="n">
        <v>45337</v>
      </c>
      <c r="K38" s="6" t="n">
        <v>294</v>
      </c>
      <c r="L38" s="6" t="n">
        <v>1934.52</v>
      </c>
    </row>
    <row collapsed="false" customFormat="false" customHeight="false" hidden="false" ht="12.1" outlineLevel="0" r="39">
      <c r="A39" s="0"/>
      <c r="B39" s="0"/>
      <c r="C39" s="0"/>
      <c r="D39" s="0"/>
      <c r="E39" s="0"/>
      <c r="F39" s="0"/>
      <c r="G39" s="0"/>
      <c r="H39" s="0"/>
      <c r="I39" s="0"/>
      <c r="J39" s="11" t="n">
        <v>45344</v>
      </c>
      <c r="K39" s="6" t="n">
        <v>300</v>
      </c>
      <c r="L39" s="6" t="n">
        <v>1929</v>
      </c>
    </row>
    <row collapsed="false" customFormat="false" customHeight="false" hidden="false" ht="12.1" outlineLevel="0" r="40">
      <c r="A40" s="0"/>
      <c r="B40" s="0"/>
      <c r="C40" s="0"/>
      <c r="D40" s="0"/>
      <c r="E40" s="0"/>
      <c r="F40" s="0"/>
      <c r="G40" s="0"/>
      <c r="H40" s="0"/>
      <c r="I40" s="0"/>
      <c r="J40" s="11" t="n">
        <v>45391</v>
      </c>
      <c r="K40" s="6" t="n">
        <v>600</v>
      </c>
      <c r="L40" s="6" t="n">
        <v>4182</v>
      </c>
    </row>
    <row collapsed="false" customFormat="false" customHeight="false" hidden="false" ht="12.1" outlineLevel="0" r="41">
      <c r="A41" s="0"/>
      <c r="B41" s="0"/>
      <c r="C41" s="0"/>
      <c r="D41" s="0"/>
      <c r="E41" s="0"/>
      <c r="F41" s="0"/>
      <c r="G41" s="0"/>
      <c r="H41" s="0"/>
      <c r="I41" s="0"/>
      <c r="J41" s="11" t="n">
        <v>45436</v>
      </c>
      <c r="K41" s="6" t="n">
        <v>100</v>
      </c>
      <c r="L41" s="6" t="n">
        <v>697</v>
      </c>
    </row>
    <row collapsed="false" customFormat="false" customHeight="false" hidden="false" ht="12.1" outlineLevel="0" r="42">
      <c r="A42" s="0"/>
      <c r="B42" s="0"/>
      <c r="C42" s="0"/>
      <c r="D42" s="0"/>
      <c r="E42" s="0"/>
      <c r="F42" s="0"/>
      <c r="G42" s="0"/>
      <c r="H42" s="0"/>
      <c r="I42" s="0"/>
      <c r="J42" s="11" t="n">
        <v>45502</v>
      </c>
      <c r="K42" s="6" t="n">
        <v>200</v>
      </c>
      <c r="L42" s="6" t="n">
        <v>1252</v>
      </c>
    </row>
    <row collapsed="false" customFormat="false" customHeight="false" hidden="false" ht="12.1" outlineLevel="0" r="43">
      <c r="A43" s="0"/>
      <c r="B43" s="0"/>
      <c r="C43" s="0"/>
      <c r="D43" s="0"/>
      <c r="E43" s="0"/>
      <c r="F43" s="0"/>
      <c r="G43" s="0"/>
      <c r="H43" s="0"/>
      <c r="I43" s="0"/>
      <c r="J43" s="11" t="n">
        <v>45509</v>
      </c>
      <c r="K43" s="6" t="n">
        <v>200</v>
      </c>
      <c r="L43" s="6" t="n">
        <v>1226</v>
      </c>
    </row>
    <row collapsed="false" customFormat="false" customHeight="false" hidden="false" ht="12.1" outlineLevel="0" r="44">
      <c r="A44" s="0"/>
      <c r="B44" s="0"/>
      <c r="C44" s="0"/>
      <c r="D44" s="0"/>
      <c r="E44" s="0"/>
      <c r="F44" s="0"/>
      <c r="G44" s="0"/>
      <c r="H44" s="0"/>
      <c r="I44" s="0"/>
      <c r="J44" s="11" t="n">
        <v>45518</v>
      </c>
      <c r="K44" s="6" t="n">
        <v>200</v>
      </c>
      <c r="L44" s="6" t="n">
        <v>1224</v>
      </c>
    </row>
    <row collapsed="false" customFormat="false" customHeight="false" hidden="false" ht="12.1" outlineLevel="0" r="45">
      <c r="A45" s="0"/>
      <c r="B45" s="0"/>
      <c r="C45" s="0"/>
      <c r="D45" s="0"/>
      <c r="E45" s="0"/>
      <c r="F45" s="0"/>
      <c r="G45" s="0"/>
      <c r="H45" s="0"/>
      <c r="I45" s="0"/>
      <c r="J45" s="11" t="n">
        <v>45526</v>
      </c>
      <c r="K45" s="6" t="n">
        <v>200</v>
      </c>
      <c r="L45" s="6" t="n">
        <v>1182</v>
      </c>
    </row>
    <row collapsed="false" customFormat="false" customHeight="false" hidden="false" ht="12.1" outlineLevel="0" r="46">
      <c r="A46" s="0"/>
      <c r="B46" s="0"/>
      <c r="C46" s="0"/>
      <c r="D46" s="0"/>
      <c r="E46" s="0"/>
      <c r="F46" s="0"/>
      <c r="G46" s="0"/>
      <c r="H46" s="0"/>
      <c r="I46" s="0"/>
      <c r="J46" s="11" t="n">
        <v>45534</v>
      </c>
      <c r="K46" s="6" t="n">
        <v>200</v>
      </c>
      <c r="L46" s="6" t="n">
        <v>1156</v>
      </c>
    </row>
    <row collapsed="false" customFormat="false" customHeight="false" hidden="false" ht="12.1" outlineLevel="0" r="47">
      <c r="A47" s="0"/>
      <c r="B47" s="0"/>
      <c r="C47" s="0"/>
      <c r="D47" s="0"/>
      <c r="E47" s="0"/>
      <c r="F47" s="0"/>
      <c r="G47" s="0"/>
      <c r="H47" s="0"/>
      <c r="I47" s="0"/>
      <c r="J47" s="11" t="n">
        <v>45538</v>
      </c>
      <c r="K47" s="6" t="n">
        <v>200</v>
      </c>
      <c r="L47" s="6" t="n">
        <v>1088</v>
      </c>
    </row>
    <row collapsed="false" customFormat="false" customHeight="false" hidden="false" ht="12.1" outlineLevel="0" r="48">
      <c r="A48" s="0"/>
      <c r="B48" s="0"/>
      <c r="C48" s="0"/>
      <c r="D48" s="0"/>
      <c r="E48" s="0"/>
      <c r="F48" s="0"/>
      <c r="G48" s="0"/>
      <c r="H48" s="0"/>
      <c r="I48" s="0"/>
      <c r="J48" s="11" t="n">
        <v>45545</v>
      </c>
      <c r="K48" s="6" t="n">
        <v>200</v>
      </c>
      <c r="L48" s="6" t="n">
        <v>1146</v>
      </c>
    </row>
    <row collapsed="false" customFormat="false" customHeight="false" hidden="false" ht="12.1" outlineLevel="0" r="49">
      <c r="A49" s="0"/>
      <c r="B49" s="0"/>
      <c r="C49" s="0"/>
      <c r="D49" s="0"/>
      <c r="E49" s="0"/>
      <c r="F49" s="0"/>
      <c r="G49" s="0"/>
      <c r="H49" s="0"/>
      <c r="I49" s="0"/>
      <c r="J49" s="11" t="n">
        <v>45553</v>
      </c>
      <c r="K49" s="6" t="n">
        <v>200</v>
      </c>
      <c r="L49" s="6" t="n">
        <v>1178</v>
      </c>
    </row>
    <row collapsed="false" customFormat="false" customHeight="false" hidden="false" ht="12.1" outlineLevel="0" r="50">
      <c r="A50" s="0"/>
      <c r="B50" s="0"/>
      <c r="C50" s="0"/>
      <c r="D50" s="0"/>
      <c r="E50" s="0"/>
      <c r="F50" s="0"/>
      <c r="G50" s="0"/>
      <c r="H50" s="0"/>
      <c r="I50" s="0"/>
      <c r="J50" s="11" t="n">
        <v>45559</v>
      </c>
      <c r="K50" s="6" t="n">
        <v>200</v>
      </c>
      <c r="L50" s="6" t="n">
        <v>1214</v>
      </c>
    </row>
    <row collapsed="false" customFormat="false" customHeight="false" hidden="false" ht="12.1" outlineLevel="0" r="51">
      <c r="A51" s="0"/>
      <c r="B51" s="0"/>
      <c r="C51" s="0"/>
      <c r="D51" s="0"/>
      <c r="E51" s="0"/>
      <c r="F51" s="0"/>
      <c r="G51" s="0"/>
      <c r="H51" s="0"/>
      <c r="I51" s="0"/>
      <c r="J51" s="11" t="n">
        <v>45566</v>
      </c>
      <c r="K51" s="6" t="n">
        <v>200</v>
      </c>
      <c r="L51" s="6" t="n">
        <v>1196</v>
      </c>
    </row>
    <row collapsed="false" customFormat="false" customHeight="false" hidden="false" ht="12.1" outlineLevel="0" r="52">
      <c r="A52" s="0"/>
      <c r="B52" s="0"/>
      <c r="C52" s="0"/>
      <c r="D52" s="0"/>
      <c r="E52" s="0"/>
      <c r="F52" s="0"/>
      <c r="G52" s="0"/>
      <c r="H52" s="0"/>
      <c r="I52" s="0"/>
      <c r="J52" s="11" t="n">
        <v>45574</v>
      </c>
      <c r="K52" s="6" t="n">
        <v>200</v>
      </c>
      <c r="L52" s="6" t="n">
        <v>1188</v>
      </c>
    </row>
    <row collapsed="false" customFormat="false" customHeight="false" hidden="false" ht="12.1" outlineLevel="0" r="53">
      <c r="A53" s="0"/>
      <c r="B53" s="0"/>
      <c r="C53" s="0"/>
      <c r="D53" s="0"/>
      <c r="E53" s="0"/>
      <c r="F53" s="0"/>
      <c r="G53" s="0"/>
      <c r="H53" s="0"/>
      <c r="I53" s="0"/>
      <c r="J53" s="11" t="n">
        <v>45580</v>
      </c>
      <c r="K53" s="6" t="n">
        <v>200</v>
      </c>
      <c r="L53" s="6" t="n">
        <v>1190</v>
      </c>
    </row>
    <row collapsed="false" customFormat="false" customHeight="false" hidden="false" ht="12.1" outlineLevel="0" r="54">
      <c r="A54" s="0"/>
      <c r="B54" s="0"/>
      <c r="C54" s="0"/>
      <c r="D54" s="0"/>
      <c r="E54" s="0"/>
      <c r="F54" s="0"/>
      <c r="G54" s="0"/>
      <c r="H54" s="0"/>
      <c r="I54" s="0"/>
      <c r="J54" s="11" t="n">
        <v>45587</v>
      </c>
      <c r="K54" s="6" t="n">
        <v>200</v>
      </c>
      <c r="L54" s="6" t="n">
        <v>1184</v>
      </c>
    </row>
    <row collapsed="false" customFormat="false" customHeight="false" hidden="false" ht="12.1" outlineLevel="0" r="55">
      <c r="A55" s="0"/>
      <c r="B55" s="0"/>
      <c r="C55" s="0"/>
      <c r="D55" s="0"/>
      <c r="E55" s="0"/>
      <c r="F55" s="0"/>
      <c r="G55" s="0"/>
      <c r="H55" s="0"/>
      <c r="I55" s="0"/>
      <c r="J55" s="11" t="n">
        <v>45596</v>
      </c>
      <c r="K55" s="6" t="n">
        <v>200</v>
      </c>
      <c r="L55" s="6" t="n">
        <v>1106</v>
      </c>
    </row>
    <row collapsed="false" customFormat="false" customHeight="false" hidden="false" ht="12.1" outlineLevel="0" r="56">
      <c r="A56" s="0"/>
      <c r="B56" s="0"/>
      <c r="C56" s="0"/>
      <c r="D56" s="0"/>
      <c r="E56" s="0"/>
      <c r="F56" s="0"/>
      <c r="G56" s="0"/>
      <c r="H56" s="0"/>
      <c r="I56" s="0"/>
      <c r="J56" s="11" t="n">
        <v>45601</v>
      </c>
      <c r="K56" s="6" t="n">
        <v>200</v>
      </c>
      <c r="L56" s="6" t="n">
        <v>1116</v>
      </c>
    </row>
    <row collapsed="false" customFormat="false" customHeight="false" hidden="false" ht="12.1" outlineLevel="0" r="57">
      <c r="A57" s="0"/>
      <c r="B57" s="0"/>
      <c r="C57" s="0"/>
      <c r="D57" s="0"/>
      <c r="E57" s="0"/>
      <c r="F57" s="0"/>
      <c r="G57" s="0"/>
      <c r="H57" s="0"/>
      <c r="I57" s="0"/>
      <c r="J57" s="11" t="n">
        <v>45608</v>
      </c>
      <c r="K57" s="6" t="n">
        <v>200</v>
      </c>
      <c r="L57" s="6" t="n">
        <v>1184</v>
      </c>
    </row>
    <row collapsed="false" customFormat="false" customHeight="false" hidden="false" ht="12.1" outlineLevel="0" r="58">
      <c r="A58" s="0"/>
      <c r="B58" s="0"/>
      <c r="C58" s="0"/>
      <c r="D58" s="0"/>
      <c r="E58" s="0"/>
      <c r="F58" s="0"/>
      <c r="G58" s="0"/>
      <c r="H58" s="0"/>
      <c r="I58" s="0"/>
      <c r="J58" s="11" t="n">
        <v>45616</v>
      </c>
      <c r="K58" s="6" t="n">
        <v>200</v>
      </c>
      <c r="L58" s="6" t="n">
        <v>1138</v>
      </c>
    </row>
    <row collapsed="false" customFormat="false" customHeight="false" hidden="false" ht="12.1" outlineLevel="0" r="59">
      <c r="A59" s="0"/>
      <c r="B59" s="0"/>
      <c r="C59" s="0"/>
      <c r="D59" s="0"/>
      <c r="E59" s="0"/>
      <c r="F59" s="0"/>
      <c r="G59" s="0"/>
      <c r="H59" s="0"/>
      <c r="I59" s="0"/>
      <c r="J59" s="11" t="n">
        <v>45622</v>
      </c>
      <c r="K59" s="6" t="n">
        <v>200</v>
      </c>
      <c r="L59" s="6" t="n">
        <v>1088</v>
      </c>
    </row>
    <row collapsed="false" customFormat="false" customHeight="false" hidden="false" ht="12.1" outlineLevel="0" r="60">
      <c r="A60" s="0"/>
      <c r="B60" s="0"/>
      <c r="C60" s="0"/>
      <c r="D60" s="0"/>
      <c r="E60" s="0"/>
      <c r="F60" s="0"/>
      <c r="G60" s="0"/>
      <c r="H60" s="0"/>
      <c r="I60" s="0"/>
      <c r="J60" s="11" t="n">
        <v>45629</v>
      </c>
      <c r="K60" s="6" t="n">
        <v>200</v>
      </c>
      <c r="L60" s="6" t="n">
        <v>1094</v>
      </c>
    </row>
    <row collapsed="false" customFormat="false" customHeight="false" hidden="false" ht="12.1" outlineLevel="0" r="61">
      <c r="A61" s="0"/>
      <c r="B61" s="0"/>
      <c r="C61" s="0"/>
      <c r="D61" s="0"/>
      <c r="E61" s="0"/>
      <c r="F61" s="0"/>
      <c r="G61" s="0"/>
      <c r="H61" s="0"/>
      <c r="I61" s="0"/>
      <c r="J61" s="11" t="n">
        <v>45636</v>
      </c>
      <c r="K61" s="6" t="n">
        <v>200</v>
      </c>
      <c r="L61" s="6" t="n">
        <v>1090</v>
      </c>
    </row>
    <row collapsed="false" customFormat="false" customHeight="false" hidden="false" ht="12.1" outlineLevel="0" r="62">
      <c r="A62" s="0"/>
      <c r="B62" s="0"/>
      <c r="C62" s="0"/>
      <c r="D62" s="0"/>
      <c r="E62" s="0"/>
      <c r="F62" s="0"/>
      <c r="G62" s="0"/>
      <c r="H62" s="0"/>
      <c r="I62" s="0"/>
      <c r="J62" s="11" t="n">
        <v>45644</v>
      </c>
      <c r="K62" s="6" t="n">
        <v>200</v>
      </c>
      <c r="L62" s="6" t="n">
        <v>1046</v>
      </c>
    </row>
    <row collapsed="false" customFormat="false" customHeight="false" hidden="false" ht="12.1" outlineLevel="0" r="63">
      <c r="A63" s="0"/>
      <c r="B63" s="0"/>
      <c r="C63" s="0"/>
      <c r="D63" s="0"/>
      <c r="E63" s="0"/>
      <c r="F63" s="0"/>
      <c r="G63" s="0"/>
      <c r="H63" s="0"/>
      <c r="I63" s="0"/>
      <c r="J63" s="11" t="n">
        <v>45652</v>
      </c>
      <c r="K63" s="6" t="n">
        <v>200</v>
      </c>
      <c r="L63" s="6" t="n">
        <v>1194</v>
      </c>
    </row>
    <row collapsed="false" customFormat="false" customHeight="false" hidden="false" ht="12.1" outlineLevel="0" r="64">
      <c r="A64" s="0"/>
      <c r="B64" s="0"/>
      <c r="C64" s="0"/>
      <c r="D64" s="0"/>
      <c r="E64" s="0"/>
      <c r="F64" s="0"/>
      <c r="G64" s="0"/>
      <c r="H64" s="0"/>
      <c r="I64" s="0"/>
      <c r="J64" s="11" t="n">
        <v>45673</v>
      </c>
      <c r="K64" s="6" t="n">
        <v>200</v>
      </c>
      <c r="L64" s="6" t="n">
        <v>1264</v>
      </c>
    </row>
    <row collapsed="false" customFormat="false" customHeight="false" hidden="false" ht="12.1" outlineLevel="0" r="65">
      <c r="A65" s="0"/>
      <c r="B65" s="0"/>
      <c r="C65" s="0"/>
      <c r="D65" s="0"/>
      <c r="E65" s="0"/>
      <c r="F65" s="0"/>
      <c r="G65" s="0"/>
      <c r="H65" s="0"/>
      <c r="I65" s="0"/>
      <c r="J65" s="11" t="n">
        <v>45678</v>
      </c>
      <c r="K65" s="6" t="n">
        <v>200</v>
      </c>
      <c r="L65" s="6" t="n">
        <v>1268</v>
      </c>
    </row>
    <row collapsed="false" customFormat="false" customHeight="false" hidden="false" ht="12.1" outlineLevel="0" r="66">
      <c r="A66" s="0"/>
      <c r="B66" s="0"/>
      <c r="C66" s="0"/>
      <c r="D66" s="0"/>
      <c r="E66" s="0"/>
      <c r="F66" s="0"/>
      <c r="G66" s="0"/>
      <c r="H66" s="0"/>
      <c r="I66" s="0"/>
      <c r="J66" s="11" t="n">
        <v>45685</v>
      </c>
      <c r="K66" s="6" t="n">
        <v>200</v>
      </c>
      <c r="L66" s="6" t="n">
        <v>1258</v>
      </c>
    </row>
    <row collapsed="false" customFormat="false" customHeight="false" hidden="false" ht="12.1" outlineLevel="0" r="67">
      <c r="A67" s="0"/>
      <c r="B67" s="0"/>
      <c r="C67" s="0"/>
      <c r="D67" s="0"/>
      <c r="E67" s="0"/>
      <c r="F67" s="0"/>
      <c r="G67" s="0"/>
      <c r="H67" s="0"/>
      <c r="I67" s="0"/>
      <c r="J67" s="11" t="n">
        <v>45692</v>
      </c>
      <c r="K67" s="6" t="n">
        <v>200</v>
      </c>
      <c r="L67" s="6" t="n">
        <v>1280</v>
      </c>
    </row>
    <row collapsed="false" customFormat="false" customHeight="false" hidden="false" ht="12.1" outlineLevel="0" r="68">
      <c r="A68" s="0"/>
      <c r="B68" s="0"/>
      <c r="C68" s="0"/>
      <c r="D68" s="0"/>
      <c r="E68" s="0"/>
      <c r="F68" s="0"/>
      <c r="G68" s="0"/>
      <c r="H68" s="0"/>
      <c r="I68" s="0"/>
      <c r="J68" s="11" t="n">
        <v>45699</v>
      </c>
      <c r="K68" s="6" t="n">
        <v>200</v>
      </c>
      <c r="L68" s="6" t="n">
        <v>1304</v>
      </c>
    </row>
    <row collapsed="false" customFormat="false" customHeight="false" hidden="false" ht="12.1" outlineLevel="0" r="69">
      <c r="A69" s="0"/>
      <c r="B69" s="0"/>
      <c r="C69" s="0"/>
      <c r="D69" s="0"/>
      <c r="E69" s="0"/>
      <c r="F69" s="0"/>
      <c r="G69" s="0"/>
      <c r="H69" s="0"/>
      <c r="I69" s="0"/>
      <c r="J69" s="11" t="n">
        <v>45706</v>
      </c>
      <c r="K69" s="6" t="n">
        <v>200</v>
      </c>
      <c r="L69" s="6" t="n">
        <v>1440</v>
      </c>
    </row>
    <row collapsed="false" customFormat="false" customHeight="false" hidden="false" ht="12.1" outlineLevel="0" r="70">
      <c r="A70" s="0"/>
      <c r="B70" s="0"/>
      <c r="C70" s="0"/>
      <c r="D70" s="0"/>
      <c r="E70" s="0"/>
      <c r="F70" s="0"/>
      <c r="G70" s="0"/>
      <c r="H70" s="0"/>
      <c r="I70" s="0"/>
      <c r="J70" s="11" t="n">
        <v>45713</v>
      </c>
      <c r="K70" s="6" t="n">
        <v>200</v>
      </c>
      <c r="L70" s="6" t="n">
        <v>1460</v>
      </c>
    </row>
    <row collapsed="false" customFormat="false" customHeight="false" hidden="false" ht="12.1" outlineLevel="0" r="71">
      <c r="A71" s="0"/>
      <c r="B71" s="0"/>
      <c r="C71" s="0"/>
      <c r="D71" s="0"/>
      <c r="E71" s="0"/>
      <c r="F71" s="0"/>
      <c r="G71" s="0"/>
      <c r="H71" s="0"/>
      <c r="I71" s="0"/>
      <c r="J71" s="11" t="n">
        <v>45720</v>
      </c>
      <c r="K71" s="6" t="n">
        <v>200</v>
      </c>
      <c r="L71" s="6" t="n">
        <v>1410</v>
      </c>
    </row>
    <row collapsed="false" customFormat="false" customHeight="false" hidden="false" ht="12.1" outlineLevel="0" r="72">
      <c r="A72" s="0"/>
      <c r="B72" s="0"/>
      <c r="C72" s="0"/>
      <c r="D72" s="0"/>
      <c r="E72" s="0"/>
      <c r="F72" s="0"/>
      <c r="G72" s="0"/>
      <c r="H72" s="0"/>
      <c r="I72" s="0"/>
      <c r="J72" s="11" t="n">
        <v>45728</v>
      </c>
      <c r="K72" s="6" t="n">
        <v>200</v>
      </c>
      <c r="L72" s="6" t="n">
        <v>1390</v>
      </c>
    </row>
    <row collapsed="false" customFormat="false" customHeight="false" hidden="false" ht="12.1" outlineLevel="0" r="73">
      <c r="A73" s="0"/>
      <c r="B73" s="0"/>
      <c r="C73" s="0"/>
      <c r="D73" s="0"/>
      <c r="E73" s="0"/>
      <c r="F73" s="0"/>
      <c r="G73" s="0"/>
      <c r="H73" s="0"/>
      <c r="I73" s="0"/>
      <c r="J73" s="11" t="n">
        <v>45734</v>
      </c>
      <c r="K73" s="6" t="n">
        <v>200</v>
      </c>
      <c r="L73" s="6" t="n">
        <v>1420</v>
      </c>
    </row>
    <row collapsed="false" customFormat="false" customHeight="false" hidden="false" ht="12.1" outlineLevel="0" r="74">
      <c r="A74" s="0"/>
      <c r="B74" s="0"/>
      <c r="C74" s="0"/>
      <c r="D74" s="0"/>
      <c r="E74" s="0"/>
      <c r="F74" s="0"/>
      <c r="G74" s="0"/>
      <c r="H74" s="0"/>
      <c r="I74" s="0"/>
      <c r="J74" s="11" t="n">
        <v>45741</v>
      </c>
      <c r="K74" s="6" t="n">
        <v>200</v>
      </c>
      <c r="L74" s="6" t="n">
        <v>1388</v>
      </c>
    </row>
    <row collapsed="false" customFormat="false" customHeight="false" hidden="false" ht="12.1" outlineLevel="0" r="75">
      <c r="A75" s="0"/>
      <c r="B75" s="0"/>
      <c r="C75" s="0"/>
      <c r="D75" s="0"/>
      <c r="E75" s="0"/>
      <c r="F75" s="0"/>
      <c r="G75" s="0"/>
      <c r="H75" s="0"/>
      <c r="I75" s="0"/>
      <c r="J75" s="11" t="n">
        <v>45748</v>
      </c>
      <c r="K75" s="6" t="n">
        <v>200</v>
      </c>
      <c r="L75" s="6" t="n">
        <v>1326</v>
      </c>
    </row>
    <row collapsed="false" customFormat="false" customHeight="false" hidden="false" ht="12.1" outlineLevel="0" r="76">
      <c r="A76" s="0"/>
      <c r="B76" s="0"/>
      <c r="C76" s="0"/>
      <c r="D76" s="0"/>
      <c r="E76" s="0"/>
      <c r="F76" s="0"/>
      <c r="G76" s="0"/>
      <c r="H76" s="0"/>
      <c r="I76" s="0"/>
      <c r="J76" s="11" t="n">
        <v>45762</v>
      </c>
      <c r="K76" s="6" t="n">
        <v>100</v>
      </c>
      <c r="L76" s="6" t="n">
        <v>617</v>
      </c>
    </row>
    <row collapsed="false" customFormat="false" customHeight="false" hidden="false" ht="12.1" outlineLevel="0" r="77">
      <c r="A77" s="0"/>
      <c r="B77" s="0"/>
      <c r="C77" s="0"/>
      <c r="D77" s="0"/>
      <c r="E77" s="0"/>
      <c r="F77" s="0"/>
      <c r="G77" s="0"/>
      <c r="H77" s="0"/>
      <c r="I77" s="0"/>
      <c r="J77" s="11" t="n">
        <v>45762</v>
      </c>
      <c r="K77" s="6" t="n">
        <v>100</v>
      </c>
      <c r="L77" s="6" t="n">
        <v>617</v>
      </c>
    </row>
    <row collapsed="false" customFormat="false" customHeight="false" hidden="false" ht="12.1" outlineLevel="0" r="78">
      <c r="A78" s="0"/>
      <c r="B78" s="0"/>
      <c r="C78" s="0"/>
      <c r="D78" s="0"/>
      <c r="E78" s="0"/>
      <c r="F78" s="0"/>
      <c r="G78" s="0"/>
      <c r="H78" s="0"/>
      <c r="I78" s="0"/>
      <c r="J78" s="0"/>
      <c r="K78" s="5" t="s">
        <f>=SUM(L2:L77)/SUM(K2:K77)</f>
      </c>
      <c r="L78" s="0" t="s">
        <v>12</v>
      </c>
    </row>
    <row collapsed="false" customFormat="false" customHeight="false" hidden="false" ht="12.1" outlineLevel="0" r="79">
      <c r="A79" s="0"/>
      <c r="B79" s="0"/>
      <c r="C79" s="0"/>
      <c r="D79" s="0"/>
      <c r="E79" s="0"/>
      <c r="F79" s="0"/>
      <c r="G79" s="0"/>
      <c r="H79" s="0"/>
      <c r="I79" s="0"/>
      <c r="J79" s="0"/>
      <c r="K79" s="6" t="n">
        <v>6.41</v>
      </c>
      <c r="L79" s="0" t="s">
        <v>361</v>
      </c>
    </row>
    <row collapsed="false" customFormat="false" customHeight="false" hidden="false" ht="12.1" outlineLevel="0" r="80">
      <c r="A80" s="0"/>
      <c r="B80" s="0"/>
      <c r="C80" s="0"/>
      <c r="D80" s="0"/>
      <c r="E80" s="0"/>
      <c r="F80" s="0"/>
      <c r="G80" s="0"/>
      <c r="H80" s="0"/>
      <c r="I80" s="0"/>
      <c r="J80" s="0"/>
      <c r="K80" s="6" t="n">
        <v>18000</v>
      </c>
      <c r="L80" s="0" t="s">
        <v>362</v>
      </c>
    </row>
    <row collapsed="false" customFormat="false" customHeight="false" hidden="false" ht="12.1" outlineLevel="0" r="81">
      <c r="A81" s="0"/>
      <c r="B81" s="0"/>
      <c r="C81" s="0"/>
      <c r="D81" s="0"/>
      <c r="E81" s="0"/>
      <c r="F81" s="0"/>
      <c r="G81" s="0"/>
      <c r="H81" s="0"/>
      <c r="I81" s="0"/>
      <c r="J81" s="0"/>
      <c r="K81" s="5" t="s">
        <f>=K80*(ABS(K79)-ABS(K78))</f>
      </c>
      <c r="L81" s="0" t="s">
        <v>363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P101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91</v>
      </c>
      <c r="B1" s="19" t="s">
        <v>0</v>
      </c>
      <c r="C1" s="19" t="s">
        <v>2</v>
      </c>
      <c r="D1" s="19" t="s">
        <v>364</v>
      </c>
      <c r="E1" s="19" t="s">
        <v>1</v>
      </c>
      <c r="F1" s="19" t="s">
        <v>3</v>
      </c>
      <c r="G1" s="19" t="s">
        <v>5</v>
      </c>
      <c r="H1" s="19" t="s">
        <v>6</v>
      </c>
      <c r="I1" s="19" t="s">
        <v>10</v>
      </c>
      <c r="J1" s="19" t="s">
        <v>8</v>
      </c>
      <c r="K1" s="19" t="s">
        <v>365</v>
      </c>
      <c r="L1" s="19" t="s">
        <v>366</v>
      </c>
      <c r="M1" s="19" t="s">
        <v>48</v>
      </c>
      <c r="N1" s="19" t="s">
        <v>20</v>
      </c>
      <c r="O1" s="19" t="s">
        <v>367</v>
      </c>
      <c r="P1" s="19" t="s">
        <v>368</v>
      </c>
    </row>
    <row collapsed="false" customFormat="false" customHeight="false" hidden="false" ht="12.1" outlineLevel="0" r="2">
      <c r="A2" s="22" t="n">
        <v>43819.402256944</v>
      </c>
      <c r="B2" s="23" t="s">
        <v>369</v>
      </c>
      <c r="C2" s="23" t="s">
        <v>99</v>
      </c>
      <c r="D2" s="23" t="s">
        <v>369</v>
      </c>
      <c r="E2" s="23" t="s">
        <v>369</v>
      </c>
      <c r="F2" s="23" t="s">
        <v>20</v>
      </c>
      <c r="G2" s="24" t="n">
        <v>1</v>
      </c>
      <c r="H2" s="25" t="n">
        <v>1</v>
      </c>
      <c r="I2" s="25" t="n">
        <v>10000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3"/>
      <c r="P2" s="23" t="s">
        <v>370</v>
      </c>
    </row>
    <row collapsed="false" customFormat="false" customHeight="false" hidden="false" ht="12.1" outlineLevel="0" r="3">
      <c r="A3" s="26" t="n">
        <v>43819.417523148</v>
      </c>
      <c r="B3" s="27" t="s">
        <v>371</v>
      </c>
      <c r="C3" s="27" t="s">
        <v>100</v>
      </c>
      <c r="D3" s="27" t="s">
        <v>371</v>
      </c>
      <c r="E3" s="27" t="s">
        <v>371</v>
      </c>
      <c r="F3" s="27" t="s">
        <v>20</v>
      </c>
      <c r="G3" s="28" t="n">
        <v>1</v>
      </c>
      <c r="H3" s="29" t="n">
        <v>-10000</v>
      </c>
      <c r="I3" s="29" t="n">
        <v>-10000</v>
      </c>
      <c r="J3" s="29" t="n">
        <v>0</v>
      </c>
      <c r="K3" s="29" t="n">
        <v>0</v>
      </c>
      <c r="L3" s="29" t="n">
        <v>0</v>
      </c>
      <c r="M3" s="29"/>
      <c r="N3" s="6" t="s">
        <f>=I3+J3+K3+L3</f>
      </c>
      <c r="O3" s="27"/>
      <c r="P3" s="27" t="s">
        <v>370</v>
      </c>
    </row>
    <row collapsed="false" customFormat="false" customHeight="false" hidden="false" ht="12.1" outlineLevel="0" r="4">
      <c r="A4" s="22" t="n">
        <v>43819.418344907</v>
      </c>
      <c r="B4" s="23" t="s">
        <v>369</v>
      </c>
      <c r="C4" s="23" t="s">
        <v>99</v>
      </c>
      <c r="D4" s="23" t="s">
        <v>369</v>
      </c>
      <c r="E4" s="23" t="s">
        <v>369</v>
      </c>
      <c r="F4" s="23" t="s">
        <v>48</v>
      </c>
      <c r="G4" s="24" t="n">
        <v>1</v>
      </c>
      <c r="H4" s="25" t="n">
        <v>1</v>
      </c>
      <c r="I4" s="25" t="n">
        <v>120</v>
      </c>
      <c r="J4" s="25" t="n">
        <v>0</v>
      </c>
      <c r="K4" s="25" t="n">
        <v>0</v>
      </c>
      <c r="L4" s="25" t="n">
        <v>0</v>
      </c>
      <c r="M4" s="6" t="s">
        <f>=I4+J4+K4+L4</f>
      </c>
      <c r="N4" s="25"/>
      <c r="O4" s="23"/>
      <c r="P4" s="23" t="s">
        <v>370</v>
      </c>
    </row>
    <row collapsed="false" customFormat="false" customHeight="false" hidden="false" ht="12.1" outlineLevel="0" r="5">
      <c r="A5" s="21" t="n">
        <v>43819.418923611</v>
      </c>
      <c r="B5" s="17" t="s">
        <v>63</v>
      </c>
      <c r="C5" s="17" t="s">
        <v>372</v>
      </c>
      <c r="D5" s="17" t="s">
        <v>299</v>
      </c>
      <c r="E5" s="17" t="s">
        <v>34</v>
      </c>
      <c r="F5" s="17" t="s">
        <v>48</v>
      </c>
      <c r="G5" s="7" t="n">
        <v>9</v>
      </c>
      <c r="H5" s="6" t="n">
        <v>12.66</v>
      </c>
      <c r="I5" s="6" t="n">
        <v>-113.94</v>
      </c>
      <c r="J5" s="6" t="n">
        <v>0</v>
      </c>
      <c r="K5" s="6" t="n">
        <v>-0.34</v>
      </c>
      <c r="L5" s="6" t="n">
        <v>0</v>
      </c>
      <c r="M5" s="6" t="s">
        <f>=I5+J5+K5+L5</f>
      </c>
      <c r="N5" s="6"/>
      <c r="O5" s="17"/>
      <c r="P5" s="17" t="s">
        <v>370</v>
      </c>
    </row>
    <row collapsed="false" customFormat="false" customHeight="false" hidden="false" ht="12.1" outlineLevel="0" r="6">
      <c r="A6" s="30" t="n">
        <v>43823</v>
      </c>
      <c r="B6" s="31" t="s">
        <v>373</v>
      </c>
      <c r="C6" s="31" t="s">
        <v>374</v>
      </c>
      <c r="D6" s="31" t="s">
        <v>373</v>
      </c>
      <c r="E6" s="31" t="s">
        <v>373</v>
      </c>
      <c r="F6" s="31" t="s">
        <v>48</v>
      </c>
      <c r="G6" s="32" t="n">
        <v>1</v>
      </c>
      <c r="H6" s="33" t="n">
        <v>-1</v>
      </c>
      <c r="I6" s="33" t="n">
        <v>-1.58</v>
      </c>
      <c r="J6" s="33" t="n">
        <v>0</v>
      </c>
      <c r="K6" s="33" t="n">
        <v>0</v>
      </c>
      <c r="L6" s="33" t="n">
        <v>0</v>
      </c>
      <c r="M6" s="6" t="s">
        <f>=I6+J6+K6+L6</f>
      </c>
      <c r="N6" s="33"/>
      <c r="O6" s="31"/>
      <c r="P6" s="31" t="s">
        <v>370</v>
      </c>
    </row>
    <row collapsed="false" customFormat="false" customHeight="false" hidden="false" ht="12.1" outlineLevel="0" r="7">
      <c r="A7" s="22" t="n">
        <v>43826.762268519</v>
      </c>
      <c r="B7" s="23" t="s">
        <v>369</v>
      </c>
      <c r="C7" s="23" t="s">
        <v>99</v>
      </c>
      <c r="D7" s="23" t="s">
        <v>369</v>
      </c>
      <c r="E7" s="23" t="s">
        <v>369</v>
      </c>
      <c r="F7" s="23" t="s">
        <v>20</v>
      </c>
      <c r="G7" s="24" t="n">
        <v>1</v>
      </c>
      <c r="H7" s="25" t="n">
        <v>1</v>
      </c>
      <c r="I7" s="25" t="n">
        <v>5350</v>
      </c>
      <c r="J7" s="25" t="n">
        <v>0</v>
      </c>
      <c r="K7" s="25" t="n">
        <v>0</v>
      </c>
      <c r="L7" s="25" t="n">
        <v>0</v>
      </c>
      <c r="M7" s="25"/>
      <c r="N7" s="6" t="s">
        <f>=I7+J7+K7+L7</f>
      </c>
      <c r="O7" s="23"/>
      <c r="P7" s="23" t="s">
        <v>370</v>
      </c>
    </row>
    <row collapsed="false" customFormat="false" customHeight="false" hidden="false" ht="12.1" outlineLevel="0" r="8">
      <c r="A8" s="22" t="n">
        <v>43826.763310185</v>
      </c>
      <c r="B8" s="23" t="s">
        <v>369</v>
      </c>
      <c r="C8" s="23" t="s">
        <v>99</v>
      </c>
      <c r="D8" s="23" t="s">
        <v>369</v>
      </c>
      <c r="E8" s="23" t="s">
        <v>369</v>
      </c>
      <c r="F8" s="23" t="s">
        <v>20</v>
      </c>
      <c r="G8" s="24" t="n">
        <v>1</v>
      </c>
      <c r="H8" s="25" t="n">
        <v>1</v>
      </c>
      <c r="I8" s="25" t="n">
        <v>200</v>
      </c>
      <c r="J8" s="25" t="n">
        <v>0</v>
      </c>
      <c r="K8" s="25" t="n">
        <v>0</v>
      </c>
      <c r="L8" s="25" t="n">
        <v>0</v>
      </c>
      <c r="M8" s="25"/>
      <c r="N8" s="6" t="s">
        <f>=I8+J8+K8+L8</f>
      </c>
      <c r="O8" s="23"/>
      <c r="P8" s="23" t="s">
        <v>370</v>
      </c>
    </row>
    <row collapsed="false" customFormat="false" customHeight="false" hidden="false" ht="12.1" outlineLevel="0" r="9">
      <c r="A9" s="22" t="n">
        <v>43826.763888889</v>
      </c>
      <c r="B9" s="23" t="s">
        <v>369</v>
      </c>
      <c r="C9" s="23" t="s">
        <v>99</v>
      </c>
      <c r="D9" s="23" t="s">
        <v>369</v>
      </c>
      <c r="E9" s="23" t="s">
        <v>369</v>
      </c>
      <c r="F9" s="23" t="s">
        <v>20</v>
      </c>
      <c r="G9" s="24" t="n">
        <v>1</v>
      </c>
      <c r="H9" s="25" t="n">
        <v>1</v>
      </c>
      <c r="I9" s="25" t="n">
        <v>10</v>
      </c>
      <c r="J9" s="25" t="n">
        <v>0</v>
      </c>
      <c r="K9" s="25" t="n">
        <v>0</v>
      </c>
      <c r="L9" s="25" t="n">
        <v>0</v>
      </c>
      <c r="M9" s="25"/>
      <c r="N9" s="6" t="s">
        <f>=I9+J9+K9+L9</f>
      </c>
      <c r="O9" s="23"/>
      <c r="P9" s="23" t="s">
        <v>370</v>
      </c>
    </row>
    <row collapsed="false" customFormat="false" customHeight="false" hidden="false" ht="12.1" outlineLevel="0" r="10">
      <c r="A10" s="22" t="n">
        <v>43826.766319444</v>
      </c>
      <c r="B10" s="23" t="s">
        <v>369</v>
      </c>
      <c r="C10" s="23" t="s">
        <v>99</v>
      </c>
      <c r="D10" s="23" t="s">
        <v>369</v>
      </c>
      <c r="E10" s="23" t="s">
        <v>369</v>
      </c>
      <c r="F10" s="23" t="s">
        <v>20</v>
      </c>
      <c r="G10" s="24" t="n">
        <v>1</v>
      </c>
      <c r="H10" s="25" t="n">
        <v>1</v>
      </c>
      <c r="I10" s="25" t="n">
        <v>20</v>
      </c>
      <c r="J10" s="25" t="n">
        <v>0</v>
      </c>
      <c r="K10" s="25" t="n">
        <v>0</v>
      </c>
      <c r="L10" s="25" t="n">
        <v>0</v>
      </c>
      <c r="M10" s="25"/>
      <c r="N10" s="6" t="s">
        <f>=I10+J10+K10+L10</f>
      </c>
      <c r="O10" s="23"/>
      <c r="P10" s="23" t="s">
        <v>370</v>
      </c>
    </row>
    <row collapsed="false" customFormat="false" customHeight="false" hidden="false" ht="12.1" outlineLevel="0" r="11">
      <c r="A11" s="21" t="n">
        <v>43826.7665625</v>
      </c>
      <c r="B11" s="17" t="s">
        <v>51</v>
      </c>
      <c r="C11" s="17" t="s">
        <v>375</v>
      </c>
      <c r="D11" s="17" t="s">
        <v>299</v>
      </c>
      <c r="E11" s="17" t="s">
        <v>34</v>
      </c>
      <c r="F11" s="17" t="s">
        <v>20</v>
      </c>
      <c r="G11" s="7" t="n">
        <v>1</v>
      </c>
      <c r="H11" s="6" t="n">
        <v>5539</v>
      </c>
      <c r="I11" s="6" t="n">
        <v>-5539</v>
      </c>
      <c r="J11" s="6" t="n">
        <v>0</v>
      </c>
      <c r="K11" s="6" t="n">
        <v>-16.62</v>
      </c>
      <c r="L11" s="6" t="n">
        <v>0</v>
      </c>
      <c r="M11" s="6"/>
      <c r="N11" s="6" t="s">
        <f>=I11+J11+K11+L11</f>
      </c>
      <c r="O11" s="17"/>
      <c r="P11" s="17" t="s">
        <v>370</v>
      </c>
    </row>
    <row collapsed="false" customFormat="false" customHeight="false" hidden="false" ht="12.1" outlineLevel="0" r="12">
      <c r="A12" s="22" t="n">
        <v>43844.694791667</v>
      </c>
      <c r="B12" s="23" t="s">
        <v>369</v>
      </c>
      <c r="C12" s="23" t="s">
        <v>99</v>
      </c>
      <c r="D12" s="23" t="s">
        <v>369</v>
      </c>
      <c r="E12" s="23" t="s">
        <v>369</v>
      </c>
      <c r="F12" s="23" t="s">
        <v>20</v>
      </c>
      <c r="G12" s="24" t="n">
        <v>1</v>
      </c>
      <c r="H12" s="25" t="n">
        <v>1</v>
      </c>
      <c r="I12" s="25" t="n">
        <v>3200</v>
      </c>
      <c r="J12" s="25" t="n">
        <v>0</v>
      </c>
      <c r="K12" s="25" t="n">
        <v>0</v>
      </c>
      <c r="L12" s="25" t="n">
        <v>0</v>
      </c>
      <c r="M12" s="25"/>
      <c r="N12" s="6" t="s">
        <f>=I12+J12+K12+L12</f>
      </c>
      <c r="O12" s="23"/>
      <c r="P12" s="23" t="s">
        <v>370</v>
      </c>
    </row>
    <row collapsed="false" customFormat="false" customHeight="false" hidden="false" ht="12.1" outlineLevel="0" r="13">
      <c r="A13" s="21" t="n">
        <v>43844.694918981</v>
      </c>
      <c r="B13" s="17" t="s">
        <v>81</v>
      </c>
      <c r="C13" s="17" t="s">
        <v>376</v>
      </c>
      <c r="D13" s="17" t="s">
        <v>299</v>
      </c>
      <c r="E13" s="17" t="s">
        <v>34</v>
      </c>
      <c r="F13" s="17" t="s">
        <v>20</v>
      </c>
      <c r="G13" s="7" t="n">
        <v>1</v>
      </c>
      <c r="H13" s="6" t="n">
        <v>3185</v>
      </c>
      <c r="I13" s="6" t="n">
        <v>-3185</v>
      </c>
      <c r="J13" s="6" t="n">
        <v>0</v>
      </c>
      <c r="K13" s="6" t="n">
        <v>-9.56</v>
      </c>
      <c r="L13" s="6" t="n">
        <v>0</v>
      </c>
      <c r="M13" s="6"/>
      <c r="N13" s="6" t="s">
        <f>=I13+J13+K13+L13</f>
      </c>
      <c r="O13" s="17"/>
      <c r="P13" s="17" t="s">
        <v>370</v>
      </c>
    </row>
    <row collapsed="false" customFormat="false" customHeight="false" hidden="false" ht="12.1" outlineLevel="0" r="14">
      <c r="A14" s="26" t="n">
        <v>43844.696539352</v>
      </c>
      <c r="B14" s="27" t="s">
        <v>371</v>
      </c>
      <c r="C14" s="27" t="s">
        <v>100</v>
      </c>
      <c r="D14" s="27" t="s">
        <v>371</v>
      </c>
      <c r="E14" s="27" t="s">
        <v>371</v>
      </c>
      <c r="F14" s="27" t="s">
        <v>20</v>
      </c>
      <c r="G14" s="28" t="n">
        <v>1</v>
      </c>
      <c r="H14" s="29" t="n">
        <v>-29.82</v>
      </c>
      <c r="I14" s="29" t="n">
        <v>-29.82</v>
      </c>
      <c r="J14" s="29" t="n">
        <v>0</v>
      </c>
      <c r="K14" s="29" t="n">
        <v>0</v>
      </c>
      <c r="L14" s="29" t="n">
        <v>0</v>
      </c>
      <c r="M14" s="29"/>
      <c r="N14" s="6" t="s">
        <f>=I14+J14+K14+L14</f>
      </c>
      <c r="O14" s="27"/>
      <c r="P14" s="27" t="s">
        <v>370</v>
      </c>
    </row>
    <row collapsed="false" customFormat="false" customHeight="false" hidden="false" ht="12.1" outlineLevel="0" r="15">
      <c r="A15" s="26" t="n">
        <v>43865.595347222</v>
      </c>
      <c r="B15" s="27" t="s">
        <v>371</v>
      </c>
      <c r="C15" s="27" t="s">
        <v>100</v>
      </c>
      <c r="D15" s="27" t="s">
        <v>371</v>
      </c>
      <c r="E15" s="27" t="s">
        <v>371</v>
      </c>
      <c r="F15" s="27" t="s">
        <v>48</v>
      </c>
      <c r="G15" s="28" t="n">
        <v>1</v>
      </c>
      <c r="H15" s="29" t="n">
        <v>-4.14</v>
      </c>
      <c r="I15" s="29" t="n">
        <v>-4.14</v>
      </c>
      <c r="J15" s="29" t="n">
        <v>0</v>
      </c>
      <c r="K15" s="29" t="n">
        <v>0</v>
      </c>
      <c r="L15" s="29" t="n">
        <v>0</v>
      </c>
      <c r="M15" s="6" t="s">
        <f>=I15+J15+K15+L15</f>
      </c>
      <c r="N15" s="29"/>
      <c r="O15" s="27"/>
      <c r="P15" s="27" t="s">
        <v>370</v>
      </c>
    </row>
    <row collapsed="false" customFormat="false" customHeight="false" hidden="false" ht="12.1" outlineLevel="0" r="16">
      <c r="A16" s="22" t="n">
        <v>43875.623368056</v>
      </c>
      <c r="B16" s="23" t="s">
        <v>369</v>
      </c>
      <c r="C16" s="23" t="s">
        <v>99</v>
      </c>
      <c r="D16" s="23" t="s">
        <v>369</v>
      </c>
      <c r="E16" s="23" t="s">
        <v>369</v>
      </c>
      <c r="F16" s="23" t="s">
        <v>20</v>
      </c>
      <c r="G16" s="24" t="n">
        <v>1</v>
      </c>
      <c r="H16" s="25" t="n">
        <v>1</v>
      </c>
      <c r="I16" s="25" t="n">
        <v>4000</v>
      </c>
      <c r="J16" s="25" t="n">
        <v>0</v>
      </c>
      <c r="K16" s="25" t="n">
        <v>0</v>
      </c>
      <c r="L16" s="25" t="n">
        <v>0</v>
      </c>
      <c r="M16" s="25"/>
      <c r="N16" s="6" t="s">
        <f>=I16+J16+K16+L16</f>
      </c>
      <c r="O16" s="23"/>
      <c r="P16" s="23" t="s">
        <v>370</v>
      </c>
    </row>
    <row collapsed="false" customFormat="false" customHeight="false" hidden="false" ht="12.1" outlineLevel="0" r="17">
      <c r="A17" s="21" t="n">
        <v>43875.624027778</v>
      </c>
      <c r="B17" s="17" t="s">
        <v>303</v>
      </c>
      <c r="C17" s="17" t="s">
        <v>377</v>
      </c>
      <c r="D17" s="17" t="s">
        <v>299</v>
      </c>
      <c r="E17" s="17" t="s">
        <v>18</v>
      </c>
      <c r="F17" s="17" t="s">
        <v>20</v>
      </c>
      <c r="G17" s="7" t="n">
        <v>20</v>
      </c>
      <c r="H17" s="6" t="n">
        <v>112.36</v>
      </c>
      <c r="I17" s="6" t="n">
        <v>-2247.2</v>
      </c>
      <c r="J17" s="6" t="n">
        <v>0</v>
      </c>
      <c r="K17" s="6" t="n">
        <v>-6.74</v>
      </c>
      <c r="L17" s="6" t="n">
        <v>0</v>
      </c>
      <c r="M17" s="6"/>
      <c r="N17" s="6" t="s">
        <f>=I17+J17+K17+L17</f>
      </c>
      <c r="O17" s="17"/>
      <c r="P17" s="17" t="s">
        <v>370</v>
      </c>
    </row>
    <row collapsed="false" customFormat="false" customHeight="false" hidden="false" ht="12.1" outlineLevel="0" r="18">
      <c r="A18" s="21" t="n">
        <v>43875.62619213</v>
      </c>
      <c r="B18" s="17" t="s">
        <v>78</v>
      </c>
      <c r="C18" s="17" t="s">
        <v>378</v>
      </c>
      <c r="D18" s="17" t="s">
        <v>299</v>
      </c>
      <c r="E18" s="17" t="s">
        <v>34</v>
      </c>
      <c r="F18" s="17" t="s">
        <v>20</v>
      </c>
      <c r="G18" s="7" t="n">
        <v>230</v>
      </c>
      <c r="H18" s="6" t="n">
        <v>1.2959</v>
      </c>
      <c r="I18" s="6" t="n">
        <v>-298.06</v>
      </c>
      <c r="J18" s="6" t="n">
        <v>0</v>
      </c>
      <c r="K18" s="6" t="n">
        <v>-0.89</v>
      </c>
      <c r="L18" s="6" t="n">
        <v>0</v>
      </c>
      <c r="M18" s="6"/>
      <c r="N18" s="6" t="s">
        <f>=I18+J18+K18+L18</f>
      </c>
      <c r="O18" s="17"/>
      <c r="P18" s="17" t="s">
        <v>370</v>
      </c>
    </row>
    <row collapsed="false" customFormat="false" customHeight="false" hidden="false" ht="12.1" outlineLevel="0" r="19">
      <c r="A19" s="21" t="n">
        <v>43875.62619213</v>
      </c>
      <c r="B19" s="17" t="s">
        <v>78</v>
      </c>
      <c r="C19" s="17" t="s">
        <v>378</v>
      </c>
      <c r="D19" s="17" t="s">
        <v>299</v>
      </c>
      <c r="E19" s="17" t="s">
        <v>34</v>
      </c>
      <c r="F19" s="17" t="s">
        <v>20</v>
      </c>
      <c r="G19" s="7" t="n">
        <v>1109</v>
      </c>
      <c r="H19" s="6" t="n">
        <v>1.2958</v>
      </c>
      <c r="I19" s="6" t="n">
        <v>-1437.04</v>
      </c>
      <c r="J19" s="6" t="n">
        <v>0</v>
      </c>
      <c r="K19" s="6" t="n">
        <v>-4.31</v>
      </c>
      <c r="L19" s="6" t="n">
        <v>0</v>
      </c>
      <c r="M19" s="6"/>
      <c r="N19" s="6" t="s">
        <f>=I19+J19+K19+L19</f>
      </c>
      <c r="O19" s="17"/>
      <c r="P19" s="17" t="s">
        <v>370</v>
      </c>
    </row>
    <row collapsed="false" customFormat="false" customHeight="false" hidden="false" ht="12.1" outlineLevel="0" r="20">
      <c r="A20" s="22" t="n">
        <v>43892.524664352</v>
      </c>
      <c r="B20" s="23" t="s">
        <v>369</v>
      </c>
      <c r="C20" s="23" t="s">
        <v>99</v>
      </c>
      <c r="D20" s="23" t="s">
        <v>369</v>
      </c>
      <c r="E20" s="23" t="s">
        <v>369</v>
      </c>
      <c r="F20" s="23" t="s">
        <v>20</v>
      </c>
      <c r="G20" s="24" t="n">
        <v>1</v>
      </c>
      <c r="H20" s="25" t="n">
        <v>1</v>
      </c>
      <c r="I20" s="25" t="n">
        <v>2000</v>
      </c>
      <c r="J20" s="25" t="n">
        <v>0</v>
      </c>
      <c r="K20" s="25" t="n">
        <v>0</v>
      </c>
      <c r="L20" s="25" t="n">
        <v>0</v>
      </c>
      <c r="M20" s="25"/>
      <c r="N20" s="6" t="s">
        <f>=I20+J20+K20+L20</f>
      </c>
      <c r="O20" s="23"/>
      <c r="P20" s="23" t="s">
        <v>370</v>
      </c>
    </row>
    <row collapsed="false" customFormat="false" customHeight="false" hidden="false" ht="12.1" outlineLevel="0" r="21">
      <c r="A21" s="21" t="n">
        <v>43892.525613426</v>
      </c>
      <c r="B21" s="17" t="s">
        <v>304</v>
      </c>
      <c r="C21" s="17" t="s">
        <v>379</v>
      </c>
      <c r="D21" s="17" t="s">
        <v>299</v>
      </c>
      <c r="E21" s="17" t="s">
        <v>18</v>
      </c>
      <c r="F21" s="17" t="s">
        <v>20</v>
      </c>
      <c r="G21" s="7" t="n">
        <v>20</v>
      </c>
      <c r="H21" s="6" t="n">
        <v>52.18</v>
      </c>
      <c r="I21" s="6" t="n">
        <v>-1043.6</v>
      </c>
      <c r="J21" s="6" t="n">
        <v>0</v>
      </c>
      <c r="K21" s="6" t="n">
        <v>-3.13</v>
      </c>
      <c r="L21" s="6" t="n">
        <v>0</v>
      </c>
      <c r="M21" s="6"/>
      <c r="N21" s="6" t="s">
        <f>=I21+J21+K21+L21</f>
      </c>
      <c r="O21" s="17"/>
      <c r="P21" s="17" t="s">
        <v>370</v>
      </c>
    </row>
    <row collapsed="false" customFormat="false" customHeight="false" hidden="false" ht="12.1" outlineLevel="0" r="22">
      <c r="A22" s="22" t="n">
        <v>43892.526631944</v>
      </c>
      <c r="B22" s="23" t="s">
        <v>369</v>
      </c>
      <c r="C22" s="23" t="s">
        <v>99</v>
      </c>
      <c r="D22" s="23" t="s">
        <v>369</v>
      </c>
      <c r="E22" s="23" t="s">
        <v>369</v>
      </c>
      <c r="F22" s="23" t="s">
        <v>20</v>
      </c>
      <c r="G22" s="24" t="n">
        <v>1</v>
      </c>
      <c r="H22" s="25" t="n">
        <v>1</v>
      </c>
      <c r="I22" s="25" t="n">
        <v>250</v>
      </c>
      <c r="J22" s="25" t="n">
        <v>0</v>
      </c>
      <c r="K22" s="25" t="n">
        <v>0</v>
      </c>
      <c r="L22" s="25" t="n">
        <v>0</v>
      </c>
      <c r="M22" s="25"/>
      <c r="N22" s="6" t="s">
        <f>=I22+J22+K22+L22</f>
      </c>
      <c r="O22" s="23"/>
      <c r="P22" s="23" t="s">
        <v>370</v>
      </c>
    </row>
    <row collapsed="false" customFormat="false" customHeight="false" hidden="false" ht="12.1" outlineLevel="0" r="23">
      <c r="A23" s="21" t="n">
        <v>43892.526689815</v>
      </c>
      <c r="B23" s="17" t="s">
        <v>305</v>
      </c>
      <c r="C23" s="17" t="s">
        <v>380</v>
      </c>
      <c r="D23" s="17" t="s">
        <v>299</v>
      </c>
      <c r="E23" s="17" t="s">
        <v>18</v>
      </c>
      <c r="F23" s="17" t="s">
        <v>20</v>
      </c>
      <c r="G23" s="7" t="n">
        <v>10</v>
      </c>
      <c r="H23" s="6" t="n">
        <v>115.68</v>
      </c>
      <c r="I23" s="6" t="n">
        <v>-1156.8</v>
      </c>
      <c r="J23" s="6" t="n">
        <v>0</v>
      </c>
      <c r="K23" s="6" t="n">
        <v>-3.47</v>
      </c>
      <c r="L23" s="6" t="n">
        <v>0</v>
      </c>
      <c r="M23" s="6"/>
      <c r="N23" s="6" t="s">
        <f>=I23+J23+K23+L23</f>
      </c>
      <c r="O23" s="17"/>
      <c r="P23" s="17" t="s">
        <v>370</v>
      </c>
    </row>
    <row collapsed="false" customFormat="false" customHeight="false" hidden="false" ht="12.1" outlineLevel="0" r="24">
      <c r="A24" s="21" t="n">
        <v>43927.6146875</v>
      </c>
      <c r="B24" s="17" t="s">
        <v>306</v>
      </c>
      <c r="C24" s="17" t="s">
        <v>381</v>
      </c>
      <c r="D24" s="17" t="s">
        <v>299</v>
      </c>
      <c r="E24" s="17" t="s">
        <v>18</v>
      </c>
      <c r="F24" s="17" t="s">
        <v>20</v>
      </c>
      <c r="G24" s="7" t="n">
        <v>10</v>
      </c>
      <c r="H24" s="6" t="n">
        <v>72.32</v>
      </c>
      <c r="I24" s="6" t="n">
        <v>-723.2</v>
      </c>
      <c r="J24" s="6" t="n">
        <v>0</v>
      </c>
      <c r="K24" s="6" t="n">
        <v>-2.17</v>
      </c>
      <c r="L24" s="6" t="n">
        <v>0</v>
      </c>
      <c r="M24" s="6"/>
      <c r="N24" s="6" t="s">
        <f>=I24+J24+K24+L24</f>
      </c>
      <c r="O24" s="17"/>
      <c r="P24" s="17" t="s">
        <v>370</v>
      </c>
    </row>
    <row collapsed="false" customFormat="false" customHeight="false" hidden="false" ht="12.1" outlineLevel="0" r="25">
      <c r="A25" s="22" t="n">
        <v>43927.614710648</v>
      </c>
      <c r="B25" s="23" t="s">
        <v>369</v>
      </c>
      <c r="C25" s="23" t="s">
        <v>99</v>
      </c>
      <c r="D25" s="23" t="s">
        <v>369</v>
      </c>
      <c r="E25" s="23" t="s">
        <v>369</v>
      </c>
      <c r="F25" s="23" t="s">
        <v>20</v>
      </c>
      <c r="G25" s="24" t="n">
        <v>1</v>
      </c>
      <c r="H25" s="25" t="n">
        <v>1</v>
      </c>
      <c r="I25" s="25" t="n">
        <v>727.58</v>
      </c>
      <c r="J25" s="25" t="n">
        <v>0</v>
      </c>
      <c r="K25" s="25" t="n">
        <v>0</v>
      </c>
      <c r="L25" s="25" t="n">
        <v>0</v>
      </c>
      <c r="M25" s="25"/>
      <c r="N25" s="6" t="s">
        <f>=I25+J25+K25+L25</f>
      </c>
      <c r="O25" s="23"/>
      <c r="P25" s="23" t="s">
        <v>370</v>
      </c>
    </row>
    <row collapsed="false" customFormat="false" customHeight="false" hidden="false" ht="12.1" outlineLevel="0" r="26">
      <c r="A26" s="34" t="n">
        <v>43930.578020833</v>
      </c>
      <c r="B26" s="35" t="s">
        <v>304</v>
      </c>
      <c r="C26" s="35" t="s">
        <v>379</v>
      </c>
      <c r="D26" s="35" t="s">
        <v>300</v>
      </c>
      <c r="E26" s="35" t="s">
        <v>18</v>
      </c>
      <c r="F26" s="35" t="s">
        <v>20</v>
      </c>
      <c r="G26" s="36" t="n">
        <v>-20</v>
      </c>
      <c r="H26" s="37" t="n">
        <v>57.26</v>
      </c>
      <c r="I26" s="37" t="n">
        <v>1145.2</v>
      </c>
      <c r="J26" s="37" t="n">
        <v>0</v>
      </c>
      <c r="K26" s="37" t="n">
        <v>-3.44</v>
      </c>
      <c r="L26" s="37" t="n">
        <v>0</v>
      </c>
      <c r="M26" s="37"/>
      <c r="N26" s="6" t="s">
        <f>=I26+J26+K26+L26</f>
      </c>
      <c r="O26" s="35"/>
      <c r="P26" s="35" t="s">
        <v>370</v>
      </c>
    </row>
    <row collapsed="false" customFormat="false" customHeight="false" hidden="false" ht="12.1" outlineLevel="0" r="27">
      <c r="A27" s="22" t="n">
        <v>43931.491087963</v>
      </c>
      <c r="B27" s="23" t="s">
        <v>369</v>
      </c>
      <c r="C27" s="23" t="s">
        <v>99</v>
      </c>
      <c r="D27" s="23" t="s">
        <v>369</v>
      </c>
      <c r="E27" s="23" t="s">
        <v>369</v>
      </c>
      <c r="F27" s="23" t="s">
        <v>20</v>
      </c>
      <c r="G27" s="24" t="n">
        <v>1</v>
      </c>
      <c r="H27" s="25" t="n">
        <v>1</v>
      </c>
      <c r="I27" s="25" t="n">
        <v>2032.58</v>
      </c>
      <c r="J27" s="25" t="n">
        <v>0</v>
      </c>
      <c r="K27" s="25" t="n">
        <v>0</v>
      </c>
      <c r="L27" s="25" t="n">
        <v>0</v>
      </c>
      <c r="M27" s="25"/>
      <c r="N27" s="6" t="s">
        <f>=I27+J27+K27+L27</f>
      </c>
      <c r="O27" s="23"/>
      <c r="P27" s="23" t="s">
        <v>370</v>
      </c>
    </row>
    <row collapsed="false" customFormat="false" customHeight="false" hidden="false" ht="12.1" outlineLevel="0" r="28">
      <c r="A28" s="21" t="n">
        <v>43931.496840278</v>
      </c>
      <c r="B28" s="17" t="s">
        <v>307</v>
      </c>
      <c r="C28" s="17" t="s">
        <v>382</v>
      </c>
      <c r="D28" s="17" t="s">
        <v>299</v>
      </c>
      <c r="E28" s="17" t="s">
        <v>18</v>
      </c>
      <c r="F28" s="17" t="s">
        <v>20</v>
      </c>
      <c r="G28" s="7" t="n">
        <v>1000</v>
      </c>
      <c r="H28" s="6" t="n">
        <v>2.0265</v>
      </c>
      <c r="I28" s="6" t="n">
        <v>-2026.5</v>
      </c>
      <c r="J28" s="6" t="n">
        <v>0</v>
      </c>
      <c r="K28" s="6" t="n">
        <v>-6.08</v>
      </c>
      <c r="L28" s="6" t="n">
        <v>0</v>
      </c>
      <c r="M28" s="6"/>
      <c r="N28" s="6" t="s">
        <f>=I28+J28+K28+L28</f>
      </c>
      <c r="O28" s="17"/>
      <c r="P28" s="17" t="s">
        <v>370</v>
      </c>
    </row>
    <row collapsed="false" customFormat="false" customHeight="false" hidden="false" ht="12.1" outlineLevel="0" r="29">
      <c r="A29" s="26" t="n">
        <v>43931.497546296</v>
      </c>
      <c r="B29" s="27" t="s">
        <v>371</v>
      </c>
      <c r="C29" s="27" t="s">
        <v>100</v>
      </c>
      <c r="D29" s="27" t="s">
        <v>371</v>
      </c>
      <c r="E29" s="27" t="s">
        <v>371</v>
      </c>
      <c r="F29" s="27" t="s">
        <v>20</v>
      </c>
      <c r="G29" s="28" t="n">
        <v>1</v>
      </c>
      <c r="H29" s="29" t="n">
        <v>-1192.73</v>
      </c>
      <c r="I29" s="29" t="n">
        <v>-1192.73</v>
      </c>
      <c r="J29" s="29" t="n">
        <v>0</v>
      </c>
      <c r="K29" s="29" t="n">
        <v>0</v>
      </c>
      <c r="L29" s="29" t="n">
        <v>0</v>
      </c>
      <c r="M29" s="29"/>
      <c r="N29" s="6" t="s">
        <f>=I29+J29+K29+L29</f>
      </c>
      <c r="O29" s="27"/>
      <c r="P29" s="27" t="s">
        <v>370</v>
      </c>
    </row>
    <row collapsed="false" customFormat="false" customHeight="false" hidden="false" ht="12.1" outlineLevel="0" r="30">
      <c r="A30" s="22" t="n">
        <v>43957.719270833</v>
      </c>
      <c r="B30" s="23" t="s">
        <v>369</v>
      </c>
      <c r="C30" s="23" t="s">
        <v>99</v>
      </c>
      <c r="D30" s="23" t="s">
        <v>369</v>
      </c>
      <c r="E30" s="23" t="s">
        <v>369</v>
      </c>
      <c r="F30" s="23" t="s">
        <v>20</v>
      </c>
      <c r="G30" s="24" t="n">
        <v>1</v>
      </c>
      <c r="H30" s="25" t="n">
        <v>1</v>
      </c>
      <c r="I30" s="25" t="n">
        <v>3189.04</v>
      </c>
      <c r="J30" s="25" t="n">
        <v>0</v>
      </c>
      <c r="K30" s="25" t="n">
        <v>0</v>
      </c>
      <c r="L30" s="25" t="n">
        <v>0</v>
      </c>
      <c r="M30" s="25"/>
      <c r="N30" s="6" t="s">
        <f>=I30+J30+K30+L30</f>
      </c>
      <c r="O30" s="23"/>
      <c r="P30" s="23" t="s">
        <v>370</v>
      </c>
    </row>
    <row collapsed="false" customFormat="false" customHeight="false" hidden="false" ht="12.1" outlineLevel="0" r="31">
      <c r="A31" s="22" t="n">
        <v>43957.722511574</v>
      </c>
      <c r="B31" s="23" t="s">
        <v>369</v>
      </c>
      <c r="C31" s="23" t="s">
        <v>99</v>
      </c>
      <c r="D31" s="23" t="s">
        <v>369</v>
      </c>
      <c r="E31" s="23" t="s">
        <v>369</v>
      </c>
      <c r="F31" s="23" t="s">
        <v>20</v>
      </c>
      <c r="G31" s="24" t="n">
        <v>1</v>
      </c>
      <c r="H31" s="25" t="n">
        <v>1</v>
      </c>
      <c r="I31" s="25" t="n">
        <v>100</v>
      </c>
      <c r="J31" s="25" t="n">
        <v>0</v>
      </c>
      <c r="K31" s="25" t="n">
        <v>0</v>
      </c>
      <c r="L31" s="25" t="n">
        <v>0</v>
      </c>
      <c r="M31" s="25"/>
      <c r="N31" s="6" t="s">
        <f>=I31+J31+K31+L31</f>
      </c>
      <c r="O31" s="23"/>
      <c r="P31" s="23" t="s">
        <v>370</v>
      </c>
    </row>
    <row collapsed="false" customFormat="false" customHeight="false" hidden="false" ht="12.1" outlineLevel="0" r="32">
      <c r="A32" s="21" t="n">
        <v>43957.722719907</v>
      </c>
      <c r="B32" s="17" t="s">
        <v>17</v>
      </c>
      <c r="C32" s="17" t="s">
        <v>383</v>
      </c>
      <c r="D32" s="17" t="s">
        <v>299</v>
      </c>
      <c r="E32" s="17" t="s">
        <v>18</v>
      </c>
      <c r="F32" s="17" t="s">
        <v>20</v>
      </c>
      <c r="G32" s="7" t="n">
        <v>10</v>
      </c>
      <c r="H32" s="6" t="n">
        <v>319</v>
      </c>
      <c r="I32" s="6" t="n">
        <v>-3190</v>
      </c>
      <c r="J32" s="6" t="n">
        <v>0</v>
      </c>
      <c r="K32" s="6" t="n">
        <v>-9.57</v>
      </c>
      <c r="L32" s="6" t="n">
        <v>0</v>
      </c>
      <c r="M32" s="6"/>
      <c r="N32" s="6" t="s">
        <f>=I32+J32+K32+L32</f>
      </c>
      <c r="O32" s="17"/>
      <c r="P32" s="17" t="s">
        <v>370</v>
      </c>
    </row>
    <row collapsed="false" customFormat="false" customHeight="false" hidden="false" ht="12.1" outlineLevel="0" r="33">
      <c r="A33" s="22" t="n">
        <v>43958.595023148</v>
      </c>
      <c r="B33" s="23" t="s">
        <v>369</v>
      </c>
      <c r="C33" s="23" t="s">
        <v>99</v>
      </c>
      <c r="D33" s="23" t="s">
        <v>369</v>
      </c>
      <c r="E33" s="23" t="s">
        <v>369</v>
      </c>
      <c r="F33" s="23" t="s">
        <v>20</v>
      </c>
      <c r="G33" s="24" t="n">
        <v>1</v>
      </c>
      <c r="H33" s="25" t="n">
        <v>1</v>
      </c>
      <c r="I33" s="25" t="n">
        <v>1000</v>
      </c>
      <c r="J33" s="25" t="n">
        <v>0</v>
      </c>
      <c r="K33" s="25" t="n">
        <v>0</v>
      </c>
      <c r="L33" s="25" t="n">
        <v>0</v>
      </c>
      <c r="M33" s="25"/>
      <c r="N33" s="6" t="s">
        <f>=I33+J33+K33+L33</f>
      </c>
      <c r="O33" s="23"/>
      <c r="P33" s="23" t="s">
        <v>370</v>
      </c>
    </row>
    <row collapsed="false" customFormat="false" customHeight="false" hidden="false" ht="12.1" outlineLevel="0" r="34">
      <c r="A34" s="21" t="n">
        <v>43958.595335648</v>
      </c>
      <c r="B34" s="17" t="s">
        <v>308</v>
      </c>
      <c r="C34" s="17" t="s">
        <v>384</v>
      </c>
      <c r="D34" s="17" t="s">
        <v>299</v>
      </c>
      <c r="E34" s="17" t="s">
        <v>385</v>
      </c>
      <c r="F34" s="17" t="s">
        <v>20</v>
      </c>
      <c r="G34" s="7" t="n">
        <v>1</v>
      </c>
      <c r="H34" s="6" t="n">
        <v>103.93</v>
      </c>
      <c r="I34" s="6" t="n">
        <v>-1039.3</v>
      </c>
      <c r="J34" s="6" t="n">
        <v>-10.67</v>
      </c>
      <c r="K34" s="6" t="n">
        <v>-3.12</v>
      </c>
      <c r="L34" s="6" t="n">
        <v>0</v>
      </c>
      <c r="M34" s="6"/>
      <c r="N34" s="6" t="s">
        <f>=I34+J34+K34+L34</f>
      </c>
      <c r="O34" s="17"/>
      <c r="P34" s="17" t="s">
        <v>370</v>
      </c>
    </row>
    <row collapsed="false" customFormat="false" customHeight="false" hidden="false" ht="12.1" outlineLevel="0" r="35">
      <c r="A35" s="22" t="n">
        <v>43959.25</v>
      </c>
      <c r="B35" s="23" t="s">
        <v>369</v>
      </c>
      <c r="C35" s="23" t="s">
        <v>101</v>
      </c>
      <c r="D35" s="23" t="s">
        <v>369</v>
      </c>
      <c r="E35" s="23" t="s">
        <v>369</v>
      </c>
      <c r="F35" s="23" t="s">
        <v>20</v>
      </c>
      <c r="G35" s="24" t="n">
        <v>1</v>
      </c>
      <c r="H35" s="25" t="n">
        <v>0.01</v>
      </c>
      <c r="I35" s="25" t="n">
        <v>0.01</v>
      </c>
      <c r="J35" s="25" t="n">
        <v>0</v>
      </c>
      <c r="K35" s="25" t="n">
        <v>0</v>
      </c>
      <c r="L35" s="25" t="n">
        <v>0</v>
      </c>
      <c r="M35" s="25"/>
      <c r="N35" s="6" t="s">
        <f>=I35+J35+K35+L35</f>
      </c>
      <c r="O35" s="23"/>
      <c r="P35" s="23" t="s">
        <v>386</v>
      </c>
    </row>
    <row collapsed="false" customFormat="false" customHeight="false" hidden="false" ht="12.1" outlineLevel="0" r="36">
      <c r="A36" s="21" t="n">
        <v>43965.672372685</v>
      </c>
      <c r="B36" s="17" t="s">
        <v>38</v>
      </c>
      <c r="C36" s="17" t="s">
        <v>387</v>
      </c>
      <c r="D36" s="17" t="s">
        <v>299</v>
      </c>
      <c r="E36" s="17" t="s">
        <v>34</v>
      </c>
      <c r="F36" s="17" t="s">
        <v>20</v>
      </c>
      <c r="G36" s="7" t="n">
        <v>1</v>
      </c>
      <c r="H36" s="6" t="n">
        <v>3755</v>
      </c>
      <c r="I36" s="6" t="n">
        <v>-3755</v>
      </c>
      <c r="J36" s="6" t="n">
        <v>0</v>
      </c>
      <c r="K36" s="6" t="n">
        <v>-11.27</v>
      </c>
      <c r="L36" s="6" t="n">
        <v>0</v>
      </c>
      <c r="M36" s="6"/>
      <c r="N36" s="6" t="s">
        <f>=I36+J36+K36+L36</f>
      </c>
      <c r="O36" s="17"/>
      <c r="P36" s="17" t="s">
        <v>370</v>
      </c>
    </row>
    <row collapsed="false" customFormat="false" customHeight="false" hidden="false" ht="12.1" outlineLevel="0" r="37">
      <c r="A37" s="22" t="n">
        <v>43965.672395833</v>
      </c>
      <c r="B37" s="23" t="s">
        <v>369</v>
      </c>
      <c r="C37" s="23" t="s">
        <v>99</v>
      </c>
      <c r="D37" s="23" t="s">
        <v>369</v>
      </c>
      <c r="E37" s="23" t="s">
        <v>369</v>
      </c>
      <c r="F37" s="23" t="s">
        <v>20</v>
      </c>
      <c r="G37" s="24" t="n">
        <v>1</v>
      </c>
      <c r="H37" s="25" t="n">
        <v>1</v>
      </c>
      <c r="I37" s="25" t="n">
        <v>3778.31</v>
      </c>
      <c r="J37" s="25" t="n">
        <v>0</v>
      </c>
      <c r="K37" s="25" t="n">
        <v>0</v>
      </c>
      <c r="L37" s="25" t="n">
        <v>0</v>
      </c>
      <c r="M37" s="25"/>
      <c r="N37" s="6" t="s">
        <f>=I37+J37+K37+L37</f>
      </c>
      <c r="O37" s="23"/>
      <c r="P37" s="23" t="s">
        <v>370</v>
      </c>
    </row>
    <row collapsed="false" customFormat="false" customHeight="false" hidden="false" ht="12.1" outlineLevel="0" r="38">
      <c r="A38" s="30" t="n">
        <v>43983.718935185</v>
      </c>
      <c r="B38" s="31" t="s">
        <v>388</v>
      </c>
      <c r="C38" s="31" t="s">
        <v>389</v>
      </c>
      <c r="D38" s="31" t="s">
        <v>388</v>
      </c>
      <c r="E38" s="31" t="s">
        <v>388</v>
      </c>
      <c r="F38" s="31" t="s">
        <v>20</v>
      </c>
      <c r="G38" s="32" t="n">
        <v>1</v>
      </c>
      <c r="H38" s="33" t="n">
        <v>-1</v>
      </c>
      <c r="I38" s="33" t="n">
        <v>-21</v>
      </c>
      <c r="J38" s="33" t="n">
        <v>0</v>
      </c>
      <c r="K38" s="33" t="n">
        <v>0</v>
      </c>
      <c r="L38" s="33" t="n">
        <v>0</v>
      </c>
      <c r="M38" s="33"/>
      <c r="N38" s="6" t="s">
        <f>=I38+J38+K38+L38</f>
      </c>
      <c r="O38" s="31"/>
      <c r="P38" s="31" t="s">
        <v>370</v>
      </c>
    </row>
    <row collapsed="false" customFormat="false" customHeight="false" hidden="false" ht="12.1" outlineLevel="0" r="39">
      <c r="A39" s="22" t="n">
        <v>43983.718935185</v>
      </c>
      <c r="B39" s="23" t="s">
        <v>390</v>
      </c>
      <c r="C39" s="23" t="s">
        <v>391</v>
      </c>
      <c r="D39" s="23" t="s">
        <v>390</v>
      </c>
      <c r="E39" s="23" t="s">
        <v>390</v>
      </c>
      <c r="F39" s="23" t="s">
        <v>20</v>
      </c>
      <c r="G39" s="24" t="n">
        <v>1</v>
      </c>
      <c r="H39" s="25" t="n">
        <v>1</v>
      </c>
      <c r="I39" s="25" t="n">
        <v>158.6</v>
      </c>
      <c r="J39" s="25" t="n">
        <v>0</v>
      </c>
      <c r="K39" s="25" t="n">
        <v>0</v>
      </c>
      <c r="L39" s="25" t="n">
        <v>0</v>
      </c>
      <c r="M39" s="25"/>
      <c r="N39" s="6" t="s">
        <f>=I39+J39+K39+L39</f>
      </c>
      <c r="O39" s="23"/>
      <c r="P39" s="23" t="s">
        <v>370</v>
      </c>
    </row>
    <row collapsed="false" customFormat="false" customHeight="false" hidden="false" ht="12.1" outlineLevel="0" r="40">
      <c r="A40" s="34" t="n">
        <v>43987.722303241</v>
      </c>
      <c r="B40" s="35" t="s">
        <v>78</v>
      </c>
      <c r="C40" s="35" t="s">
        <v>378</v>
      </c>
      <c r="D40" s="35" t="s">
        <v>300</v>
      </c>
      <c r="E40" s="35" t="s">
        <v>34</v>
      </c>
      <c r="F40" s="35" t="s">
        <v>20</v>
      </c>
      <c r="G40" s="36" t="n">
        <v>-1339</v>
      </c>
      <c r="H40" s="37" t="n">
        <v>1.33</v>
      </c>
      <c r="I40" s="37" t="n">
        <v>1780.87</v>
      </c>
      <c r="J40" s="37" t="n">
        <v>0</v>
      </c>
      <c r="K40" s="37" t="n">
        <v>-5.34</v>
      </c>
      <c r="L40" s="37" t="n">
        <v>0</v>
      </c>
      <c r="M40" s="37"/>
      <c r="N40" s="6" t="s">
        <f>=I40+J40+K40+L40</f>
      </c>
      <c r="O40" s="35"/>
      <c r="P40" s="35" t="s">
        <v>370</v>
      </c>
    </row>
    <row collapsed="false" customFormat="false" customHeight="false" hidden="false" ht="12.1" outlineLevel="0" r="41">
      <c r="A41" s="22" t="n">
        <v>43999.643043981</v>
      </c>
      <c r="B41" s="23" t="s">
        <v>369</v>
      </c>
      <c r="C41" s="23" t="s">
        <v>99</v>
      </c>
      <c r="D41" s="23" t="s">
        <v>369</v>
      </c>
      <c r="E41" s="23" t="s">
        <v>369</v>
      </c>
      <c r="F41" s="23" t="s">
        <v>20</v>
      </c>
      <c r="G41" s="24" t="n">
        <v>1</v>
      </c>
      <c r="H41" s="25" t="n">
        <v>1</v>
      </c>
      <c r="I41" s="25" t="n">
        <v>25</v>
      </c>
      <c r="J41" s="25" t="n">
        <v>0</v>
      </c>
      <c r="K41" s="25" t="n">
        <v>0</v>
      </c>
      <c r="L41" s="25" t="n">
        <v>0</v>
      </c>
      <c r="M41" s="25"/>
      <c r="N41" s="6" t="s">
        <f>=I41+J41+K41+L41</f>
      </c>
      <c r="O41" s="23"/>
      <c r="P41" s="23" t="s">
        <v>370</v>
      </c>
    </row>
    <row collapsed="false" customFormat="false" customHeight="false" hidden="false" ht="12.1" outlineLevel="0" r="42">
      <c r="A42" s="22" t="n">
        <v>43999.643518519</v>
      </c>
      <c r="B42" s="23" t="s">
        <v>369</v>
      </c>
      <c r="C42" s="23" t="s">
        <v>99</v>
      </c>
      <c r="D42" s="23" t="s">
        <v>369</v>
      </c>
      <c r="E42" s="23" t="s">
        <v>369</v>
      </c>
      <c r="F42" s="23" t="s">
        <v>20</v>
      </c>
      <c r="G42" s="24" t="n">
        <v>1</v>
      </c>
      <c r="H42" s="25" t="n">
        <v>1</v>
      </c>
      <c r="I42" s="25" t="n">
        <v>1</v>
      </c>
      <c r="J42" s="25" t="n">
        <v>0</v>
      </c>
      <c r="K42" s="25" t="n">
        <v>0</v>
      </c>
      <c r="L42" s="25" t="n">
        <v>0</v>
      </c>
      <c r="M42" s="25"/>
      <c r="N42" s="6" t="s">
        <f>=I42+J42+K42+L42</f>
      </c>
      <c r="O42" s="23"/>
      <c r="P42" s="23" t="s">
        <v>370</v>
      </c>
    </row>
    <row collapsed="false" customFormat="false" customHeight="false" hidden="false" ht="12.1" outlineLevel="0" r="43">
      <c r="A43" s="21" t="n">
        <v>43999.643587963</v>
      </c>
      <c r="B43" s="17" t="s">
        <v>309</v>
      </c>
      <c r="C43" s="17" t="s">
        <v>392</v>
      </c>
      <c r="D43" s="17" t="s">
        <v>299</v>
      </c>
      <c r="E43" s="17" t="s">
        <v>385</v>
      </c>
      <c r="F43" s="17" t="s">
        <v>20</v>
      </c>
      <c r="G43" s="7" t="n">
        <v>2</v>
      </c>
      <c r="H43" s="6" t="n">
        <v>97.97</v>
      </c>
      <c r="I43" s="6" t="n">
        <v>-1959.4</v>
      </c>
      <c r="J43" s="6" t="n">
        <v>-19.56</v>
      </c>
      <c r="K43" s="6" t="n">
        <v>-5.88</v>
      </c>
      <c r="L43" s="6" t="n">
        <v>0</v>
      </c>
      <c r="M43" s="6"/>
      <c r="N43" s="6" t="s">
        <f>=I43+J43+K43+L43</f>
      </c>
      <c r="O43" s="17"/>
      <c r="P43" s="17" t="s">
        <v>370</v>
      </c>
    </row>
    <row collapsed="false" customFormat="false" customHeight="false" hidden="false" ht="12.1" outlineLevel="0" r="44">
      <c r="A44" s="22" t="n">
        <v>44005.167256944</v>
      </c>
      <c r="B44" s="23" t="s">
        <v>393</v>
      </c>
      <c r="C44" s="23" t="s">
        <v>394</v>
      </c>
      <c r="D44" s="23" t="s">
        <v>393</v>
      </c>
      <c r="E44" s="23" t="s">
        <v>393</v>
      </c>
      <c r="F44" s="23" t="s">
        <v>20</v>
      </c>
      <c r="G44" s="24" t="n">
        <v>1</v>
      </c>
      <c r="H44" s="25" t="n">
        <v>1</v>
      </c>
      <c r="I44" s="25" t="n">
        <v>41.66</v>
      </c>
      <c r="J44" s="25" t="n">
        <v>0</v>
      </c>
      <c r="K44" s="25" t="n">
        <v>0</v>
      </c>
      <c r="L44" s="25" t="n">
        <v>0</v>
      </c>
      <c r="M44" s="25"/>
      <c r="N44" s="6" t="s">
        <f>=I44+J44+K44+L44</f>
      </c>
      <c r="O44" s="23"/>
      <c r="P44" s="23" t="s">
        <v>370</v>
      </c>
    </row>
    <row collapsed="false" customFormat="false" customHeight="false" hidden="false" ht="12.1" outlineLevel="0" r="45">
      <c r="A45" s="30" t="n">
        <v>44005.565844907</v>
      </c>
      <c r="B45" s="31" t="s">
        <v>388</v>
      </c>
      <c r="C45" s="31" t="s">
        <v>395</v>
      </c>
      <c r="D45" s="31" t="s">
        <v>388</v>
      </c>
      <c r="E45" s="31" t="s">
        <v>388</v>
      </c>
      <c r="F45" s="31" t="s">
        <v>20</v>
      </c>
      <c r="G45" s="32" t="n">
        <v>1</v>
      </c>
      <c r="H45" s="33" t="n">
        <v>-1</v>
      </c>
      <c r="I45" s="33" t="n">
        <v>-1</v>
      </c>
      <c r="J45" s="33" t="n">
        <v>0</v>
      </c>
      <c r="K45" s="33" t="n">
        <v>0</v>
      </c>
      <c r="L45" s="33" t="n">
        <v>0</v>
      </c>
      <c r="M45" s="33"/>
      <c r="N45" s="6" t="s">
        <f>=I45+J45+K45+L45</f>
      </c>
      <c r="O45" s="31"/>
      <c r="P45" s="31" t="s">
        <v>370</v>
      </c>
    </row>
    <row collapsed="false" customFormat="false" customHeight="false" hidden="false" ht="12.1" outlineLevel="0" r="46">
      <c r="A46" s="22" t="n">
        <v>44005.565844907</v>
      </c>
      <c r="B46" s="23" t="s">
        <v>390</v>
      </c>
      <c r="C46" s="23" t="s">
        <v>396</v>
      </c>
      <c r="D46" s="23" t="s">
        <v>390</v>
      </c>
      <c r="E46" s="23" t="s">
        <v>390</v>
      </c>
      <c r="F46" s="23" t="s">
        <v>20</v>
      </c>
      <c r="G46" s="24" t="n">
        <v>1</v>
      </c>
      <c r="H46" s="25" t="n">
        <v>1</v>
      </c>
      <c r="I46" s="25" t="n">
        <v>20.96</v>
      </c>
      <c r="J46" s="25" t="n">
        <v>0</v>
      </c>
      <c r="K46" s="25" t="n">
        <v>0</v>
      </c>
      <c r="L46" s="25" t="n">
        <v>0</v>
      </c>
      <c r="M46" s="25"/>
      <c r="N46" s="6" t="s">
        <f>=I46+J46+K46+L46</f>
      </c>
      <c r="O46" s="23"/>
      <c r="P46" s="23" t="s">
        <v>370</v>
      </c>
    </row>
    <row collapsed="false" customFormat="false" customHeight="false" hidden="false" ht="12.1" outlineLevel="0" r="47">
      <c r="A47" s="22" t="n">
        <v>44011.483391204</v>
      </c>
      <c r="B47" s="23" t="s">
        <v>390</v>
      </c>
      <c r="C47" s="23" t="s">
        <v>397</v>
      </c>
      <c r="D47" s="23" t="s">
        <v>390</v>
      </c>
      <c r="E47" s="23" t="s">
        <v>390</v>
      </c>
      <c r="F47" s="23" t="s">
        <v>20</v>
      </c>
      <c r="G47" s="24" t="n">
        <v>1</v>
      </c>
      <c r="H47" s="25" t="n">
        <v>1</v>
      </c>
      <c r="I47" s="25" t="n">
        <v>23.68</v>
      </c>
      <c r="J47" s="25" t="n">
        <v>0</v>
      </c>
      <c r="K47" s="25" t="n">
        <v>0</v>
      </c>
      <c r="L47" s="25" t="n">
        <v>0</v>
      </c>
      <c r="M47" s="25"/>
      <c r="N47" s="6" t="s">
        <f>=I47+J47+K47+L47</f>
      </c>
      <c r="O47" s="23"/>
      <c r="P47" s="23" t="s">
        <v>370</v>
      </c>
    </row>
    <row collapsed="false" customFormat="false" customHeight="false" hidden="false" ht="12.1" outlineLevel="0" r="48">
      <c r="A48" s="22" t="n">
        <v>44027.656597222</v>
      </c>
      <c r="B48" s="23" t="s">
        <v>369</v>
      </c>
      <c r="C48" s="23" t="s">
        <v>99</v>
      </c>
      <c r="D48" s="23" t="s">
        <v>369</v>
      </c>
      <c r="E48" s="23" t="s">
        <v>369</v>
      </c>
      <c r="F48" s="23" t="s">
        <v>20</v>
      </c>
      <c r="G48" s="24" t="n">
        <v>1</v>
      </c>
      <c r="H48" s="25" t="n">
        <v>1</v>
      </c>
      <c r="I48" s="25" t="n">
        <v>1900</v>
      </c>
      <c r="J48" s="25" t="n">
        <v>0</v>
      </c>
      <c r="K48" s="25" t="n">
        <v>0</v>
      </c>
      <c r="L48" s="25" t="n">
        <v>0</v>
      </c>
      <c r="M48" s="25"/>
      <c r="N48" s="6" t="s">
        <f>=I48+J48+K48+L48</f>
      </c>
      <c r="O48" s="23"/>
      <c r="P48" s="23" t="s">
        <v>370</v>
      </c>
    </row>
    <row collapsed="false" customFormat="false" customHeight="false" hidden="false" ht="12.1" outlineLevel="0" r="49">
      <c r="A49" s="21" t="n">
        <v>44027.656689815</v>
      </c>
      <c r="B49" s="17" t="s">
        <v>310</v>
      </c>
      <c r="C49" s="17" t="s">
        <v>398</v>
      </c>
      <c r="D49" s="17" t="s">
        <v>299</v>
      </c>
      <c r="E49" s="17" t="s">
        <v>18</v>
      </c>
      <c r="F49" s="17" t="s">
        <v>20</v>
      </c>
      <c r="G49" s="7" t="n">
        <v>10</v>
      </c>
      <c r="H49" s="6" t="n">
        <v>182.85</v>
      </c>
      <c r="I49" s="6" t="n">
        <v>-1828.5</v>
      </c>
      <c r="J49" s="6" t="n">
        <v>0</v>
      </c>
      <c r="K49" s="6" t="n">
        <v>-5.49</v>
      </c>
      <c r="L49" s="6" t="n">
        <v>0</v>
      </c>
      <c r="M49" s="6"/>
      <c r="N49" s="6" t="s">
        <f>=I49+J49+K49+L49</f>
      </c>
      <c r="O49" s="17"/>
      <c r="P49" s="17" t="s">
        <v>370</v>
      </c>
    </row>
    <row collapsed="false" customFormat="false" customHeight="false" hidden="false" ht="12.1" outlineLevel="0" r="50">
      <c r="A50" s="30" t="n">
        <v>44028.624479167</v>
      </c>
      <c r="B50" s="31" t="s">
        <v>388</v>
      </c>
      <c r="C50" s="31" t="s">
        <v>399</v>
      </c>
      <c r="D50" s="31" t="s">
        <v>388</v>
      </c>
      <c r="E50" s="31" t="s">
        <v>388</v>
      </c>
      <c r="F50" s="31" t="s">
        <v>20</v>
      </c>
      <c r="G50" s="32" t="n">
        <v>1</v>
      </c>
      <c r="H50" s="33" t="n">
        <v>-1</v>
      </c>
      <c r="I50" s="33" t="n">
        <v>-4</v>
      </c>
      <c r="J50" s="33" t="n">
        <v>0</v>
      </c>
      <c r="K50" s="33" t="n">
        <v>0</v>
      </c>
      <c r="L50" s="33" t="n">
        <v>0</v>
      </c>
      <c r="M50" s="33"/>
      <c r="N50" s="6" t="s">
        <f>=I50+J50+K50+L50</f>
      </c>
      <c r="O50" s="31"/>
      <c r="P50" s="31" t="s">
        <v>370</v>
      </c>
    </row>
    <row collapsed="false" customFormat="false" customHeight="false" hidden="false" ht="12.1" outlineLevel="0" r="51">
      <c r="A51" s="22" t="n">
        <v>44028.624479167</v>
      </c>
      <c r="B51" s="23" t="s">
        <v>390</v>
      </c>
      <c r="C51" s="23" t="s">
        <v>400</v>
      </c>
      <c r="D51" s="23" t="s">
        <v>390</v>
      </c>
      <c r="E51" s="23" t="s">
        <v>390</v>
      </c>
      <c r="F51" s="23" t="s">
        <v>20</v>
      </c>
      <c r="G51" s="24" t="n">
        <v>1</v>
      </c>
      <c r="H51" s="25" t="n">
        <v>1</v>
      </c>
      <c r="I51" s="25" t="n">
        <v>30</v>
      </c>
      <c r="J51" s="25" t="n">
        <v>0</v>
      </c>
      <c r="K51" s="25" t="n">
        <v>0</v>
      </c>
      <c r="L51" s="25" t="n">
        <v>0</v>
      </c>
      <c r="M51" s="25"/>
      <c r="N51" s="6" t="s">
        <f>=I51+J51+K51+L51</f>
      </c>
      <c r="O51" s="23"/>
      <c r="P51" s="23" t="s">
        <v>370</v>
      </c>
    </row>
    <row collapsed="false" customFormat="false" customHeight="false" hidden="false" ht="12.1" outlineLevel="0" r="52">
      <c r="A52" s="30" t="n">
        <v>44029.593680556</v>
      </c>
      <c r="B52" s="31" t="s">
        <v>388</v>
      </c>
      <c r="C52" s="31" t="s">
        <v>401</v>
      </c>
      <c r="D52" s="31" t="s">
        <v>388</v>
      </c>
      <c r="E52" s="31" t="s">
        <v>388</v>
      </c>
      <c r="F52" s="31" t="s">
        <v>20</v>
      </c>
      <c r="G52" s="32" t="n">
        <v>1</v>
      </c>
      <c r="H52" s="33" t="n">
        <v>-1</v>
      </c>
      <c r="I52" s="33" t="n">
        <v>-27</v>
      </c>
      <c r="J52" s="33" t="n">
        <v>0</v>
      </c>
      <c r="K52" s="33" t="n">
        <v>0</v>
      </c>
      <c r="L52" s="33" t="n">
        <v>0</v>
      </c>
      <c r="M52" s="33"/>
      <c r="N52" s="6" t="s">
        <f>=I52+J52+K52+L52</f>
      </c>
      <c r="O52" s="31"/>
      <c r="P52" s="31" t="s">
        <v>370</v>
      </c>
    </row>
    <row collapsed="false" customFormat="false" customHeight="false" hidden="false" ht="12.1" outlineLevel="0" r="53">
      <c r="A53" s="22" t="n">
        <v>44029.593680556</v>
      </c>
      <c r="B53" s="23" t="s">
        <v>390</v>
      </c>
      <c r="C53" s="23" t="s">
        <v>402</v>
      </c>
      <c r="D53" s="23" t="s">
        <v>390</v>
      </c>
      <c r="E53" s="23" t="s">
        <v>390</v>
      </c>
      <c r="F53" s="23" t="s">
        <v>20</v>
      </c>
      <c r="G53" s="24" t="n">
        <v>1</v>
      </c>
      <c r="H53" s="25" t="n">
        <v>1</v>
      </c>
      <c r="I53" s="25" t="n">
        <v>205.7</v>
      </c>
      <c r="J53" s="25" t="n">
        <v>0</v>
      </c>
      <c r="K53" s="25" t="n">
        <v>0</v>
      </c>
      <c r="L53" s="25" t="n">
        <v>0</v>
      </c>
      <c r="M53" s="25"/>
      <c r="N53" s="6" t="s">
        <f>=I53+J53+K53+L53</f>
      </c>
      <c r="O53" s="23"/>
      <c r="P53" s="23" t="s">
        <v>370</v>
      </c>
    </row>
    <row collapsed="false" customFormat="false" customHeight="false" hidden="false" ht="12.1" outlineLevel="0" r="54">
      <c r="A54" s="22" t="n">
        <v>44033.013923611</v>
      </c>
      <c r="B54" s="23" t="s">
        <v>393</v>
      </c>
      <c r="C54" s="23" t="s">
        <v>394</v>
      </c>
      <c r="D54" s="23" t="s">
        <v>393</v>
      </c>
      <c r="E54" s="23" t="s">
        <v>393</v>
      </c>
      <c r="F54" s="23" t="s">
        <v>20</v>
      </c>
      <c r="G54" s="24" t="n">
        <v>1</v>
      </c>
      <c r="H54" s="25" t="n">
        <v>1</v>
      </c>
      <c r="I54" s="25" t="n">
        <v>41.66</v>
      </c>
      <c r="J54" s="25" t="n">
        <v>0</v>
      </c>
      <c r="K54" s="25" t="n">
        <v>0</v>
      </c>
      <c r="L54" s="25" t="n">
        <v>0</v>
      </c>
      <c r="M54" s="25"/>
      <c r="N54" s="6" t="s">
        <f>=I54+J54+K54+L54</f>
      </c>
      <c r="O54" s="23"/>
      <c r="P54" s="23" t="s">
        <v>370</v>
      </c>
    </row>
    <row collapsed="false" customFormat="false" customHeight="false" hidden="false" ht="12.1" outlineLevel="0" r="55">
      <c r="A55" s="30" t="n">
        <v>44033.847847222</v>
      </c>
      <c r="B55" s="31" t="s">
        <v>388</v>
      </c>
      <c r="C55" s="31" t="s">
        <v>395</v>
      </c>
      <c r="D55" s="31" t="s">
        <v>388</v>
      </c>
      <c r="E55" s="31" t="s">
        <v>388</v>
      </c>
      <c r="F55" s="31" t="s">
        <v>20</v>
      </c>
      <c r="G55" s="32" t="n">
        <v>1</v>
      </c>
      <c r="H55" s="33" t="n">
        <v>-1</v>
      </c>
      <c r="I55" s="33" t="n">
        <v>-2</v>
      </c>
      <c r="J55" s="33" t="n">
        <v>0</v>
      </c>
      <c r="K55" s="33" t="n">
        <v>0</v>
      </c>
      <c r="L55" s="33" t="n">
        <v>0</v>
      </c>
      <c r="M55" s="33"/>
      <c r="N55" s="6" t="s">
        <f>=I55+J55+K55+L55</f>
      </c>
      <c r="O55" s="31"/>
      <c r="P55" s="31" t="s">
        <v>370</v>
      </c>
    </row>
    <row collapsed="false" customFormat="false" customHeight="false" hidden="false" ht="12.1" outlineLevel="0" r="56">
      <c r="A56" s="22" t="n">
        <v>44033.847847222</v>
      </c>
      <c r="B56" s="23" t="s">
        <v>390</v>
      </c>
      <c r="C56" s="23" t="s">
        <v>396</v>
      </c>
      <c r="D56" s="23" t="s">
        <v>390</v>
      </c>
      <c r="E56" s="23" t="s">
        <v>390</v>
      </c>
      <c r="F56" s="23" t="s">
        <v>20</v>
      </c>
      <c r="G56" s="24" t="n">
        <v>1</v>
      </c>
      <c r="H56" s="25" t="n">
        <v>1</v>
      </c>
      <c r="I56" s="25" t="n">
        <v>20.52</v>
      </c>
      <c r="J56" s="25" t="n">
        <v>0</v>
      </c>
      <c r="K56" s="25" t="n">
        <v>0</v>
      </c>
      <c r="L56" s="25" t="n">
        <v>0</v>
      </c>
      <c r="M56" s="25"/>
      <c r="N56" s="6" t="s">
        <f>=I56+J56+K56+L56</f>
      </c>
      <c r="O56" s="23"/>
      <c r="P56" s="23" t="s">
        <v>370</v>
      </c>
    </row>
    <row collapsed="false" customFormat="false" customHeight="false" hidden="false" ht="12.1" outlineLevel="0" r="57">
      <c r="A57" s="30" t="n">
        <v>44034.5765625</v>
      </c>
      <c r="B57" s="31" t="s">
        <v>388</v>
      </c>
      <c r="C57" s="31" t="s">
        <v>403</v>
      </c>
      <c r="D57" s="31" t="s">
        <v>388</v>
      </c>
      <c r="E57" s="31" t="s">
        <v>388</v>
      </c>
      <c r="F57" s="31" t="s">
        <v>20</v>
      </c>
      <c r="G57" s="32" t="n">
        <v>1</v>
      </c>
      <c r="H57" s="33" t="n">
        <v>-1</v>
      </c>
      <c r="I57" s="33" t="n">
        <v>-16</v>
      </c>
      <c r="J57" s="33" t="n">
        <v>0</v>
      </c>
      <c r="K57" s="33" t="n">
        <v>0</v>
      </c>
      <c r="L57" s="33" t="n">
        <v>0</v>
      </c>
      <c r="M57" s="33"/>
      <c r="N57" s="6" t="s">
        <f>=I57+J57+K57+L57</f>
      </c>
      <c r="O57" s="31"/>
      <c r="P57" s="31" t="s">
        <v>370</v>
      </c>
    </row>
    <row collapsed="false" customFormat="false" customHeight="false" hidden="false" ht="12.1" outlineLevel="0" r="58">
      <c r="A58" s="22" t="n">
        <v>44034.5765625</v>
      </c>
      <c r="B58" s="23" t="s">
        <v>390</v>
      </c>
      <c r="C58" s="23" t="s">
        <v>404</v>
      </c>
      <c r="D58" s="23" t="s">
        <v>390</v>
      </c>
      <c r="E58" s="23" t="s">
        <v>390</v>
      </c>
      <c r="F58" s="23" t="s">
        <v>20</v>
      </c>
      <c r="G58" s="24" t="n">
        <v>1</v>
      </c>
      <c r="H58" s="25" t="n">
        <v>1</v>
      </c>
      <c r="I58" s="25" t="n">
        <v>120.75</v>
      </c>
      <c r="J58" s="25" t="n">
        <v>0</v>
      </c>
      <c r="K58" s="25" t="n">
        <v>0</v>
      </c>
      <c r="L58" s="25" t="n">
        <v>0</v>
      </c>
      <c r="M58" s="25"/>
      <c r="N58" s="6" t="s">
        <f>=I58+J58+K58+L58</f>
      </c>
      <c r="O58" s="23"/>
      <c r="P58" s="23" t="s">
        <v>370</v>
      </c>
    </row>
    <row collapsed="false" customFormat="false" customHeight="false" hidden="false" ht="12.1" outlineLevel="0" r="59">
      <c r="A59" s="34" t="n">
        <v>44036.764710648</v>
      </c>
      <c r="B59" s="35" t="s">
        <v>38</v>
      </c>
      <c r="C59" s="35" t="s">
        <v>387</v>
      </c>
      <c r="D59" s="35" t="s">
        <v>300</v>
      </c>
      <c r="E59" s="35" t="s">
        <v>34</v>
      </c>
      <c r="F59" s="35" t="s">
        <v>20</v>
      </c>
      <c r="G59" s="36" t="n">
        <v>-1</v>
      </c>
      <c r="H59" s="37" t="n">
        <v>4192</v>
      </c>
      <c r="I59" s="37" t="n">
        <v>4192</v>
      </c>
      <c r="J59" s="37" t="n">
        <v>0</v>
      </c>
      <c r="K59" s="37" t="n">
        <v>-12.58</v>
      </c>
      <c r="L59" s="37" t="n">
        <v>0</v>
      </c>
      <c r="M59" s="37"/>
      <c r="N59" s="6" t="s">
        <f>=I59+J59+K59+L59</f>
      </c>
      <c r="O59" s="35"/>
      <c r="P59" s="35" t="s">
        <v>370</v>
      </c>
    </row>
    <row collapsed="false" customFormat="false" customHeight="false" hidden="false" ht="12.1" outlineLevel="0" r="60">
      <c r="A60" s="21" t="n">
        <v>44036.765740741</v>
      </c>
      <c r="B60" s="17" t="s">
        <v>405</v>
      </c>
      <c r="C60" s="17" t="s">
        <v>255</v>
      </c>
      <c r="D60" s="17" t="s">
        <v>299</v>
      </c>
      <c r="E60" s="17" t="s">
        <v>406</v>
      </c>
      <c r="F60" s="17" t="s">
        <v>20</v>
      </c>
      <c r="G60" s="7" t="n">
        <v>65</v>
      </c>
      <c r="H60" s="6" t="n">
        <v>71.7625</v>
      </c>
      <c r="I60" s="6" t="n">
        <v>-4664.56</v>
      </c>
      <c r="J60" s="6" t="n">
        <v>0</v>
      </c>
      <c r="K60" s="6" t="n">
        <v>-13.99</v>
      </c>
      <c r="L60" s="6" t="n">
        <v>0</v>
      </c>
      <c r="M60" s="6"/>
      <c r="N60" s="6" t="s">
        <f>=I60+J60+K60+L60</f>
      </c>
      <c r="O60" s="17"/>
      <c r="P60" s="17" t="s">
        <v>370</v>
      </c>
    </row>
    <row collapsed="false" customFormat="false" customHeight="false" hidden="false" ht="12.1" outlineLevel="0" r="61">
      <c r="A61" s="21" t="n">
        <v>44036.766076389</v>
      </c>
      <c r="B61" s="17" t="s">
        <v>311</v>
      </c>
      <c r="C61" s="17" t="s">
        <v>407</v>
      </c>
      <c r="D61" s="17" t="s">
        <v>299</v>
      </c>
      <c r="E61" s="17" t="s">
        <v>34</v>
      </c>
      <c r="F61" s="17" t="s">
        <v>48</v>
      </c>
      <c r="G61" s="7" t="n">
        <v>5</v>
      </c>
      <c r="H61" s="6" t="n">
        <v>11.1</v>
      </c>
      <c r="I61" s="6" t="n">
        <v>-55.5</v>
      </c>
      <c r="J61" s="6" t="n">
        <v>0</v>
      </c>
      <c r="K61" s="6" t="n">
        <v>-0.17</v>
      </c>
      <c r="L61" s="6" t="n">
        <v>0</v>
      </c>
      <c r="M61" s="6" t="s">
        <f>=I61+J61+K61+L61</f>
      </c>
      <c r="N61" s="6"/>
      <c r="O61" s="17"/>
      <c r="P61" s="17" t="s">
        <v>370</v>
      </c>
    </row>
    <row collapsed="false" customFormat="false" customHeight="false" hidden="false" ht="12.1" outlineLevel="0" r="62">
      <c r="A62" s="21" t="n">
        <v>44039.471921296</v>
      </c>
      <c r="B62" s="17" t="s">
        <v>405</v>
      </c>
      <c r="C62" s="17" t="s">
        <v>255</v>
      </c>
      <c r="D62" s="17" t="s">
        <v>299</v>
      </c>
      <c r="E62" s="17" t="s">
        <v>406</v>
      </c>
      <c r="F62" s="17" t="s">
        <v>20</v>
      </c>
      <c r="G62" s="7" t="n">
        <v>58</v>
      </c>
      <c r="H62" s="6" t="n">
        <v>71.7675</v>
      </c>
      <c r="I62" s="6" t="n">
        <v>-4162.52</v>
      </c>
      <c r="J62" s="6" t="n">
        <v>0</v>
      </c>
      <c r="K62" s="6" t="n">
        <v>0</v>
      </c>
      <c r="L62" s="6" t="n">
        <v>0</v>
      </c>
      <c r="M62" s="6"/>
      <c r="N62" s="6" t="s">
        <f>=I62+J62+K62+L62</f>
      </c>
      <c r="O62" s="17"/>
      <c r="P62" s="17" t="s">
        <v>370</v>
      </c>
    </row>
    <row collapsed="false" customFormat="false" customHeight="false" hidden="false" ht="12.1" outlineLevel="0" r="63">
      <c r="A63" s="34" t="n">
        <v>44039.471921296</v>
      </c>
      <c r="B63" s="35" t="s">
        <v>408</v>
      </c>
      <c r="C63" s="35" t="s">
        <v>409</v>
      </c>
      <c r="D63" s="35" t="s">
        <v>300</v>
      </c>
      <c r="E63" s="35" t="s">
        <v>406</v>
      </c>
      <c r="F63" s="35" t="s">
        <v>20</v>
      </c>
      <c r="G63" s="36" t="n">
        <v>-58</v>
      </c>
      <c r="H63" s="37" t="n">
        <v>71.7675</v>
      </c>
      <c r="I63" s="37" t="n">
        <v>4162.52</v>
      </c>
      <c r="J63" s="37" t="n">
        <v>0</v>
      </c>
      <c r="K63" s="37" t="n">
        <v>0</v>
      </c>
      <c r="L63" s="37" t="n">
        <v>0</v>
      </c>
      <c r="M63" s="37"/>
      <c r="N63" s="6" t="s">
        <f>=I63+J63+K63+L63</f>
      </c>
      <c r="O63" s="35"/>
      <c r="P63" s="35" t="s">
        <v>370</v>
      </c>
    </row>
    <row collapsed="false" customFormat="false" customHeight="false" hidden="false" ht="12.1" outlineLevel="0" r="64">
      <c r="A64" s="30" t="n">
        <v>44041.110775463</v>
      </c>
      <c r="B64" s="31" t="s">
        <v>388</v>
      </c>
      <c r="C64" s="31" t="s">
        <v>410</v>
      </c>
      <c r="D64" s="31" t="s">
        <v>388</v>
      </c>
      <c r="E64" s="31" t="s">
        <v>388</v>
      </c>
      <c r="F64" s="31" t="s">
        <v>20</v>
      </c>
      <c r="G64" s="32" t="n">
        <v>1</v>
      </c>
      <c r="H64" s="33" t="n">
        <v>-1</v>
      </c>
      <c r="I64" s="33" t="n">
        <v>-24</v>
      </c>
      <c r="J64" s="33" t="n">
        <v>0</v>
      </c>
      <c r="K64" s="33" t="n">
        <v>0</v>
      </c>
      <c r="L64" s="33" t="n">
        <v>0</v>
      </c>
      <c r="M64" s="33"/>
      <c r="N64" s="6" t="s">
        <f>=I64+J64+K64+L64</f>
      </c>
      <c r="O64" s="31"/>
      <c r="P64" s="31" t="s">
        <v>370</v>
      </c>
    </row>
    <row collapsed="false" customFormat="false" customHeight="false" hidden="false" ht="12.1" outlineLevel="0" r="65">
      <c r="A65" s="26" t="n">
        <v>44041.694131944</v>
      </c>
      <c r="B65" s="27" t="s">
        <v>371</v>
      </c>
      <c r="C65" s="27" t="s">
        <v>100</v>
      </c>
      <c r="D65" s="27" t="s">
        <v>371</v>
      </c>
      <c r="E65" s="27" t="s">
        <v>371</v>
      </c>
      <c r="F65" s="27" t="s">
        <v>48</v>
      </c>
      <c r="G65" s="28" t="n">
        <v>1</v>
      </c>
      <c r="H65" s="29" t="n">
        <v>-9.33</v>
      </c>
      <c r="I65" s="29" t="n">
        <v>-9.33</v>
      </c>
      <c r="J65" s="29" t="n">
        <v>0</v>
      </c>
      <c r="K65" s="29" t="n">
        <v>0</v>
      </c>
      <c r="L65" s="29" t="n">
        <v>0</v>
      </c>
      <c r="M65" s="6" t="s">
        <f>=I65+J65+K65+L65</f>
      </c>
      <c r="N65" s="29"/>
      <c r="O65" s="27"/>
      <c r="P65" s="27" t="s">
        <v>370</v>
      </c>
    </row>
    <row collapsed="false" customFormat="false" customHeight="false" hidden="false" ht="12.1" outlineLevel="0" r="66">
      <c r="A66" s="22" t="n">
        <v>44063.023738426</v>
      </c>
      <c r="B66" s="23" t="s">
        <v>393</v>
      </c>
      <c r="C66" s="23" t="s">
        <v>394</v>
      </c>
      <c r="D66" s="23" t="s">
        <v>393</v>
      </c>
      <c r="E66" s="23" t="s">
        <v>393</v>
      </c>
      <c r="F66" s="23" t="s">
        <v>20</v>
      </c>
      <c r="G66" s="24" t="n">
        <v>1</v>
      </c>
      <c r="H66" s="25" t="n">
        <v>1</v>
      </c>
      <c r="I66" s="25" t="n">
        <v>41.66</v>
      </c>
      <c r="J66" s="25" t="n">
        <v>0</v>
      </c>
      <c r="K66" s="25" t="n">
        <v>0</v>
      </c>
      <c r="L66" s="25" t="n">
        <v>0</v>
      </c>
      <c r="M66" s="25"/>
      <c r="N66" s="6" t="s">
        <f>=I66+J66+K66+L66</f>
      </c>
      <c r="O66" s="23"/>
      <c r="P66" s="23" t="s">
        <v>370</v>
      </c>
    </row>
    <row collapsed="false" customFormat="false" customHeight="false" hidden="false" ht="12.1" outlineLevel="0" r="67">
      <c r="A67" s="30" t="n">
        <v>44063.579895833</v>
      </c>
      <c r="B67" s="31" t="s">
        <v>388</v>
      </c>
      <c r="C67" s="31" t="s">
        <v>395</v>
      </c>
      <c r="D67" s="31" t="s">
        <v>388</v>
      </c>
      <c r="E67" s="31" t="s">
        <v>388</v>
      </c>
      <c r="F67" s="31" t="s">
        <v>20</v>
      </c>
      <c r="G67" s="32" t="n">
        <v>1</v>
      </c>
      <c r="H67" s="33" t="n">
        <v>-1</v>
      </c>
      <c r="I67" s="33" t="n">
        <v>-2</v>
      </c>
      <c r="J67" s="33" t="n">
        <v>0</v>
      </c>
      <c r="K67" s="33" t="n">
        <v>0</v>
      </c>
      <c r="L67" s="33" t="n">
        <v>0</v>
      </c>
      <c r="M67" s="33"/>
      <c r="N67" s="6" t="s">
        <f>=I67+J67+K67+L67</f>
      </c>
      <c r="O67" s="31"/>
      <c r="P67" s="31" t="s">
        <v>370</v>
      </c>
    </row>
    <row collapsed="false" customFormat="false" customHeight="false" hidden="false" ht="12.1" outlineLevel="0" r="68">
      <c r="A68" s="22" t="n">
        <v>44063.579895833</v>
      </c>
      <c r="B68" s="23" t="s">
        <v>390</v>
      </c>
      <c r="C68" s="23" t="s">
        <v>396</v>
      </c>
      <c r="D68" s="23" t="s">
        <v>390</v>
      </c>
      <c r="E68" s="23" t="s">
        <v>390</v>
      </c>
      <c r="F68" s="23" t="s">
        <v>20</v>
      </c>
      <c r="G68" s="24" t="n">
        <v>1</v>
      </c>
      <c r="H68" s="25" t="n">
        <v>1</v>
      </c>
      <c r="I68" s="25" t="n">
        <v>20.08</v>
      </c>
      <c r="J68" s="25" t="n">
        <v>0</v>
      </c>
      <c r="K68" s="25" t="n">
        <v>0</v>
      </c>
      <c r="L68" s="25" t="n">
        <v>0</v>
      </c>
      <c r="M68" s="25"/>
      <c r="N68" s="6" t="s">
        <f>=I68+J68+K68+L68</f>
      </c>
      <c r="O68" s="23"/>
      <c r="P68" s="23" t="s">
        <v>370</v>
      </c>
    </row>
    <row collapsed="false" customFormat="false" customHeight="false" hidden="false" ht="12.1" outlineLevel="0" r="69">
      <c r="A69" s="22" t="n">
        <v>44092.748391204</v>
      </c>
      <c r="B69" s="23" t="s">
        <v>369</v>
      </c>
      <c r="C69" s="23" t="s">
        <v>99</v>
      </c>
      <c r="D69" s="23" t="s">
        <v>369</v>
      </c>
      <c r="E69" s="23" t="s">
        <v>369</v>
      </c>
      <c r="F69" s="23" t="s">
        <v>20</v>
      </c>
      <c r="G69" s="24" t="n">
        <v>1</v>
      </c>
      <c r="H69" s="25" t="n">
        <v>1</v>
      </c>
      <c r="I69" s="25" t="n">
        <v>9.76</v>
      </c>
      <c r="J69" s="25" t="n">
        <v>0</v>
      </c>
      <c r="K69" s="25" t="n">
        <v>0</v>
      </c>
      <c r="L69" s="25" t="n">
        <v>0</v>
      </c>
      <c r="M69" s="25"/>
      <c r="N69" s="6" t="s">
        <f>=I69+J69+K69+L69</f>
      </c>
      <c r="O69" s="23"/>
      <c r="P69" s="23" t="s">
        <v>370</v>
      </c>
    </row>
    <row collapsed="false" customFormat="false" customHeight="false" hidden="false" ht="12.1" outlineLevel="0" r="70">
      <c r="A70" s="30" t="n">
        <v>44097.637384259</v>
      </c>
      <c r="B70" s="31" t="s">
        <v>388</v>
      </c>
      <c r="C70" s="31" t="s">
        <v>395</v>
      </c>
      <c r="D70" s="31" t="s">
        <v>388</v>
      </c>
      <c r="E70" s="31" t="s">
        <v>388</v>
      </c>
      <c r="F70" s="31" t="s">
        <v>20</v>
      </c>
      <c r="G70" s="32" t="n">
        <v>1</v>
      </c>
      <c r="H70" s="33" t="n">
        <v>-1</v>
      </c>
      <c r="I70" s="33" t="n">
        <v>-2</v>
      </c>
      <c r="J70" s="33" t="n">
        <v>0</v>
      </c>
      <c r="K70" s="33" t="n">
        <v>0</v>
      </c>
      <c r="L70" s="33" t="n">
        <v>0</v>
      </c>
      <c r="M70" s="33"/>
      <c r="N70" s="6" t="s">
        <f>=I70+J70+K70+L70</f>
      </c>
      <c r="O70" s="31"/>
      <c r="P70" s="31" t="s">
        <v>370</v>
      </c>
    </row>
    <row collapsed="false" customFormat="false" customHeight="false" hidden="false" ht="12.1" outlineLevel="0" r="71">
      <c r="A71" s="22" t="n">
        <v>44097.637384259</v>
      </c>
      <c r="B71" s="23" t="s">
        <v>390</v>
      </c>
      <c r="C71" s="23" t="s">
        <v>396</v>
      </c>
      <c r="D71" s="23" t="s">
        <v>390</v>
      </c>
      <c r="E71" s="23" t="s">
        <v>390</v>
      </c>
      <c r="F71" s="23" t="s">
        <v>20</v>
      </c>
      <c r="G71" s="24" t="n">
        <v>1</v>
      </c>
      <c r="H71" s="25" t="n">
        <v>1</v>
      </c>
      <c r="I71" s="25" t="n">
        <v>19.64</v>
      </c>
      <c r="J71" s="25" t="n">
        <v>0</v>
      </c>
      <c r="K71" s="25" t="n">
        <v>0</v>
      </c>
      <c r="L71" s="25" t="n">
        <v>0</v>
      </c>
      <c r="M71" s="25"/>
      <c r="N71" s="6" t="s">
        <f>=I71+J71+K71+L71</f>
      </c>
      <c r="O71" s="23"/>
      <c r="P71" s="23" t="s">
        <v>370</v>
      </c>
    </row>
    <row collapsed="false" customFormat="false" customHeight="false" hidden="false" ht="12.1" outlineLevel="0" r="72">
      <c r="A72" s="22" t="n">
        <v>44097.678587963</v>
      </c>
      <c r="B72" s="23" t="s">
        <v>393</v>
      </c>
      <c r="C72" s="23" t="s">
        <v>394</v>
      </c>
      <c r="D72" s="23" t="s">
        <v>393</v>
      </c>
      <c r="E72" s="23" t="s">
        <v>393</v>
      </c>
      <c r="F72" s="23" t="s">
        <v>20</v>
      </c>
      <c r="G72" s="24" t="n">
        <v>1</v>
      </c>
      <c r="H72" s="25" t="n">
        <v>1</v>
      </c>
      <c r="I72" s="25" t="n">
        <v>41.66</v>
      </c>
      <c r="J72" s="25" t="n">
        <v>0</v>
      </c>
      <c r="K72" s="25" t="n">
        <v>0</v>
      </c>
      <c r="L72" s="25" t="n">
        <v>0</v>
      </c>
      <c r="M72" s="25"/>
      <c r="N72" s="6" t="s">
        <f>=I72+J72+K72+L72</f>
      </c>
      <c r="O72" s="23"/>
      <c r="P72" s="23" t="s">
        <v>370</v>
      </c>
    </row>
    <row collapsed="false" customFormat="false" customHeight="false" hidden="false" ht="12.1" outlineLevel="0" r="73">
      <c r="A73" s="22" t="n">
        <v>44104.498321759</v>
      </c>
      <c r="B73" s="23" t="s">
        <v>390</v>
      </c>
      <c r="C73" s="23" t="s">
        <v>397</v>
      </c>
      <c r="D73" s="23" t="s">
        <v>390</v>
      </c>
      <c r="E73" s="23" t="s">
        <v>390</v>
      </c>
      <c r="F73" s="23" t="s">
        <v>20</v>
      </c>
      <c r="G73" s="24" t="n">
        <v>1</v>
      </c>
      <c r="H73" s="25" t="n">
        <v>1</v>
      </c>
      <c r="I73" s="25" t="n">
        <v>23.68</v>
      </c>
      <c r="J73" s="25" t="n">
        <v>0</v>
      </c>
      <c r="K73" s="25" t="n">
        <v>0</v>
      </c>
      <c r="L73" s="25" t="n">
        <v>0</v>
      </c>
      <c r="M73" s="25"/>
      <c r="N73" s="6" t="s">
        <f>=I73+J73+K73+L73</f>
      </c>
      <c r="O73" s="23"/>
      <c r="P73" s="23" t="s">
        <v>370</v>
      </c>
    </row>
    <row collapsed="false" customFormat="false" customHeight="false" hidden="false" ht="12.1" outlineLevel="0" r="74">
      <c r="A74" s="30" t="n">
        <v>44116.679155093</v>
      </c>
      <c r="B74" s="31" t="s">
        <v>388</v>
      </c>
      <c r="C74" s="31" t="s">
        <v>399</v>
      </c>
      <c r="D74" s="31" t="s">
        <v>388</v>
      </c>
      <c r="E74" s="31" t="s">
        <v>388</v>
      </c>
      <c r="F74" s="31" t="s">
        <v>20</v>
      </c>
      <c r="G74" s="32" t="n">
        <v>1</v>
      </c>
      <c r="H74" s="33" t="n">
        <v>-1</v>
      </c>
      <c r="I74" s="33" t="n">
        <v>-3</v>
      </c>
      <c r="J74" s="33" t="n">
        <v>0</v>
      </c>
      <c r="K74" s="33" t="n">
        <v>0</v>
      </c>
      <c r="L74" s="33" t="n">
        <v>0</v>
      </c>
      <c r="M74" s="33"/>
      <c r="N74" s="6" t="s">
        <f>=I74+J74+K74+L74</f>
      </c>
      <c r="O74" s="31"/>
      <c r="P74" s="31" t="s">
        <v>370</v>
      </c>
    </row>
    <row collapsed="false" customFormat="false" customHeight="false" hidden="false" ht="12.1" outlineLevel="0" r="75">
      <c r="A75" s="22" t="n">
        <v>44116.679155093</v>
      </c>
      <c r="B75" s="23" t="s">
        <v>390</v>
      </c>
      <c r="C75" s="23" t="s">
        <v>400</v>
      </c>
      <c r="D75" s="23" t="s">
        <v>390</v>
      </c>
      <c r="E75" s="23" t="s">
        <v>390</v>
      </c>
      <c r="F75" s="23" t="s">
        <v>20</v>
      </c>
      <c r="G75" s="24" t="n">
        <v>1</v>
      </c>
      <c r="H75" s="25" t="n">
        <v>1</v>
      </c>
      <c r="I75" s="25" t="n">
        <v>25</v>
      </c>
      <c r="J75" s="25" t="n">
        <v>0</v>
      </c>
      <c r="K75" s="25" t="n">
        <v>0</v>
      </c>
      <c r="L75" s="25" t="n">
        <v>0</v>
      </c>
      <c r="M75" s="25"/>
      <c r="N75" s="6" t="s">
        <f>=I75+J75+K75+L75</f>
      </c>
      <c r="O75" s="23"/>
      <c r="P75" s="23" t="s">
        <v>370</v>
      </c>
    </row>
    <row collapsed="false" customFormat="false" customHeight="false" hidden="false" ht="12.1" outlineLevel="0" r="76">
      <c r="A76" s="22" t="n">
        <v>44120.467361111</v>
      </c>
      <c r="B76" s="23" t="s">
        <v>369</v>
      </c>
      <c r="C76" s="23" t="s">
        <v>99</v>
      </c>
      <c r="D76" s="23" t="s">
        <v>369</v>
      </c>
      <c r="E76" s="23" t="s">
        <v>369</v>
      </c>
      <c r="F76" s="23" t="s">
        <v>20</v>
      </c>
      <c r="G76" s="24" t="n">
        <v>1</v>
      </c>
      <c r="H76" s="25" t="n">
        <v>1</v>
      </c>
      <c r="I76" s="25" t="n">
        <v>9699.99</v>
      </c>
      <c r="J76" s="25" t="n">
        <v>0</v>
      </c>
      <c r="K76" s="25" t="n">
        <v>0</v>
      </c>
      <c r="L76" s="25" t="n">
        <v>0</v>
      </c>
      <c r="M76" s="25"/>
      <c r="N76" s="6" t="s">
        <f>=I76+J76+K76+L76</f>
      </c>
      <c r="O76" s="23"/>
      <c r="P76" s="23" t="s">
        <v>386</v>
      </c>
    </row>
    <row collapsed="false" customFormat="false" customHeight="false" hidden="false" ht="12.1" outlineLevel="0" r="77">
      <c r="A77" s="21" t="n">
        <v>44120.467708333</v>
      </c>
      <c r="B77" s="17" t="s">
        <v>55</v>
      </c>
      <c r="C77" s="17" t="s">
        <v>411</v>
      </c>
      <c r="D77" s="17" t="s">
        <v>299</v>
      </c>
      <c r="E77" s="17" t="s">
        <v>34</v>
      </c>
      <c r="F77" s="17" t="s">
        <v>20</v>
      </c>
      <c r="G77" s="7" t="n">
        <v>7</v>
      </c>
      <c r="H77" s="6" t="n">
        <v>1198</v>
      </c>
      <c r="I77" s="6" t="n">
        <v>-8386</v>
      </c>
      <c r="J77" s="6" t="n">
        <v>0</v>
      </c>
      <c r="K77" s="6" t="n">
        <v>-25.16</v>
      </c>
      <c r="L77" s="6" t="n">
        <v>0</v>
      </c>
      <c r="M77" s="6"/>
      <c r="N77" s="6" t="s">
        <f>=I77+J77+K77+L77</f>
      </c>
      <c r="O77" s="17"/>
      <c r="P77" s="17" t="s">
        <v>386</v>
      </c>
    </row>
    <row collapsed="false" customFormat="false" customHeight="false" hidden="false" ht="12.1" outlineLevel="0" r="78">
      <c r="A78" s="21" t="n">
        <v>44120.467708333</v>
      </c>
      <c r="B78" s="17" t="s">
        <v>55</v>
      </c>
      <c r="C78" s="17" t="s">
        <v>411</v>
      </c>
      <c r="D78" s="17" t="s">
        <v>299</v>
      </c>
      <c r="E78" s="17" t="s">
        <v>34</v>
      </c>
      <c r="F78" s="17" t="s">
        <v>20</v>
      </c>
      <c r="G78" s="7" t="n">
        <v>1</v>
      </c>
      <c r="H78" s="6" t="n">
        <v>1198.3</v>
      </c>
      <c r="I78" s="6" t="n">
        <v>-1198.3</v>
      </c>
      <c r="J78" s="6" t="n">
        <v>0</v>
      </c>
      <c r="K78" s="6" t="n">
        <v>-3.59</v>
      </c>
      <c r="L78" s="6" t="n">
        <v>0</v>
      </c>
      <c r="M78" s="6"/>
      <c r="N78" s="6" t="s">
        <f>=I78+J78+K78+L78</f>
      </c>
      <c r="O78" s="17"/>
      <c r="P78" s="17" t="s">
        <v>386</v>
      </c>
    </row>
    <row collapsed="false" customFormat="false" customHeight="false" hidden="false" ht="12.1" outlineLevel="0" r="79">
      <c r="A79" s="30" t="n">
        <v>44124.638310185</v>
      </c>
      <c r="B79" s="31" t="s">
        <v>388</v>
      </c>
      <c r="C79" s="31" t="s">
        <v>401</v>
      </c>
      <c r="D79" s="31" t="s">
        <v>388</v>
      </c>
      <c r="E79" s="31" t="s">
        <v>388</v>
      </c>
      <c r="F79" s="31" t="s">
        <v>20</v>
      </c>
      <c r="G79" s="32" t="n">
        <v>1</v>
      </c>
      <c r="H79" s="33" t="n">
        <v>-1</v>
      </c>
      <c r="I79" s="33" t="n">
        <v>-11</v>
      </c>
      <c r="J79" s="33" t="n">
        <v>0</v>
      </c>
      <c r="K79" s="33" t="n">
        <v>0</v>
      </c>
      <c r="L79" s="33" t="n">
        <v>0</v>
      </c>
      <c r="M79" s="33"/>
      <c r="N79" s="6" t="s">
        <f>=I79+J79+K79+L79</f>
      </c>
      <c r="O79" s="31"/>
      <c r="P79" s="31" t="s">
        <v>370</v>
      </c>
    </row>
    <row collapsed="false" customFormat="false" customHeight="false" hidden="false" ht="12.1" outlineLevel="0" r="80">
      <c r="A80" s="22" t="n">
        <v>44124.638310185</v>
      </c>
      <c r="B80" s="23" t="s">
        <v>390</v>
      </c>
      <c r="C80" s="23" t="s">
        <v>402</v>
      </c>
      <c r="D80" s="23" t="s">
        <v>390</v>
      </c>
      <c r="E80" s="23" t="s">
        <v>390</v>
      </c>
      <c r="F80" s="23" t="s">
        <v>20</v>
      </c>
      <c r="G80" s="24" t="n">
        <v>1</v>
      </c>
      <c r="H80" s="25" t="n">
        <v>1</v>
      </c>
      <c r="I80" s="25" t="n">
        <v>89.3</v>
      </c>
      <c r="J80" s="25" t="n">
        <v>0</v>
      </c>
      <c r="K80" s="25" t="n">
        <v>0</v>
      </c>
      <c r="L80" s="25" t="n">
        <v>0</v>
      </c>
      <c r="M80" s="25"/>
      <c r="N80" s="6" t="s">
        <f>=I80+J80+K80+L80</f>
      </c>
      <c r="O80" s="23"/>
      <c r="P80" s="23" t="s">
        <v>370</v>
      </c>
    </row>
    <row collapsed="false" customFormat="false" customHeight="false" hidden="false" ht="12.1" outlineLevel="0" r="81">
      <c r="A81" s="30" t="n">
        <v>44124.825671296</v>
      </c>
      <c r="B81" s="31" t="s">
        <v>388</v>
      </c>
      <c r="C81" s="31" t="s">
        <v>395</v>
      </c>
      <c r="D81" s="31" t="s">
        <v>388</v>
      </c>
      <c r="E81" s="31" t="s">
        <v>388</v>
      </c>
      <c r="F81" s="31" t="s">
        <v>20</v>
      </c>
      <c r="G81" s="32" t="n">
        <v>1</v>
      </c>
      <c r="H81" s="33" t="n">
        <v>-1</v>
      </c>
      <c r="I81" s="33" t="n">
        <v>-2</v>
      </c>
      <c r="J81" s="33" t="n">
        <v>0</v>
      </c>
      <c r="K81" s="33" t="n">
        <v>0</v>
      </c>
      <c r="L81" s="33" t="n">
        <v>0</v>
      </c>
      <c r="M81" s="33"/>
      <c r="N81" s="6" t="s">
        <f>=I81+J81+K81+L81</f>
      </c>
      <c r="O81" s="31"/>
      <c r="P81" s="31" t="s">
        <v>370</v>
      </c>
    </row>
    <row collapsed="false" customFormat="false" customHeight="false" hidden="false" ht="12.1" outlineLevel="0" r="82">
      <c r="A82" s="22" t="n">
        <v>44124.825671296</v>
      </c>
      <c r="B82" s="23" t="s">
        <v>390</v>
      </c>
      <c r="C82" s="23" t="s">
        <v>396</v>
      </c>
      <c r="D82" s="23" t="s">
        <v>390</v>
      </c>
      <c r="E82" s="23" t="s">
        <v>390</v>
      </c>
      <c r="F82" s="23" t="s">
        <v>20</v>
      </c>
      <c r="G82" s="24" t="n">
        <v>1</v>
      </c>
      <c r="H82" s="25" t="n">
        <v>1</v>
      </c>
      <c r="I82" s="25" t="n">
        <v>19.22</v>
      </c>
      <c r="J82" s="25" t="n">
        <v>0</v>
      </c>
      <c r="K82" s="25" t="n">
        <v>0</v>
      </c>
      <c r="L82" s="25" t="n">
        <v>0</v>
      </c>
      <c r="M82" s="25"/>
      <c r="N82" s="6" t="s">
        <f>=I82+J82+K82+L82</f>
      </c>
      <c r="O82" s="23"/>
      <c r="P82" s="23" t="s">
        <v>370</v>
      </c>
    </row>
    <row collapsed="false" customFormat="false" customHeight="false" hidden="false" ht="12.1" outlineLevel="0" r="83">
      <c r="A83" s="22" t="n">
        <v>44124.838101852</v>
      </c>
      <c r="B83" s="23" t="s">
        <v>393</v>
      </c>
      <c r="C83" s="23" t="s">
        <v>394</v>
      </c>
      <c r="D83" s="23" t="s">
        <v>393</v>
      </c>
      <c r="E83" s="23" t="s">
        <v>393</v>
      </c>
      <c r="F83" s="23" t="s">
        <v>20</v>
      </c>
      <c r="G83" s="24" t="n">
        <v>1</v>
      </c>
      <c r="H83" s="25" t="n">
        <v>1</v>
      </c>
      <c r="I83" s="25" t="n">
        <v>41.66</v>
      </c>
      <c r="J83" s="25" t="n">
        <v>0</v>
      </c>
      <c r="K83" s="25" t="n">
        <v>0</v>
      </c>
      <c r="L83" s="25" t="n">
        <v>0</v>
      </c>
      <c r="M83" s="25"/>
      <c r="N83" s="6" t="s">
        <f>=I83+J83+K83+L83</f>
      </c>
      <c r="O83" s="23"/>
      <c r="P83" s="23" t="s">
        <v>370</v>
      </c>
    </row>
    <row collapsed="false" customFormat="false" customHeight="false" hidden="false" ht="12.1" outlineLevel="0" r="84">
      <c r="A84" s="22" t="n">
        <v>44152.030208333</v>
      </c>
      <c r="B84" s="23" t="s">
        <v>393</v>
      </c>
      <c r="C84" s="23" t="s">
        <v>394</v>
      </c>
      <c r="D84" s="23" t="s">
        <v>393</v>
      </c>
      <c r="E84" s="23" t="s">
        <v>393</v>
      </c>
      <c r="F84" s="23" t="s">
        <v>20</v>
      </c>
      <c r="G84" s="24" t="n">
        <v>1</v>
      </c>
      <c r="H84" s="25" t="n">
        <v>1</v>
      </c>
      <c r="I84" s="25" t="n">
        <v>41.66</v>
      </c>
      <c r="J84" s="25" t="n">
        <v>0</v>
      </c>
      <c r="K84" s="25" t="n">
        <v>0</v>
      </c>
      <c r="L84" s="25" t="n">
        <v>0</v>
      </c>
      <c r="M84" s="25"/>
      <c r="N84" s="6" t="s">
        <f>=I84+J84+K84+L84</f>
      </c>
      <c r="O84" s="23"/>
      <c r="P84" s="23" t="s">
        <v>370</v>
      </c>
    </row>
    <row collapsed="false" customFormat="false" customHeight="false" hidden="false" ht="12.1" outlineLevel="0" r="85">
      <c r="A85" s="30" t="n">
        <v>44152.856886574</v>
      </c>
      <c r="B85" s="31" t="s">
        <v>388</v>
      </c>
      <c r="C85" s="31" t="s">
        <v>395</v>
      </c>
      <c r="D85" s="31" t="s">
        <v>388</v>
      </c>
      <c r="E85" s="31" t="s">
        <v>388</v>
      </c>
      <c r="F85" s="31" t="s">
        <v>20</v>
      </c>
      <c r="G85" s="32" t="n">
        <v>1</v>
      </c>
      <c r="H85" s="33" t="n">
        <v>-1</v>
      </c>
      <c r="I85" s="33" t="n">
        <v>-2</v>
      </c>
      <c r="J85" s="33" t="n">
        <v>0</v>
      </c>
      <c r="K85" s="33" t="n">
        <v>0</v>
      </c>
      <c r="L85" s="33" t="n">
        <v>0</v>
      </c>
      <c r="M85" s="33"/>
      <c r="N85" s="6" t="s">
        <f>=I85+J85+K85+L85</f>
      </c>
      <c r="O85" s="31"/>
      <c r="P85" s="31" t="s">
        <v>370</v>
      </c>
    </row>
    <row collapsed="false" customFormat="false" customHeight="false" hidden="false" ht="12.1" outlineLevel="0" r="86">
      <c r="A86" s="22" t="n">
        <v>44152.856886574</v>
      </c>
      <c r="B86" s="23" t="s">
        <v>390</v>
      </c>
      <c r="C86" s="23" t="s">
        <v>396</v>
      </c>
      <c r="D86" s="23" t="s">
        <v>390</v>
      </c>
      <c r="E86" s="23" t="s">
        <v>390</v>
      </c>
      <c r="F86" s="23" t="s">
        <v>20</v>
      </c>
      <c r="G86" s="24" t="n">
        <v>1</v>
      </c>
      <c r="H86" s="25" t="n">
        <v>1</v>
      </c>
      <c r="I86" s="25" t="n">
        <v>18.78</v>
      </c>
      <c r="J86" s="25" t="n">
        <v>0</v>
      </c>
      <c r="K86" s="25" t="n">
        <v>0</v>
      </c>
      <c r="L86" s="25" t="n">
        <v>0</v>
      </c>
      <c r="M86" s="25"/>
      <c r="N86" s="6" t="s">
        <f>=I86+J86+K86+L86</f>
      </c>
      <c r="O86" s="23"/>
      <c r="P86" s="23" t="s">
        <v>370</v>
      </c>
    </row>
    <row collapsed="false" customFormat="false" customHeight="false" hidden="false" ht="12.1" outlineLevel="0" r="87">
      <c r="A87" s="34" t="n">
        <v>44165.419259259</v>
      </c>
      <c r="B87" s="35" t="s">
        <v>305</v>
      </c>
      <c r="C87" s="35" t="s">
        <v>380</v>
      </c>
      <c r="D87" s="35" t="s">
        <v>300</v>
      </c>
      <c r="E87" s="35" t="s">
        <v>18</v>
      </c>
      <c r="F87" s="35" t="s">
        <v>20</v>
      </c>
      <c r="G87" s="36" t="n">
        <v>-10</v>
      </c>
      <c r="H87" s="37" t="n">
        <v>139.28</v>
      </c>
      <c r="I87" s="37" t="n">
        <v>1392.8</v>
      </c>
      <c r="J87" s="37" t="n">
        <v>0</v>
      </c>
      <c r="K87" s="37" t="n">
        <v>-4.18</v>
      </c>
      <c r="L87" s="37" t="n">
        <v>0</v>
      </c>
      <c r="M87" s="37"/>
      <c r="N87" s="6" t="s">
        <f>=I87+J87+K87+L87</f>
      </c>
      <c r="O87" s="35"/>
      <c r="P87" s="35" t="s">
        <v>370</v>
      </c>
    </row>
    <row collapsed="false" customFormat="false" customHeight="false" hidden="false" ht="12.1" outlineLevel="0" r="88">
      <c r="A88" s="34" t="n">
        <v>44165.426666667</v>
      </c>
      <c r="B88" s="35" t="s">
        <v>305</v>
      </c>
      <c r="C88" s="35" t="s">
        <v>380</v>
      </c>
      <c r="D88" s="35" t="s">
        <v>300</v>
      </c>
      <c r="E88" s="35" t="s">
        <v>18</v>
      </c>
      <c r="F88" s="35" t="s">
        <v>20</v>
      </c>
      <c r="G88" s="36" t="n">
        <v>-10</v>
      </c>
      <c r="H88" s="37" t="n">
        <v>138.9</v>
      </c>
      <c r="I88" s="37" t="n">
        <v>1389</v>
      </c>
      <c r="J88" s="37" t="n">
        <v>0</v>
      </c>
      <c r="K88" s="37" t="n">
        <v>-4.17</v>
      </c>
      <c r="L88" s="37" t="n">
        <v>0</v>
      </c>
      <c r="M88" s="37"/>
      <c r="N88" s="6" t="s">
        <f>=I88+J88+K88+L88</f>
      </c>
      <c r="O88" s="35"/>
      <c r="P88" s="35" t="s">
        <v>370</v>
      </c>
    </row>
    <row collapsed="false" customFormat="false" customHeight="false" hidden="false" ht="12.1" outlineLevel="0" r="89">
      <c r="A89" s="21" t="n">
        <v>44165.534421296</v>
      </c>
      <c r="B89" s="17" t="s">
        <v>305</v>
      </c>
      <c r="C89" s="17" t="s">
        <v>380</v>
      </c>
      <c r="D89" s="17" t="s">
        <v>299</v>
      </c>
      <c r="E89" s="17" t="s">
        <v>18</v>
      </c>
      <c r="F89" s="17" t="s">
        <v>20</v>
      </c>
      <c r="G89" s="7" t="n">
        <v>10</v>
      </c>
      <c r="H89" s="6" t="n">
        <v>145.52</v>
      </c>
      <c r="I89" s="6" t="n">
        <v>-1455.2</v>
      </c>
      <c r="J89" s="6" t="n">
        <v>0</v>
      </c>
      <c r="K89" s="6" t="n">
        <v>-4.37</v>
      </c>
      <c r="L89" s="6" t="n">
        <v>0</v>
      </c>
      <c r="M89" s="6"/>
      <c r="N89" s="6" t="s">
        <f>=I89+J89+K89+L89</f>
      </c>
      <c r="O89" s="17"/>
      <c r="P89" s="17" t="s">
        <v>370</v>
      </c>
    </row>
    <row collapsed="false" customFormat="false" customHeight="false" hidden="false" ht="12.1" outlineLevel="0" r="90">
      <c r="A90" s="21" t="n">
        <v>44166.469155093</v>
      </c>
      <c r="B90" s="17" t="s">
        <v>312</v>
      </c>
      <c r="C90" s="17" t="s">
        <v>412</v>
      </c>
      <c r="D90" s="17" t="s">
        <v>299</v>
      </c>
      <c r="E90" s="17" t="s">
        <v>34</v>
      </c>
      <c r="F90" s="17" t="s">
        <v>20</v>
      </c>
      <c r="G90" s="7" t="n">
        <v>1</v>
      </c>
      <c r="H90" s="6" t="n">
        <v>1646</v>
      </c>
      <c r="I90" s="6" t="n">
        <v>-1646</v>
      </c>
      <c r="J90" s="6" t="n">
        <v>0</v>
      </c>
      <c r="K90" s="6" t="n">
        <v>-4.94</v>
      </c>
      <c r="L90" s="6" t="n">
        <v>0</v>
      </c>
      <c r="M90" s="6"/>
      <c r="N90" s="6" t="s">
        <f>=I90+J90+K90+L90</f>
      </c>
      <c r="O90" s="17"/>
      <c r="P90" s="17" t="s">
        <v>386</v>
      </c>
    </row>
    <row collapsed="false" customFormat="false" customHeight="false" hidden="false" ht="12.1" outlineLevel="0" r="91">
      <c r="A91" s="22" t="n">
        <v>44166.526481481</v>
      </c>
      <c r="B91" s="23" t="s">
        <v>369</v>
      </c>
      <c r="C91" s="23" t="s">
        <v>99</v>
      </c>
      <c r="D91" s="23" t="s">
        <v>369</v>
      </c>
      <c r="E91" s="23" t="s">
        <v>369</v>
      </c>
      <c r="F91" s="23" t="s">
        <v>20</v>
      </c>
      <c r="G91" s="24" t="n">
        <v>1</v>
      </c>
      <c r="H91" s="25" t="n">
        <v>1</v>
      </c>
      <c r="I91" s="25" t="n">
        <v>1617</v>
      </c>
      <c r="J91" s="25" t="n">
        <v>0</v>
      </c>
      <c r="K91" s="25" t="n">
        <v>0</v>
      </c>
      <c r="L91" s="25" t="n">
        <v>0</v>
      </c>
      <c r="M91" s="25"/>
      <c r="N91" s="6" t="s">
        <f>=I91+J91+K91+L91</f>
      </c>
      <c r="O91" s="23"/>
      <c r="P91" s="23" t="s">
        <v>386</v>
      </c>
    </row>
    <row collapsed="false" customFormat="false" customHeight="false" hidden="false" ht="12.1" outlineLevel="0" r="92">
      <c r="A92" s="30" t="n">
        <v>44168.468634259</v>
      </c>
      <c r="B92" s="31" t="s">
        <v>388</v>
      </c>
      <c r="C92" s="31" t="s">
        <v>410</v>
      </c>
      <c r="D92" s="31" t="s">
        <v>388</v>
      </c>
      <c r="E92" s="31" t="s">
        <v>388</v>
      </c>
      <c r="F92" s="31" t="s">
        <v>20</v>
      </c>
      <c r="G92" s="32" t="n">
        <v>1</v>
      </c>
      <c r="H92" s="33" t="n">
        <v>-1</v>
      </c>
      <c r="I92" s="33" t="n">
        <v>-67</v>
      </c>
      <c r="J92" s="33" t="n">
        <v>0</v>
      </c>
      <c r="K92" s="33" t="n">
        <v>0</v>
      </c>
      <c r="L92" s="33" t="n">
        <v>0</v>
      </c>
      <c r="M92" s="33"/>
      <c r="N92" s="6" t="s">
        <f>=I92+J92+K92+L92</f>
      </c>
      <c r="O92" s="31"/>
      <c r="P92" s="31" t="s">
        <v>370</v>
      </c>
    </row>
    <row collapsed="false" customFormat="false" customHeight="false" hidden="false" ht="12.1" outlineLevel="0" r="93">
      <c r="A93" s="26" t="n">
        <v>44168.468634259</v>
      </c>
      <c r="B93" s="27" t="s">
        <v>371</v>
      </c>
      <c r="C93" s="27" t="s">
        <v>100</v>
      </c>
      <c r="D93" s="27" t="s">
        <v>371</v>
      </c>
      <c r="E93" s="27" t="s">
        <v>371</v>
      </c>
      <c r="F93" s="27" t="s">
        <v>20</v>
      </c>
      <c r="G93" s="28" t="n">
        <v>1</v>
      </c>
      <c r="H93" s="29" t="n">
        <v>-1617</v>
      </c>
      <c r="I93" s="29" t="n">
        <v>-1617</v>
      </c>
      <c r="J93" s="29" t="n">
        <v>0</v>
      </c>
      <c r="K93" s="29" t="n">
        <v>0</v>
      </c>
      <c r="L93" s="29" t="n">
        <v>0</v>
      </c>
      <c r="M93" s="29"/>
      <c r="N93" s="6" t="s">
        <f>=I93+J93+K93+L93</f>
      </c>
      <c r="O93" s="27"/>
      <c r="P93" s="27" t="s">
        <v>370</v>
      </c>
    </row>
    <row collapsed="false" customFormat="false" customHeight="false" hidden="false" ht="12.1" outlineLevel="0" r="94">
      <c r="A94" s="30" t="n">
        <v>44186.806041667</v>
      </c>
      <c r="B94" s="31" t="s">
        <v>388</v>
      </c>
      <c r="C94" s="31" t="s">
        <v>395</v>
      </c>
      <c r="D94" s="31" t="s">
        <v>388</v>
      </c>
      <c r="E94" s="31" t="s">
        <v>388</v>
      </c>
      <c r="F94" s="31" t="s">
        <v>20</v>
      </c>
      <c r="G94" s="32" t="n">
        <v>1</v>
      </c>
      <c r="H94" s="33" t="n">
        <v>-1</v>
      </c>
      <c r="I94" s="33" t="n">
        <v>-2</v>
      </c>
      <c r="J94" s="33" t="n">
        <v>0</v>
      </c>
      <c r="K94" s="33" t="n">
        <v>0</v>
      </c>
      <c r="L94" s="33" t="n">
        <v>0</v>
      </c>
      <c r="M94" s="33"/>
      <c r="N94" s="6" t="s">
        <f>=I94+J94+K94+L94</f>
      </c>
      <c r="O94" s="31"/>
      <c r="P94" s="31" t="s">
        <v>370</v>
      </c>
    </row>
    <row collapsed="false" customFormat="false" customHeight="false" hidden="false" ht="12.1" outlineLevel="0" r="95">
      <c r="A95" s="22" t="n">
        <v>44186.806041667</v>
      </c>
      <c r="B95" s="23" t="s">
        <v>390</v>
      </c>
      <c r="C95" s="23" t="s">
        <v>396</v>
      </c>
      <c r="D95" s="23" t="s">
        <v>390</v>
      </c>
      <c r="E95" s="23" t="s">
        <v>390</v>
      </c>
      <c r="F95" s="23" t="s">
        <v>20</v>
      </c>
      <c r="G95" s="24" t="n">
        <v>1</v>
      </c>
      <c r="H95" s="25" t="n">
        <v>1</v>
      </c>
      <c r="I95" s="25" t="n">
        <v>18.34</v>
      </c>
      <c r="J95" s="25" t="n">
        <v>0</v>
      </c>
      <c r="K95" s="25" t="n">
        <v>0</v>
      </c>
      <c r="L95" s="25" t="n">
        <v>0</v>
      </c>
      <c r="M95" s="25"/>
      <c r="N95" s="6" t="s">
        <f>=I95+J95+K95+L95</f>
      </c>
      <c r="O95" s="23"/>
      <c r="P95" s="23" t="s">
        <v>370</v>
      </c>
    </row>
    <row collapsed="false" customFormat="false" customHeight="false" hidden="false" ht="12.1" outlineLevel="0" r="96">
      <c r="A96" s="22" t="n">
        <v>44186.818784722</v>
      </c>
      <c r="B96" s="23" t="s">
        <v>393</v>
      </c>
      <c r="C96" s="23" t="s">
        <v>394</v>
      </c>
      <c r="D96" s="23" t="s">
        <v>393</v>
      </c>
      <c r="E96" s="23" t="s">
        <v>393</v>
      </c>
      <c r="F96" s="23" t="s">
        <v>20</v>
      </c>
      <c r="G96" s="24" t="n">
        <v>1</v>
      </c>
      <c r="H96" s="25" t="n">
        <v>1</v>
      </c>
      <c r="I96" s="25" t="n">
        <v>41.66</v>
      </c>
      <c r="J96" s="25" t="n">
        <v>0</v>
      </c>
      <c r="K96" s="25" t="n">
        <v>0</v>
      </c>
      <c r="L96" s="25" t="n">
        <v>0</v>
      </c>
      <c r="M96" s="25"/>
      <c r="N96" s="6" t="s">
        <f>=I96+J96+K96+L96</f>
      </c>
      <c r="O96" s="23"/>
      <c r="P96" s="23" t="s">
        <v>370</v>
      </c>
    </row>
    <row collapsed="false" customFormat="false" customHeight="false" hidden="false" ht="12.1" outlineLevel="0" r="97">
      <c r="A97" s="22" t="n">
        <v>44191.060185185</v>
      </c>
      <c r="B97" s="23" t="s">
        <v>390</v>
      </c>
      <c r="C97" s="23" t="s">
        <v>397</v>
      </c>
      <c r="D97" s="23" t="s">
        <v>390</v>
      </c>
      <c r="E97" s="23" t="s">
        <v>390</v>
      </c>
      <c r="F97" s="23" t="s">
        <v>20</v>
      </c>
      <c r="G97" s="24" t="n">
        <v>1</v>
      </c>
      <c r="H97" s="25" t="n">
        <v>1</v>
      </c>
      <c r="I97" s="25" t="n">
        <v>23.68</v>
      </c>
      <c r="J97" s="25" t="n">
        <v>0</v>
      </c>
      <c r="K97" s="25" t="n">
        <v>0</v>
      </c>
      <c r="L97" s="25" t="n">
        <v>0</v>
      </c>
      <c r="M97" s="25"/>
      <c r="N97" s="6" t="s">
        <f>=I97+J97+K97+L97</f>
      </c>
      <c r="O97" s="23"/>
      <c r="P97" s="23" t="s">
        <v>370</v>
      </c>
    </row>
    <row collapsed="false" customFormat="false" customHeight="false" hidden="false" ht="12.1" outlineLevel="0" r="98">
      <c r="A98" s="30" t="n">
        <v>44215.773020833</v>
      </c>
      <c r="B98" s="31" t="s">
        <v>388</v>
      </c>
      <c r="C98" s="31" t="s">
        <v>395</v>
      </c>
      <c r="D98" s="31" t="s">
        <v>388</v>
      </c>
      <c r="E98" s="31" t="s">
        <v>388</v>
      </c>
      <c r="F98" s="31" t="s">
        <v>20</v>
      </c>
      <c r="G98" s="32" t="n">
        <v>1</v>
      </c>
      <c r="H98" s="33" t="n">
        <v>-1</v>
      </c>
      <c r="I98" s="33" t="n">
        <v>-2</v>
      </c>
      <c r="J98" s="33" t="n">
        <v>0</v>
      </c>
      <c r="K98" s="33" t="n">
        <v>0</v>
      </c>
      <c r="L98" s="33" t="n">
        <v>0</v>
      </c>
      <c r="M98" s="33"/>
      <c r="N98" s="6" t="s">
        <f>=I98+J98+K98+L98</f>
      </c>
      <c r="O98" s="31"/>
      <c r="P98" s="31" t="s">
        <v>370</v>
      </c>
    </row>
    <row collapsed="false" customFormat="false" customHeight="false" hidden="false" ht="12.1" outlineLevel="0" r="99">
      <c r="A99" s="22" t="n">
        <v>44215.773020833</v>
      </c>
      <c r="B99" s="23" t="s">
        <v>390</v>
      </c>
      <c r="C99" s="23" t="s">
        <v>396</v>
      </c>
      <c r="D99" s="23" t="s">
        <v>390</v>
      </c>
      <c r="E99" s="23" t="s">
        <v>390</v>
      </c>
      <c r="F99" s="23" t="s">
        <v>20</v>
      </c>
      <c r="G99" s="24" t="n">
        <v>1</v>
      </c>
      <c r="H99" s="25" t="n">
        <v>1</v>
      </c>
      <c r="I99" s="25" t="n">
        <v>17.9</v>
      </c>
      <c r="J99" s="25" t="n">
        <v>0</v>
      </c>
      <c r="K99" s="25" t="n">
        <v>0</v>
      </c>
      <c r="L99" s="25" t="n">
        <v>0</v>
      </c>
      <c r="M99" s="25"/>
      <c r="N99" s="6" t="s">
        <f>=I99+J99+K99+L99</f>
      </c>
      <c r="O99" s="23"/>
      <c r="P99" s="23" t="s">
        <v>370</v>
      </c>
    </row>
    <row collapsed="false" customFormat="false" customHeight="false" hidden="false" ht="12.1" outlineLevel="0" r="100">
      <c r="A100" s="22" t="n">
        <v>44215.789178241</v>
      </c>
      <c r="B100" s="23" t="s">
        <v>393</v>
      </c>
      <c r="C100" s="23" t="s">
        <v>394</v>
      </c>
      <c r="D100" s="23" t="s">
        <v>393</v>
      </c>
      <c r="E100" s="23" t="s">
        <v>393</v>
      </c>
      <c r="F100" s="23" t="s">
        <v>20</v>
      </c>
      <c r="G100" s="24" t="n">
        <v>1</v>
      </c>
      <c r="H100" s="25" t="n">
        <v>1</v>
      </c>
      <c r="I100" s="25" t="n">
        <v>41.66</v>
      </c>
      <c r="J100" s="25" t="n">
        <v>0</v>
      </c>
      <c r="K100" s="25" t="n">
        <v>0</v>
      </c>
      <c r="L100" s="25" t="n">
        <v>0</v>
      </c>
      <c r="M100" s="25"/>
      <c r="N100" s="6" t="s">
        <f>=I100+J100+K100+L100</f>
      </c>
      <c r="O100" s="23"/>
      <c r="P100" s="23" t="s">
        <v>370</v>
      </c>
    </row>
    <row collapsed="false" customFormat="false" customHeight="false" hidden="false" ht="12.1" outlineLevel="0" r="101">
      <c r="A101" s="21" t="n">
        <v>44223.650115741</v>
      </c>
      <c r="B101" s="17" t="s">
        <v>313</v>
      </c>
      <c r="C101" s="17" t="s">
        <v>413</v>
      </c>
      <c r="D101" s="17" t="s">
        <v>299</v>
      </c>
      <c r="E101" s="17" t="s">
        <v>34</v>
      </c>
      <c r="F101" s="17" t="s">
        <v>20</v>
      </c>
      <c r="G101" s="7" t="n">
        <v>1</v>
      </c>
      <c r="H101" s="6" t="n">
        <v>1820</v>
      </c>
      <c r="I101" s="6" t="n">
        <v>-1820</v>
      </c>
      <c r="J101" s="6" t="n">
        <v>0</v>
      </c>
      <c r="K101" s="6" t="n">
        <v>-5.46</v>
      </c>
      <c r="L101" s="6" t="n">
        <v>0</v>
      </c>
      <c r="M101" s="6"/>
      <c r="N101" s="6" t="s">
        <f>=I101+J101+K101+L101</f>
      </c>
      <c r="O101" s="17"/>
      <c r="P101" s="17" t="s">
        <v>386</v>
      </c>
    </row>
    <row collapsed="false" customFormat="false" customHeight="false" hidden="false" ht="12.1" outlineLevel="0" r="102">
      <c r="A102" s="22" t="n">
        <v>44223.65025463</v>
      </c>
      <c r="B102" s="23" t="s">
        <v>369</v>
      </c>
      <c r="C102" s="23" t="s">
        <v>99</v>
      </c>
      <c r="D102" s="23" t="s">
        <v>369</v>
      </c>
      <c r="E102" s="23" t="s">
        <v>369</v>
      </c>
      <c r="F102" s="23" t="s">
        <v>20</v>
      </c>
      <c r="G102" s="24" t="n">
        <v>1</v>
      </c>
      <c r="H102" s="25" t="n">
        <v>1</v>
      </c>
      <c r="I102" s="25" t="n">
        <v>1831.48</v>
      </c>
      <c r="J102" s="25" t="n">
        <v>0</v>
      </c>
      <c r="K102" s="25" t="n">
        <v>0</v>
      </c>
      <c r="L102" s="25" t="n">
        <v>0</v>
      </c>
      <c r="M102" s="25"/>
      <c r="N102" s="6" t="s">
        <f>=I102+J102+K102+L102</f>
      </c>
      <c r="O102" s="23"/>
      <c r="P102" s="23" t="s">
        <v>386</v>
      </c>
    </row>
    <row collapsed="false" customFormat="false" customHeight="false" hidden="false" ht="12.1" outlineLevel="0" r="103">
      <c r="A103" s="22" t="n">
        <v>44223.654583333</v>
      </c>
      <c r="B103" s="23" t="s">
        <v>369</v>
      </c>
      <c r="C103" s="23" t="s">
        <v>99</v>
      </c>
      <c r="D103" s="23" t="s">
        <v>369</v>
      </c>
      <c r="E103" s="23" t="s">
        <v>369</v>
      </c>
      <c r="F103" s="23" t="s">
        <v>20</v>
      </c>
      <c r="G103" s="24" t="n">
        <v>1</v>
      </c>
      <c r="H103" s="25" t="n">
        <v>1</v>
      </c>
      <c r="I103" s="25" t="n">
        <v>718.52</v>
      </c>
      <c r="J103" s="25" t="n">
        <v>0</v>
      </c>
      <c r="K103" s="25" t="n">
        <v>0</v>
      </c>
      <c r="L103" s="25" t="n">
        <v>0</v>
      </c>
      <c r="M103" s="25"/>
      <c r="N103" s="6" t="s">
        <f>=I103+J103+K103+L103</f>
      </c>
      <c r="O103" s="23"/>
      <c r="P103" s="23" t="s">
        <v>370</v>
      </c>
    </row>
    <row collapsed="false" customFormat="false" customHeight="false" hidden="false" ht="12.1" outlineLevel="0" r="104">
      <c r="A104" s="22" t="n">
        <v>44225</v>
      </c>
      <c r="B104" s="23" t="s">
        <v>393</v>
      </c>
      <c r="C104" s="23" t="s">
        <v>410</v>
      </c>
      <c r="D104" s="23" t="s">
        <v>393</v>
      </c>
      <c r="E104" s="23" t="s">
        <v>393</v>
      </c>
      <c r="F104" s="23" t="s">
        <v>20</v>
      </c>
      <c r="G104" s="24" t="n">
        <v>1</v>
      </c>
      <c r="H104" s="25" t="n">
        <v>1</v>
      </c>
      <c r="I104" s="25" t="n">
        <v>12</v>
      </c>
      <c r="J104" s="25" t="n">
        <v>0</v>
      </c>
      <c r="K104" s="25" t="n">
        <v>0</v>
      </c>
      <c r="L104" s="25" t="n">
        <v>0</v>
      </c>
      <c r="M104" s="25"/>
      <c r="N104" s="6" t="s">
        <f>=I104+J104+K104+L104</f>
      </c>
      <c r="O104" s="23"/>
      <c r="P104" s="23" t="s">
        <v>370</v>
      </c>
    </row>
    <row collapsed="false" customFormat="false" customHeight="false" hidden="false" ht="12.1" outlineLevel="0" r="105">
      <c r="A105" s="22" t="n">
        <v>44232.468368056</v>
      </c>
      <c r="B105" s="23" t="s">
        <v>369</v>
      </c>
      <c r="C105" s="23" t="s">
        <v>99</v>
      </c>
      <c r="D105" s="23" t="s">
        <v>369</v>
      </c>
      <c r="E105" s="23" t="s">
        <v>369</v>
      </c>
      <c r="F105" s="23" t="s">
        <v>20</v>
      </c>
      <c r="G105" s="24" t="n">
        <v>1</v>
      </c>
      <c r="H105" s="25" t="n">
        <v>1</v>
      </c>
      <c r="I105" s="25" t="n">
        <v>1860</v>
      </c>
      <c r="J105" s="25" t="n">
        <v>0</v>
      </c>
      <c r="K105" s="25" t="n">
        <v>0</v>
      </c>
      <c r="L105" s="25" t="n">
        <v>0</v>
      </c>
      <c r="M105" s="25"/>
      <c r="N105" s="6" t="s">
        <f>=I105+J105+K105+L105</f>
      </c>
      <c r="O105" s="23"/>
      <c r="P105" s="23" t="s">
        <v>370</v>
      </c>
    </row>
    <row collapsed="false" customFormat="false" customHeight="false" hidden="false" ht="12.1" outlineLevel="0" r="106">
      <c r="A106" s="22" t="n">
        <v>44237.500243056</v>
      </c>
      <c r="B106" s="23" t="s">
        <v>369</v>
      </c>
      <c r="C106" s="23" t="s">
        <v>99</v>
      </c>
      <c r="D106" s="23" t="s">
        <v>369</v>
      </c>
      <c r="E106" s="23" t="s">
        <v>369</v>
      </c>
      <c r="F106" s="23" t="s">
        <v>20</v>
      </c>
      <c r="G106" s="24" t="n">
        <v>1</v>
      </c>
      <c r="H106" s="25" t="n">
        <v>1</v>
      </c>
      <c r="I106" s="25" t="n">
        <v>3125.7</v>
      </c>
      <c r="J106" s="25" t="n">
        <v>0</v>
      </c>
      <c r="K106" s="25" t="n">
        <v>0</v>
      </c>
      <c r="L106" s="25" t="n">
        <v>0</v>
      </c>
      <c r="M106" s="25"/>
      <c r="N106" s="6" t="s">
        <f>=I106+J106+K106+L106</f>
      </c>
      <c r="O106" s="23"/>
      <c r="P106" s="23" t="s">
        <v>370</v>
      </c>
    </row>
    <row collapsed="false" customFormat="false" customHeight="false" hidden="false" ht="12.1" outlineLevel="0" r="107">
      <c r="A107" s="26" t="n">
        <v>44237.525335648</v>
      </c>
      <c r="B107" s="27" t="s">
        <v>371</v>
      </c>
      <c r="C107" s="27" t="s">
        <v>100</v>
      </c>
      <c r="D107" s="27" t="s">
        <v>371</v>
      </c>
      <c r="E107" s="27" t="s">
        <v>371</v>
      </c>
      <c r="F107" s="27" t="s">
        <v>20</v>
      </c>
      <c r="G107" s="28" t="n">
        <v>1</v>
      </c>
      <c r="H107" s="29" t="n">
        <v>-3000</v>
      </c>
      <c r="I107" s="29" t="n">
        <v>-3000</v>
      </c>
      <c r="J107" s="29" t="n">
        <v>0</v>
      </c>
      <c r="K107" s="29" t="n">
        <v>0</v>
      </c>
      <c r="L107" s="29" t="n">
        <v>0</v>
      </c>
      <c r="M107" s="29"/>
      <c r="N107" s="6" t="s">
        <f>=I107+J107+K107+L107</f>
      </c>
      <c r="O107" s="27"/>
      <c r="P107" s="27" t="s">
        <v>370</v>
      </c>
    </row>
    <row collapsed="false" customFormat="false" customHeight="false" hidden="false" ht="12.1" outlineLevel="0" r="108">
      <c r="A108" s="22" t="n">
        <v>44237.526122685</v>
      </c>
      <c r="B108" s="23" t="s">
        <v>369</v>
      </c>
      <c r="C108" s="23" t="s">
        <v>99</v>
      </c>
      <c r="D108" s="23" t="s">
        <v>369</v>
      </c>
      <c r="E108" s="23" t="s">
        <v>369</v>
      </c>
      <c r="F108" s="23" t="s">
        <v>20</v>
      </c>
      <c r="G108" s="24" t="n">
        <v>1</v>
      </c>
      <c r="H108" s="25" t="n">
        <v>1</v>
      </c>
      <c r="I108" s="25" t="n">
        <v>2100</v>
      </c>
      <c r="J108" s="25" t="n">
        <v>0</v>
      </c>
      <c r="K108" s="25" t="n">
        <v>0</v>
      </c>
      <c r="L108" s="25" t="n">
        <v>0</v>
      </c>
      <c r="M108" s="25"/>
      <c r="N108" s="6" t="s">
        <f>=I108+J108+K108+L108</f>
      </c>
      <c r="O108" s="23"/>
      <c r="P108" s="23" t="s">
        <v>386</v>
      </c>
    </row>
    <row collapsed="false" customFormat="false" customHeight="false" hidden="false" ht="12.1" outlineLevel="0" r="109">
      <c r="A109" s="21" t="n">
        <v>44237.526284722</v>
      </c>
      <c r="B109" s="17" t="s">
        <v>23</v>
      </c>
      <c r="C109" s="17" t="s">
        <v>414</v>
      </c>
      <c r="D109" s="17" t="s">
        <v>299</v>
      </c>
      <c r="E109" s="17" t="s">
        <v>18</v>
      </c>
      <c r="F109" s="17" t="s">
        <v>20</v>
      </c>
      <c r="G109" s="7" t="n">
        <v>10</v>
      </c>
      <c r="H109" s="6" t="n">
        <v>207.28</v>
      </c>
      <c r="I109" s="6" t="n">
        <v>-2072.8</v>
      </c>
      <c r="J109" s="6" t="n">
        <v>0</v>
      </c>
      <c r="K109" s="6" t="n">
        <v>-6.22</v>
      </c>
      <c r="L109" s="6" t="n">
        <v>0</v>
      </c>
      <c r="M109" s="6"/>
      <c r="N109" s="6" t="s">
        <f>=I109+J109+K109+L109</f>
      </c>
      <c r="O109" s="17"/>
      <c r="P109" s="17" t="s">
        <v>386</v>
      </c>
    </row>
    <row collapsed="false" customFormat="false" customHeight="false" hidden="false" ht="12.1" outlineLevel="0" r="110">
      <c r="A110" s="26" t="n">
        <v>44237.531377315</v>
      </c>
      <c r="B110" s="27" t="s">
        <v>371</v>
      </c>
      <c r="C110" s="27" t="s">
        <v>100</v>
      </c>
      <c r="D110" s="27" t="s">
        <v>371</v>
      </c>
      <c r="E110" s="27" t="s">
        <v>371</v>
      </c>
      <c r="F110" s="27" t="s">
        <v>20</v>
      </c>
      <c r="G110" s="28" t="n">
        <v>1</v>
      </c>
      <c r="H110" s="29" t="n">
        <v>-2190</v>
      </c>
      <c r="I110" s="29" t="n">
        <v>-2190</v>
      </c>
      <c r="J110" s="29" t="n">
        <v>0</v>
      </c>
      <c r="K110" s="29" t="n">
        <v>0</v>
      </c>
      <c r="L110" s="29" t="n">
        <v>0</v>
      </c>
      <c r="M110" s="29"/>
      <c r="N110" s="6" t="s">
        <f>=I110+J110+K110+L110</f>
      </c>
      <c r="O110" s="27"/>
      <c r="P110" s="27" t="s">
        <v>370</v>
      </c>
    </row>
    <row collapsed="false" customFormat="false" customHeight="false" hidden="false" ht="12.1" outlineLevel="0" r="111">
      <c r="A111" s="22" t="n">
        <v>44237.531724537</v>
      </c>
      <c r="B111" s="23" t="s">
        <v>369</v>
      </c>
      <c r="C111" s="23" t="s">
        <v>99</v>
      </c>
      <c r="D111" s="23" t="s">
        <v>369</v>
      </c>
      <c r="E111" s="23" t="s">
        <v>369</v>
      </c>
      <c r="F111" s="23" t="s">
        <v>20</v>
      </c>
      <c r="G111" s="24" t="n">
        <v>1</v>
      </c>
      <c r="H111" s="25" t="n">
        <v>1</v>
      </c>
      <c r="I111" s="25" t="n">
        <v>3090</v>
      </c>
      <c r="J111" s="25" t="n">
        <v>0</v>
      </c>
      <c r="K111" s="25" t="n">
        <v>0</v>
      </c>
      <c r="L111" s="25" t="n">
        <v>0</v>
      </c>
      <c r="M111" s="25"/>
      <c r="N111" s="6" t="s">
        <f>=I111+J111+K111+L111</f>
      </c>
      <c r="O111" s="23"/>
      <c r="P111" s="23" t="s">
        <v>386</v>
      </c>
    </row>
    <row collapsed="false" customFormat="false" customHeight="false" hidden="false" ht="12.1" outlineLevel="0" r="112">
      <c r="A112" s="21" t="n">
        <v>44237.532233796</v>
      </c>
      <c r="B112" s="17" t="s">
        <v>405</v>
      </c>
      <c r="C112" s="17" t="s">
        <v>255</v>
      </c>
      <c r="D112" s="17" t="s">
        <v>299</v>
      </c>
      <c r="E112" s="17" t="s">
        <v>406</v>
      </c>
      <c r="F112" s="17" t="s">
        <v>20</v>
      </c>
      <c r="G112" s="7" t="n">
        <v>42</v>
      </c>
      <c r="H112" s="6" t="n">
        <v>73.78</v>
      </c>
      <c r="I112" s="6" t="n">
        <v>-3098.76</v>
      </c>
      <c r="J112" s="6" t="n">
        <v>0</v>
      </c>
      <c r="K112" s="6" t="n">
        <v>-9.3</v>
      </c>
      <c r="L112" s="6" t="n">
        <v>0</v>
      </c>
      <c r="M112" s="6"/>
      <c r="N112" s="6" t="s">
        <f>=I112+J112+K112+L112</f>
      </c>
      <c r="O112" s="17"/>
      <c r="P112" s="17" t="s">
        <v>386</v>
      </c>
    </row>
    <row collapsed="false" customFormat="false" customHeight="false" hidden="false" ht="12.1" outlineLevel="0" r="113">
      <c r="A113" s="21" t="n">
        <v>44237.532453704</v>
      </c>
      <c r="B113" s="17" t="s">
        <v>314</v>
      </c>
      <c r="C113" s="17" t="s">
        <v>415</v>
      </c>
      <c r="D113" s="17" t="s">
        <v>299</v>
      </c>
      <c r="E113" s="17" t="s">
        <v>34</v>
      </c>
      <c r="F113" s="17" t="s">
        <v>48</v>
      </c>
      <c r="G113" s="7" t="n">
        <v>3</v>
      </c>
      <c r="H113" s="6" t="n">
        <v>13.8</v>
      </c>
      <c r="I113" s="6" t="n">
        <v>-41.4</v>
      </c>
      <c r="J113" s="6" t="n">
        <v>0</v>
      </c>
      <c r="K113" s="6" t="n">
        <v>-0.12</v>
      </c>
      <c r="L113" s="6" t="n">
        <v>0</v>
      </c>
      <c r="M113" s="6" t="s">
        <f>=I113+J113+K113+L113</f>
      </c>
      <c r="N113" s="6"/>
      <c r="O113" s="17"/>
      <c r="P113" s="17" t="s">
        <v>386</v>
      </c>
    </row>
    <row collapsed="false" customFormat="false" customHeight="false" hidden="false" ht="12.1" outlineLevel="0" r="114">
      <c r="A114" s="30" t="n">
        <v>44244.020891204</v>
      </c>
      <c r="B114" s="31" t="s">
        <v>388</v>
      </c>
      <c r="C114" s="31" t="s">
        <v>395</v>
      </c>
      <c r="D114" s="31" t="s">
        <v>388</v>
      </c>
      <c r="E114" s="31" t="s">
        <v>388</v>
      </c>
      <c r="F114" s="31" t="s">
        <v>20</v>
      </c>
      <c r="G114" s="32" t="n">
        <v>1</v>
      </c>
      <c r="H114" s="33" t="n">
        <v>-1</v>
      </c>
      <c r="I114" s="33" t="n">
        <v>-2</v>
      </c>
      <c r="J114" s="33" t="n">
        <v>0</v>
      </c>
      <c r="K114" s="33" t="n">
        <v>0</v>
      </c>
      <c r="L114" s="33" t="n">
        <v>0</v>
      </c>
      <c r="M114" s="33"/>
      <c r="N114" s="6" t="s">
        <f>=I114+J114+K114+L114</f>
      </c>
      <c r="O114" s="31"/>
      <c r="P114" s="31" t="s">
        <v>370</v>
      </c>
    </row>
    <row collapsed="false" customFormat="false" customHeight="false" hidden="false" ht="12.1" outlineLevel="0" r="115">
      <c r="A115" s="22" t="n">
        <v>44244.020891204</v>
      </c>
      <c r="B115" s="23" t="s">
        <v>390</v>
      </c>
      <c r="C115" s="23" t="s">
        <v>396</v>
      </c>
      <c r="D115" s="23" t="s">
        <v>390</v>
      </c>
      <c r="E115" s="23" t="s">
        <v>390</v>
      </c>
      <c r="F115" s="23" t="s">
        <v>20</v>
      </c>
      <c r="G115" s="24" t="n">
        <v>1</v>
      </c>
      <c r="H115" s="25" t="n">
        <v>1</v>
      </c>
      <c r="I115" s="25" t="n">
        <v>17.46</v>
      </c>
      <c r="J115" s="25" t="n">
        <v>0</v>
      </c>
      <c r="K115" s="25" t="n">
        <v>0</v>
      </c>
      <c r="L115" s="25" t="n">
        <v>0</v>
      </c>
      <c r="M115" s="25"/>
      <c r="N115" s="6" t="s">
        <f>=I115+J115+K115+L115</f>
      </c>
      <c r="O115" s="23"/>
      <c r="P115" s="23" t="s">
        <v>370</v>
      </c>
    </row>
    <row collapsed="false" customFormat="false" customHeight="false" hidden="false" ht="12.1" outlineLevel="0" r="116">
      <c r="A116" s="22" t="n">
        <v>44244.040833333</v>
      </c>
      <c r="B116" s="23" t="s">
        <v>393</v>
      </c>
      <c r="C116" s="23" t="s">
        <v>394</v>
      </c>
      <c r="D116" s="23" t="s">
        <v>393</v>
      </c>
      <c r="E116" s="23" t="s">
        <v>393</v>
      </c>
      <c r="F116" s="23" t="s">
        <v>20</v>
      </c>
      <c r="G116" s="24" t="n">
        <v>1</v>
      </c>
      <c r="H116" s="25" t="n">
        <v>1</v>
      </c>
      <c r="I116" s="25" t="n">
        <v>41.66</v>
      </c>
      <c r="J116" s="25" t="n">
        <v>0</v>
      </c>
      <c r="K116" s="25" t="n">
        <v>0</v>
      </c>
      <c r="L116" s="25" t="n">
        <v>0</v>
      </c>
      <c r="M116" s="25"/>
      <c r="N116" s="6" t="s">
        <f>=I116+J116+K116+L116</f>
      </c>
      <c r="O116" s="23"/>
      <c r="P116" s="23" t="s">
        <v>370</v>
      </c>
    </row>
    <row collapsed="false" customFormat="false" customHeight="false" hidden="false" ht="12.1" outlineLevel="0" r="117">
      <c r="A117" s="22" t="n">
        <v>44252.501388889</v>
      </c>
      <c r="B117" s="23" t="s">
        <v>369</v>
      </c>
      <c r="C117" s="23" t="s">
        <v>99</v>
      </c>
      <c r="D117" s="23" t="s">
        <v>369</v>
      </c>
      <c r="E117" s="23" t="s">
        <v>369</v>
      </c>
      <c r="F117" s="23" t="s">
        <v>20</v>
      </c>
      <c r="G117" s="24" t="n">
        <v>1</v>
      </c>
      <c r="H117" s="25" t="n">
        <v>1</v>
      </c>
      <c r="I117" s="25" t="n">
        <v>3450</v>
      </c>
      <c r="J117" s="25" t="n">
        <v>0</v>
      </c>
      <c r="K117" s="25" t="n">
        <v>0</v>
      </c>
      <c r="L117" s="25" t="n">
        <v>0</v>
      </c>
      <c r="M117" s="25"/>
      <c r="N117" s="6" t="s">
        <f>=I117+J117+K117+L117</f>
      </c>
      <c r="O117" s="23"/>
      <c r="P117" s="23" t="s">
        <v>370</v>
      </c>
    </row>
    <row collapsed="false" customFormat="false" customHeight="false" hidden="false" ht="12.1" outlineLevel="0" r="118">
      <c r="A118" s="26" t="n">
        <v>44256.497615741</v>
      </c>
      <c r="B118" s="27" t="s">
        <v>371</v>
      </c>
      <c r="C118" s="27" t="s">
        <v>100</v>
      </c>
      <c r="D118" s="27" t="s">
        <v>371</v>
      </c>
      <c r="E118" s="27" t="s">
        <v>371</v>
      </c>
      <c r="F118" s="27" t="s">
        <v>20</v>
      </c>
      <c r="G118" s="28" t="n">
        <v>1</v>
      </c>
      <c r="H118" s="29" t="n">
        <v>-4000</v>
      </c>
      <c r="I118" s="29" t="n">
        <v>-4000</v>
      </c>
      <c r="J118" s="29" t="n">
        <v>0</v>
      </c>
      <c r="K118" s="29" t="n">
        <v>0</v>
      </c>
      <c r="L118" s="29" t="n">
        <v>0</v>
      </c>
      <c r="M118" s="29"/>
      <c r="N118" s="6" t="s">
        <f>=I118+J118+K118+L118</f>
      </c>
      <c r="O118" s="27"/>
      <c r="P118" s="27" t="s">
        <v>370</v>
      </c>
    </row>
    <row collapsed="false" customFormat="false" customHeight="false" hidden="false" ht="12.1" outlineLevel="0" r="119">
      <c r="A119" s="21" t="n">
        <v>44256.500902778</v>
      </c>
      <c r="B119" s="17" t="s">
        <v>405</v>
      </c>
      <c r="C119" s="17" t="s">
        <v>255</v>
      </c>
      <c r="D119" s="17" t="s">
        <v>299</v>
      </c>
      <c r="E119" s="17" t="s">
        <v>406</v>
      </c>
      <c r="F119" s="17" t="s">
        <v>20</v>
      </c>
      <c r="G119" s="7" t="n">
        <v>40</v>
      </c>
      <c r="H119" s="6" t="n">
        <v>74.0675</v>
      </c>
      <c r="I119" s="6" t="n">
        <v>-2962.7</v>
      </c>
      <c r="J119" s="6" t="n">
        <v>0</v>
      </c>
      <c r="K119" s="6" t="n">
        <v>-8.89</v>
      </c>
      <c r="L119" s="6" t="n">
        <v>0</v>
      </c>
      <c r="M119" s="6"/>
      <c r="N119" s="6" t="s">
        <f>=I119+J119+K119+L119</f>
      </c>
      <c r="O119" s="17"/>
      <c r="P119" s="17" t="s">
        <v>386</v>
      </c>
    </row>
    <row collapsed="false" customFormat="false" customHeight="false" hidden="false" ht="12.1" outlineLevel="0" r="120">
      <c r="A120" s="21" t="n">
        <v>44256.501122685</v>
      </c>
      <c r="B120" s="17" t="s">
        <v>314</v>
      </c>
      <c r="C120" s="17" t="s">
        <v>415</v>
      </c>
      <c r="D120" s="17" t="s">
        <v>299</v>
      </c>
      <c r="E120" s="17" t="s">
        <v>34</v>
      </c>
      <c r="F120" s="17" t="s">
        <v>48</v>
      </c>
      <c r="G120" s="7" t="n">
        <v>3</v>
      </c>
      <c r="H120" s="6" t="n">
        <v>13.21</v>
      </c>
      <c r="I120" s="6" t="n">
        <v>-39.63</v>
      </c>
      <c r="J120" s="6" t="n">
        <v>0</v>
      </c>
      <c r="K120" s="6" t="n">
        <v>-0.12</v>
      </c>
      <c r="L120" s="6" t="n">
        <v>0</v>
      </c>
      <c r="M120" s="6" t="s">
        <f>=I120+J120+K120+L120</f>
      </c>
      <c r="N120" s="6"/>
      <c r="O120" s="17"/>
      <c r="P120" s="17" t="s">
        <v>386</v>
      </c>
    </row>
    <row collapsed="false" customFormat="false" customHeight="false" hidden="false" ht="12.1" outlineLevel="0" r="121">
      <c r="A121" s="21" t="n">
        <v>44256.503518519</v>
      </c>
      <c r="B121" s="17" t="s">
        <v>405</v>
      </c>
      <c r="C121" s="17" t="s">
        <v>255</v>
      </c>
      <c r="D121" s="17" t="s">
        <v>299</v>
      </c>
      <c r="E121" s="17" t="s">
        <v>406</v>
      </c>
      <c r="F121" s="17" t="s">
        <v>20</v>
      </c>
      <c r="G121" s="7" t="n">
        <v>13</v>
      </c>
      <c r="H121" s="6" t="n">
        <v>74.1125</v>
      </c>
      <c r="I121" s="6" t="n">
        <v>-963.46</v>
      </c>
      <c r="J121" s="6" t="n">
        <v>0</v>
      </c>
      <c r="K121" s="6" t="n">
        <v>-2.89</v>
      </c>
      <c r="L121" s="6" t="n">
        <v>0</v>
      </c>
      <c r="M121" s="6"/>
      <c r="N121" s="6" t="s">
        <f>=I121+J121+K121+L121</f>
      </c>
      <c r="O121" s="17"/>
      <c r="P121" s="17" t="s">
        <v>386</v>
      </c>
    </row>
    <row collapsed="false" customFormat="false" customHeight="false" hidden="false" ht="12.1" outlineLevel="0" r="122">
      <c r="A122" s="21" t="n">
        <v>44256.503773148</v>
      </c>
      <c r="B122" s="17" t="s">
        <v>311</v>
      </c>
      <c r="C122" s="17" t="s">
        <v>407</v>
      </c>
      <c r="D122" s="17" t="s">
        <v>299</v>
      </c>
      <c r="E122" s="17" t="s">
        <v>34</v>
      </c>
      <c r="F122" s="17" t="s">
        <v>48</v>
      </c>
      <c r="G122" s="7" t="n">
        <v>1</v>
      </c>
      <c r="H122" s="6" t="n">
        <v>13.26</v>
      </c>
      <c r="I122" s="6" t="n">
        <v>-13.26</v>
      </c>
      <c r="J122" s="6" t="n">
        <v>0</v>
      </c>
      <c r="K122" s="6" t="n">
        <v>-0.04</v>
      </c>
      <c r="L122" s="6" t="n">
        <v>0</v>
      </c>
      <c r="M122" s="6" t="s">
        <f>=I122+J122+K122+L122</f>
      </c>
      <c r="N122" s="6"/>
      <c r="O122" s="17"/>
      <c r="P122" s="17" t="s">
        <v>386</v>
      </c>
    </row>
    <row collapsed="false" customFormat="false" customHeight="false" hidden="false" ht="12.1" outlineLevel="0" r="123">
      <c r="A123" s="22" t="n">
        <v>44256.534988426</v>
      </c>
      <c r="B123" s="23" t="s">
        <v>369</v>
      </c>
      <c r="C123" s="23" t="s">
        <v>99</v>
      </c>
      <c r="D123" s="23" t="s">
        <v>369</v>
      </c>
      <c r="E123" s="23" t="s">
        <v>369</v>
      </c>
      <c r="F123" s="23" t="s">
        <v>20</v>
      </c>
      <c r="G123" s="24" t="n">
        <v>1</v>
      </c>
      <c r="H123" s="25" t="n">
        <v>1</v>
      </c>
      <c r="I123" s="25" t="n">
        <v>2971.59</v>
      </c>
      <c r="J123" s="25" t="n">
        <v>0</v>
      </c>
      <c r="K123" s="25" t="n">
        <v>0</v>
      </c>
      <c r="L123" s="25" t="n">
        <v>0</v>
      </c>
      <c r="M123" s="25"/>
      <c r="N123" s="6" t="s">
        <f>=I123+J123+K123+L123</f>
      </c>
      <c r="O123" s="23"/>
      <c r="P123" s="23" t="s">
        <v>386</v>
      </c>
    </row>
    <row collapsed="false" customFormat="false" customHeight="false" hidden="false" ht="12.1" outlineLevel="0" r="124">
      <c r="A124" s="22" t="n">
        <v>44256.535208333</v>
      </c>
      <c r="B124" s="23" t="s">
        <v>369</v>
      </c>
      <c r="C124" s="23" t="s">
        <v>99</v>
      </c>
      <c r="D124" s="23" t="s">
        <v>369</v>
      </c>
      <c r="E124" s="23" t="s">
        <v>369</v>
      </c>
      <c r="F124" s="23" t="s">
        <v>20</v>
      </c>
      <c r="G124" s="24" t="n">
        <v>1</v>
      </c>
      <c r="H124" s="25" t="n">
        <v>1</v>
      </c>
      <c r="I124" s="25" t="n">
        <v>966.37</v>
      </c>
      <c r="J124" s="25" t="n">
        <v>0</v>
      </c>
      <c r="K124" s="25" t="n">
        <v>0</v>
      </c>
      <c r="L124" s="25" t="n">
        <v>0</v>
      </c>
      <c r="M124" s="25"/>
      <c r="N124" s="6" t="s">
        <f>=I124+J124+K124+L124</f>
      </c>
      <c r="O124" s="23"/>
      <c r="P124" s="23" t="s">
        <v>386</v>
      </c>
    </row>
    <row collapsed="false" customFormat="false" customHeight="false" hidden="false" ht="12.1" outlineLevel="0" r="125">
      <c r="A125" s="22" t="n">
        <v>44256.535509259</v>
      </c>
      <c r="B125" s="23" t="s">
        <v>369</v>
      </c>
      <c r="C125" s="23" t="s">
        <v>99</v>
      </c>
      <c r="D125" s="23" t="s">
        <v>369</v>
      </c>
      <c r="E125" s="23" t="s">
        <v>369</v>
      </c>
      <c r="F125" s="23" t="s">
        <v>20</v>
      </c>
      <c r="G125" s="24" t="n">
        <v>1</v>
      </c>
      <c r="H125" s="25" t="n">
        <v>1</v>
      </c>
      <c r="I125" s="25" t="n">
        <v>62.04</v>
      </c>
      <c r="J125" s="25" t="n">
        <v>0</v>
      </c>
      <c r="K125" s="25" t="n">
        <v>0</v>
      </c>
      <c r="L125" s="25" t="n">
        <v>0</v>
      </c>
      <c r="M125" s="25"/>
      <c r="N125" s="6" t="s">
        <f>=I125+J125+K125+L125</f>
      </c>
      <c r="O125" s="23"/>
      <c r="P125" s="23" t="s">
        <v>370</v>
      </c>
    </row>
    <row collapsed="false" customFormat="false" customHeight="false" hidden="false" ht="12.1" outlineLevel="0" r="126">
      <c r="A126" s="26" t="n">
        <v>44260.491134259</v>
      </c>
      <c r="B126" s="27" t="s">
        <v>371</v>
      </c>
      <c r="C126" s="27" t="s">
        <v>100</v>
      </c>
      <c r="D126" s="27" t="s">
        <v>371</v>
      </c>
      <c r="E126" s="27" t="s">
        <v>371</v>
      </c>
      <c r="F126" s="27" t="s">
        <v>20</v>
      </c>
      <c r="G126" s="28" t="n">
        <v>1</v>
      </c>
      <c r="H126" s="29" t="n">
        <v>-235</v>
      </c>
      <c r="I126" s="29" t="n">
        <v>-235</v>
      </c>
      <c r="J126" s="29" t="n">
        <v>0</v>
      </c>
      <c r="K126" s="29" t="n">
        <v>0</v>
      </c>
      <c r="L126" s="29" t="n">
        <v>0</v>
      </c>
      <c r="M126" s="29"/>
      <c r="N126" s="6" t="s">
        <f>=I126+J126+K126+L126</f>
      </c>
      <c r="O126" s="27"/>
      <c r="P126" s="27" t="s">
        <v>370</v>
      </c>
    </row>
    <row collapsed="false" customFormat="false" customHeight="false" hidden="false" ht="12.1" outlineLevel="0" r="127">
      <c r="A127" s="21" t="n">
        <v>44260.494363426</v>
      </c>
      <c r="B127" s="17" t="s">
        <v>405</v>
      </c>
      <c r="C127" s="17" t="s">
        <v>255</v>
      </c>
      <c r="D127" s="17" t="s">
        <v>299</v>
      </c>
      <c r="E127" s="17" t="s">
        <v>406</v>
      </c>
      <c r="F127" s="17" t="s">
        <v>20</v>
      </c>
      <c r="G127" s="7" t="n">
        <v>39</v>
      </c>
      <c r="H127" s="6" t="n">
        <v>74.415</v>
      </c>
      <c r="I127" s="6" t="n">
        <v>-2902.19</v>
      </c>
      <c r="J127" s="6" t="n">
        <v>0</v>
      </c>
      <c r="K127" s="6" t="n">
        <v>-8.71</v>
      </c>
      <c r="L127" s="6" t="n">
        <v>0</v>
      </c>
      <c r="M127" s="6"/>
      <c r="N127" s="6" t="s">
        <f>=I127+J127+K127+L127</f>
      </c>
      <c r="O127" s="17"/>
      <c r="P127" s="17" t="s">
        <v>386</v>
      </c>
    </row>
    <row collapsed="false" customFormat="false" customHeight="false" hidden="false" ht="12.1" outlineLevel="0" r="128">
      <c r="A128" s="21" t="n">
        <v>44260.494675926</v>
      </c>
      <c r="B128" s="17" t="s">
        <v>314</v>
      </c>
      <c r="C128" s="17" t="s">
        <v>415</v>
      </c>
      <c r="D128" s="17" t="s">
        <v>299</v>
      </c>
      <c r="E128" s="17" t="s">
        <v>34</v>
      </c>
      <c r="F128" s="17" t="s">
        <v>48</v>
      </c>
      <c r="G128" s="7" t="n">
        <v>3</v>
      </c>
      <c r="H128" s="6" t="n">
        <v>12.93</v>
      </c>
      <c r="I128" s="6" t="n">
        <v>-38.79</v>
      </c>
      <c r="J128" s="6" t="n">
        <v>0</v>
      </c>
      <c r="K128" s="6" t="n">
        <v>-0.12</v>
      </c>
      <c r="L128" s="6" t="n">
        <v>0</v>
      </c>
      <c r="M128" s="6" t="s">
        <f>=I128+J128+K128+L128</f>
      </c>
      <c r="N128" s="6"/>
      <c r="O128" s="17"/>
      <c r="P128" s="17" t="s">
        <v>386</v>
      </c>
    </row>
    <row collapsed="false" customFormat="false" customHeight="false" hidden="false" ht="12.1" outlineLevel="0" r="129">
      <c r="A129" s="22" t="n">
        <v>44260.495717593</v>
      </c>
      <c r="B129" s="23" t="s">
        <v>369</v>
      </c>
      <c r="C129" s="23" t="s">
        <v>99</v>
      </c>
      <c r="D129" s="23" t="s">
        <v>369</v>
      </c>
      <c r="E129" s="23" t="s">
        <v>369</v>
      </c>
      <c r="F129" s="23" t="s">
        <v>20</v>
      </c>
      <c r="G129" s="24" t="n">
        <v>1</v>
      </c>
      <c r="H129" s="25" t="n">
        <v>1</v>
      </c>
      <c r="I129" s="25" t="n">
        <v>2995</v>
      </c>
      <c r="J129" s="25" t="n">
        <v>0</v>
      </c>
      <c r="K129" s="25" t="n">
        <v>0</v>
      </c>
      <c r="L129" s="25" t="n">
        <v>0</v>
      </c>
      <c r="M129" s="25"/>
      <c r="N129" s="6" t="s">
        <f>=I129+J129+K129+L129</f>
      </c>
      <c r="O129" s="23"/>
      <c r="P129" s="23" t="s">
        <v>386</v>
      </c>
    </row>
    <row collapsed="false" customFormat="false" customHeight="false" hidden="false" ht="12.1" outlineLevel="0" r="130">
      <c r="A130" s="22" t="n">
        <v>44264.851087963</v>
      </c>
      <c r="B130" s="23" t="s">
        <v>369</v>
      </c>
      <c r="C130" s="23" t="s">
        <v>99</v>
      </c>
      <c r="D130" s="23" t="s">
        <v>369</v>
      </c>
      <c r="E130" s="23" t="s">
        <v>369</v>
      </c>
      <c r="F130" s="23" t="s">
        <v>20</v>
      </c>
      <c r="G130" s="24" t="n">
        <v>1</v>
      </c>
      <c r="H130" s="25" t="n">
        <v>1</v>
      </c>
      <c r="I130" s="25" t="n">
        <v>6300</v>
      </c>
      <c r="J130" s="25" t="n">
        <v>0</v>
      </c>
      <c r="K130" s="25" t="n">
        <v>0</v>
      </c>
      <c r="L130" s="25" t="n">
        <v>0</v>
      </c>
      <c r="M130" s="25"/>
      <c r="N130" s="6" t="s">
        <f>=I130+J130+K130+L130</f>
      </c>
      <c r="O130" s="23"/>
      <c r="P130" s="23" t="s">
        <v>370</v>
      </c>
    </row>
    <row collapsed="false" customFormat="false" customHeight="false" hidden="false" ht="12.1" outlineLevel="0" r="131">
      <c r="A131" s="22" t="n">
        <v>44265.554259259</v>
      </c>
      <c r="B131" s="23" t="s">
        <v>369</v>
      </c>
      <c r="C131" s="23" t="s">
        <v>99</v>
      </c>
      <c r="D131" s="23" t="s">
        <v>369</v>
      </c>
      <c r="E131" s="23" t="s">
        <v>369</v>
      </c>
      <c r="F131" s="23" t="s">
        <v>20</v>
      </c>
      <c r="G131" s="24" t="n">
        <v>1</v>
      </c>
      <c r="H131" s="25" t="n">
        <v>1</v>
      </c>
      <c r="I131" s="25" t="n">
        <v>2747.7</v>
      </c>
      <c r="J131" s="25" t="n">
        <v>0</v>
      </c>
      <c r="K131" s="25" t="n">
        <v>0</v>
      </c>
      <c r="L131" s="25" t="n">
        <v>0</v>
      </c>
      <c r="M131" s="25"/>
      <c r="N131" s="6" t="s">
        <f>=I131+J131+K131+L131</f>
      </c>
      <c r="O131" s="23"/>
      <c r="P131" s="23" t="s">
        <v>370</v>
      </c>
    </row>
    <row collapsed="false" customFormat="false" customHeight="false" hidden="false" ht="12.1" outlineLevel="0" r="132">
      <c r="A132" s="26" t="n">
        <v>44267.415775463</v>
      </c>
      <c r="B132" s="27" t="s">
        <v>371</v>
      </c>
      <c r="C132" s="27" t="s">
        <v>100</v>
      </c>
      <c r="D132" s="27" t="s">
        <v>371</v>
      </c>
      <c r="E132" s="27" t="s">
        <v>371</v>
      </c>
      <c r="F132" s="27" t="s">
        <v>20</v>
      </c>
      <c r="G132" s="28" t="n">
        <v>1</v>
      </c>
      <c r="H132" s="29" t="n">
        <v>-4500</v>
      </c>
      <c r="I132" s="29" t="n">
        <v>-4500</v>
      </c>
      <c r="J132" s="29" t="n">
        <v>0</v>
      </c>
      <c r="K132" s="29" t="n">
        <v>0</v>
      </c>
      <c r="L132" s="29" t="n">
        <v>0</v>
      </c>
      <c r="M132" s="29"/>
      <c r="N132" s="6" t="s">
        <f>=I132+J132+K132+L132</f>
      </c>
      <c r="O132" s="27"/>
      <c r="P132" s="27" t="s">
        <v>370</v>
      </c>
    </row>
    <row collapsed="false" customFormat="false" customHeight="false" hidden="false" ht="12.1" outlineLevel="0" r="133">
      <c r="A133" s="22" t="n">
        <v>44267.415925926</v>
      </c>
      <c r="B133" s="23" t="s">
        <v>369</v>
      </c>
      <c r="C133" s="23" t="s">
        <v>99</v>
      </c>
      <c r="D133" s="23" t="s">
        <v>369</v>
      </c>
      <c r="E133" s="23" t="s">
        <v>369</v>
      </c>
      <c r="F133" s="23" t="s">
        <v>20</v>
      </c>
      <c r="G133" s="24" t="n">
        <v>1</v>
      </c>
      <c r="H133" s="25" t="n">
        <v>1</v>
      </c>
      <c r="I133" s="25" t="n">
        <v>4500</v>
      </c>
      <c r="J133" s="25" t="n">
        <v>0</v>
      </c>
      <c r="K133" s="25" t="n">
        <v>0</v>
      </c>
      <c r="L133" s="25" t="n">
        <v>0</v>
      </c>
      <c r="M133" s="25"/>
      <c r="N133" s="6" t="s">
        <f>=I133+J133+K133+L133</f>
      </c>
      <c r="O133" s="23"/>
      <c r="P133" s="23" t="s">
        <v>386</v>
      </c>
    </row>
    <row collapsed="false" customFormat="false" customHeight="false" hidden="false" ht="12.1" outlineLevel="0" r="134">
      <c r="A134" s="21" t="n">
        <v>44267.418009259</v>
      </c>
      <c r="B134" s="17" t="s">
        <v>59</v>
      </c>
      <c r="C134" s="17" t="s">
        <v>416</v>
      </c>
      <c r="D134" s="17" t="s">
        <v>299</v>
      </c>
      <c r="E134" s="17" t="s">
        <v>34</v>
      </c>
      <c r="F134" s="17" t="s">
        <v>20</v>
      </c>
      <c r="G134" s="7" t="n">
        <v>1</v>
      </c>
      <c r="H134" s="6" t="n">
        <v>1123.6</v>
      </c>
      <c r="I134" s="6" t="n">
        <v>-1123.6</v>
      </c>
      <c r="J134" s="6" t="n">
        <v>0</v>
      </c>
      <c r="K134" s="6" t="n">
        <v>-3.37</v>
      </c>
      <c r="L134" s="6" t="n">
        <v>0</v>
      </c>
      <c r="M134" s="6"/>
      <c r="N134" s="6" t="s">
        <f>=I134+J134+K134+L134</f>
      </c>
      <c r="O134" s="17"/>
      <c r="P134" s="17" t="s">
        <v>386</v>
      </c>
    </row>
    <row collapsed="false" customFormat="false" customHeight="false" hidden="false" ht="12.1" outlineLevel="0" r="135">
      <c r="A135" s="21" t="n">
        <v>44267.418784722</v>
      </c>
      <c r="B135" s="17" t="s">
        <v>59</v>
      </c>
      <c r="C135" s="17" t="s">
        <v>416</v>
      </c>
      <c r="D135" s="17" t="s">
        <v>299</v>
      </c>
      <c r="E135" s="17" t="s">
        <v>34</v>
      </c>
      <c r="F135" s="17" t="s">
        <v>20</v>
      </c>
      <c r="G135" s="7" t="n">
        <v>3</v>
      </c>
      <c r="H135" s="6" t="n">
        <v>1123.6</v>
      </c>
      <c r="I135" s="6" t="n">
        <v>-3370.8</v>
      </c>
      <c r="J135" s="6" t="n">
        <v>0</v>
      </c>
      <c r="K135" s="6" t="n">
        <v>-10.11</v>
      </c>
      <c r="L135" s="6" t="n">
        <v>0</v>
      </c>
      <c r="M135" s="6"/>
      <c r="N135" s="6" t="s">
        <f>=I135+J135+K135+L135</f>
      </c>
      <c r="O135" s="17"/>
      <c r="P135" s="17" t="s">
        <v>386</v>
      </c>
    </row>
    <row collapsed="false" customFormat="false" customHeight="false" hidden="false" ht="12.1" outlineLevel="0" r="136">
      <c r="A136" s="26" t="n">
        <v>44267.513888889</v>
      </c>
      <c r="B136" s="27" t="s">
        <v>371</v>
      </c>
      <c r="C136" s="27" t="s">
        <v>100</v>
      </c>
      <c r="D136" s="27" t="s">
        <v>371</v>
      </c>
      <c r="E136" s="27" t="s">
        <v>371</v>
      </c>
      <c r="F136" s="27" t="s">
        <v>20</v>
      </c>
      <c r="G136" s="28" t="n">
        <v>1</v>
      </c>
      <c r="H136" s="29" t="n">
        <v>-4500</v>
      </c>
      <c r="I136" s="29" t="n">
        <v>-4500</v>
      </c>
      <c r="J136" s="29" t="n">
        <v>0</v>
      </c>
      <c r="K136" s="29" t="n">
        <v>0</v>
      </c>
      <c r="L136" s="29" t="n">
        <v>0</v>
      </c>
      <c r="M136" s="29"/>
      <c r="N136" s="6" t="s">
        <f>=I136+J136+K136+L136</f>
      </c>
      <c r="O136" s="27"/>
      <c r="P136" s="27" t="s">
        <v>370</v>
      </c>
    </row>
    <row collapsed="false" customFormat="false" customHeight="false" hidden="false" ht="12.1" outlineLevel="0" r="137">
      <c r="A137" s="22" t="n">
        <v>44267.514178241</v>
      </c>
      <c r="B137" s="23" t="s">
        <v>369</v>
      </c>
      <c r="C137" s="23" t="s">
        <v>99</v>
      </c>
      <c r="D137" s="23" t="s">
        <v>369</v>
      </c>
      <c r="E137" s="23" t="s">
        <v>369</v>
      </c>
      <c r="F137" s="23" t="s">
        <v>20</v>
      </c>
      <c r="G137" s="24" t="n">
        <v>1</v>
      </c>
      <c r="H137" s="25" t="n">
        <v>1</v>
      </c>
      <c r="I137" s="25" t="n">
        <v>4500</v>
      </c>
      <c r="J137" s="25" t="n">
        <v>0</v>
      </c>
      <c r="K137" s="25" t="n">
        <v>0</v>
      </c>
      <c r="L137" s="25" t="n">
        <v>0</v>
      </c>
      <c r="M137" s="25"/>
      <c r="N137" s="6" t="s">
        <f>=I137+J137+K137+L137</f>
      </c>
      <c r="O137" s="23"/>
      <c r="P137" s="23" t="s">
        <v>386</v>
      </c>
    </row>
    <row collapsed="false" customFormat="false" customHeight="false" hidden="false" ht="12.1" outlineLevel="0" r="138">
      <c r="A138" s="21" t="n">
        <v>44267.515462963</v>
      </c>
      <c r="B138" s="17" t="s">
        <v>315</v>
      </c>
      <c r="C138" s="17" t="s">
        <v>417</v>
      </c>
      <c r="D138" s="17" t="s">
        <v>299</v>
      </c>
      <c r="E138" s="17" t="s">
        <v>34</v>
      </c>
      <c r="F138" s="17" t="s">
        <v>20</v>
      </c>
      <c r="G138" s="7" t="n">
        <v>1180</v>
      </c>
      <c r="H138" s="6" t="n">
        <v>1.0493</v>
      </c>
      <c r="I138" s="6" t="n">
        <v>-1238.17</v>
      </c>
      <c r="J138" s="6" t="n">
        <v>0</v>
      </c>
      <c r="K138" s="6" t="n">
        <v>-3.71</v>
      </c>
      <c r="L138" s="6" t="n">
        <v>0</v>
      </c>
      <c r="M138" s="6"/>
      <c r="N138" s="6" t="s">
        <f>=I138+J138+K138+L138</f>
      </c>
      <c r="O138" s="17"/>
      <c r="P138" s="17" t="s">
        <v>386</v>
      </c>
    </row>
    <row collapsed="false" customFormat="false" customHeight="false" hidden="false" ht="12.1" outlineLevel="0" r="139">
      <c r="A139" s="21" t="n">
        <v>44267.526030093</v>
      </c>
      <c r="B139" s="17" t="s">
        <v>312</v>
      </c>
      <c r="C139" s="17" t="s">
        <v>412</v>
      </c>
      <c r="D139" s="17" t="s">
        <v>299</v>
      </c>
      <c r="E139" s="17" t="s">
        <v>34</v>
      </c>
      <c r="F139" s="17" t="s">
        <v>20</v>
      </c>
      <c r="G139" s="7" t="n">
        <v>2</v>
      </c>
      <c r="H139" s="6" t="n">
        <v>1661.9</v>
      </c>
      <c r="I139" s="6" t="n">
        <v>-3323.8</v>
      </c>
      <c r="J139" s="6" t="n">
        <v>0</v>
      </c>
      <c r="K139" s="6" t="n">
        <v>-9.97</v>
      </c>
      <c r="L139" s="6" t="n">
        <v>0</v>
      </c>
      <c r="M139" s="6"/>
      <c r="N139" s="6" t="s">
        <f>=I139+J139+K139+L139</f>
      </c>
      <c r="O139" s="17"/>
      <c r="P139" s="17" t="s">
        <v>386</v>
      </c>
    </row>
    <row collapsed="false" customFormat="false" customHeight="false" hidden="false" ht="12.1" outlineLevel="0" r="140">
      <c r="A140" s="30" t="n">
        <v>44274.066956019</v>
      </c>
      <c r="B140" s="31" t="s">
        <v>388</v>
      </c>
      <c r="C140" s="31" t="s">
        <v>395</v>
      </c>
      <c r="D140" s="31" t="s">
        <v>388</v>
      </c>
      <c r="E140" s="31" t="s">
        <v>388</v>
      </c>
      <c r="F140" s="31" t="s">
        <v>20</v>
      </c>
      <c r="G140" s="32" t="n">
        <v>1</v>
      </c>
      <c r="H140" s="33" t="n">
        <v>-1</v>
      </c>
      <c r="I140" s="33" t="n">
        <v>-2</v>
      </c>
      <c r="J140" s="33" t="n">
        <v>0</v>
      </c>
      <c r="K140" s="33" t="n">
        <v>0</v>
      </c>
      <c r="L140" s="33" t="n">
        <v>0</v>
      </c>
      <c r="M140" s="33"/>
      <c r="N140" s="6" t="s">
        <f>=I140+J140+K140+L140</f>
      </c>
      <c r="O140" s="31"/>
      <c r="P140" s="31" t="s">
        <v>370</v>
      </c>
    </row>
    <row collapsed="false" customFormat="false" customHeight="false" hidden="false" ht="12.1" outlineLevel="0" r="141">
      <c r="A141" s="22" t="n">
        <v>44274.066956019</v>
      </c>
      <c r="B141" s="23" t="s">
        <v>390</v>
      </c>
      <c r="C141" s="23" t="s">
        <v>396</v>
      </c>
      <c r="D141" s="23" t="s">
        <v>390</v>
      </c>
      <c r="E141" s="23" t="s">
        <v>390</v>
      </c>
      <c r="F141" s="23" t="s">
        <v>20</v>
      </c>
      <c r="G141" s="24" t="n">
        <v>1</v>
      </c>
      <c r="H141" s="25" t="n">
        <v>1</v>
      </c>
      <c r="I141" s="25" t="n">
        <v>17.02</v>
      </c>
      <c r="J141" s="25" t="n">
        <v>0</v>
      </c>
      <c r="K141" s="25" t="n">
        <v>0</v>
      </c>
      <c r="L141" s="25" t="n">
        <v>0</v>
      </c>
      <c r="M141" s="25"/>
      <c r="N141" s="6" t="s">
        <f>=I141+J141+K141+L141</f>
      </c>
      <c r="O141" s="23"/>
      <c r="P141" s="23" t="s">
        <v>370</v>
      </c>
    </row>
    <row collapsed="false" customFormat="false" customHeight="false" hidden="false" ht="12.1" outlineLevel="0" r="142">
      <c r="A142" s="22" t="n">
        <v>44274.07587963</v>
      </c>
      <c r="B142" s="23" t="s">
        <v>393</v>
      </c>
      <c r="C142" s="23" t="s">
        <v>394</v>
      </c>
      <c r="D142" s="23" t="s">
        <v>393</v>
      </c>
      <c r="E142" s="23" t="s">
        <v>393</v>
      </c>
      <c r="F142" s="23" t="s">
        <v>20</v>
      </c>
      <c r="G142" s="24" t="n">
        <v>1</v>
      </c>
      <c r="H142" s="25" t="n">
        <v>1</v>
      </c>
      <c r="I142" s="25" t="n">
        <v>41.66</v>
      </c>
      <c r="J142" s="25" t="n">
        <v>0</v>
      </c>
      <c r="K142" s="25" t="n">
        <v>0</v>
      </c>
      <c r="L142" s="25" t="n">
        <v>0</v>
      </c>
      <c r="M142" s="25"/>
      <c r="N142" s="6" t="s">
        <f>=I142+J142+K142+L142</f>
      </c>
      <c r="O142" s="23"/>
      <c r="P142" s="23" t="s">
        <v>370</v>
      </c>
    </row>
    <row collapsed="false" customFormat="false" customHeight="false" hidden="false" ht="12.1" outlineLevel="0" r="143">
      <c r="A143" s="21" t="n">
        <v>44277.779861111</v>
      </c>
      <c r="B143" s="17" t="s">
        <v>316</v>
      </c>
      <c r="C143" s="17" t="s">
        <v>418</v>
      </c>
      <c r="D143" s="17" t="s">
        <v>299</v>
      </c>
      <c r="E143" s="17" t="s">
        <v>34</v>
      </c>
      <c r="F143" s="17" t="s">
        <v>20</v>
      </c>
      <c r="G143" s="7" t="n">
        <v>17</v>
      </c>
      <c r="H143" s="6" t="n">
        <v>5.825</v>
      </c>
      <c r="I143" s="6" t="n">
        <v>-99.03</v>
      </c>
      <c r="J143" s="6" t="n">
        <v>0</v>
      </c>
      <c r="K143" s="6" t="n">
        <v>0</v>
      </c>
      <c r="L143" s="6" t="n">
        <v>0</v>
      </c>
      <c r="M143" s="6"/>
      <c r="N143" s="6" t="s">
        <f>=I143+J143+K143+L143</f>
      </c>
      <c r="O143" s="17"/>
      <c r="P143" s="17" t="s">
        <v>370</v>
      </c>
    </row>
    <row collapsed="false" customFormat="false" customHeight="false" hidden="false" ht="12.1" outlineLevel="0" r="144">
      <c r="A144" s="21" t="n">
        <v>44277.780069444</v>
      </c>
      <c r="B144" s="17" t="s">
        <v>316</v>
      </c>
      <c r="C144" s="17" t="s">
        <v>418</v>
      </c>
      <c r="D144" s="17" t="s">
        <v>299</v>
      </c>
      <c r="E144" s="17" t="s">
        <v>34</v>
      </c>
      <c r="F144" s="17" t="s">
        <v>20</v>
      </c>
      <c r="G144" s="7" t="n">
        <v>10</v>
      </c>
      <c r="H144" s="6" t="n">
        <v>5.825</v>
      </c>
      <c r="I144" s="6" t="n">
        <v>-58.25</v>
      </c>
      <c r="J144" s="6" t="n">
        <v>0</v>
      </c>
      <c r="K144" s="6" t="n">
        <v>0</v>
      </c>
      <c r="L144" s="6" t="n">
        <v>0</v>
      </c>
      <c r="M144" s="6"/>
      <c r="N144" s="6" t="s">
        <f>=I144+J144+K144+L144</f>
      </c>
      <c r="O144" s="17"/>
      <c r="P144" s="17" t="s">
        <v>386</v>
      </c>
    </row>
    <row collapsed="false" customFormat="false" customHeight="false" hidden="false" ht="12.1" outlineLevel="0" r="145">
      <c r="A145" s="22" t="n">
        <v>44279.79375</v>
      </c>
      <c r="B145" s="23" t="s">
        <v>369</v>
      </c>
      <c r="C145" s="23" t="s">
        <v>99</v>
      </c>
      <c r="D145" s="23" t="s">
        <v>369</v>
      </c>
      <c r="E145" s="23" t="s">
        <v>369</v>
      </c>
      <c r="F145" s="23" t="s">
        <v>20</v>
      </c>
      <c r="G145" s="24" t="n">
        <v>1</v>
      </c>
      <c r="H145" s="25" t="n">
        <v>1</v>
      </c>
      <c r="I145" s="25" t="n">
        <v>4307.1</v>
      </c>
      <c r="J145" s="25" t="n">
        <v>0</v>
      </c>
      <c r="K145" s="25" t="n">
        <v>0</v>
      </c>
      <c r="L145" s="25" t="n">
        <v>0</v>
      </c>
      <c r="M145" s="25"/>
      <c r="N145" s="6" t="s">
        <f>=I145+J145+K145+L145</f>
      </c>
      <c r="O145" s="23"/>
      <c r="P145" s="23" t="s">
        <v>370</v>
      </c>
    </row>
    <row collapsed="false" customFormat="false" customHeight="false" hidden="false" ht="12.1" outlineLevel="0" r="146">
      <c r="A146" s="34" t="n">
        <v>44280.715868056</v>
      </c>
      <c r="B146" s="35" t="s">
        <v>316</v>
      </c>
      <c r="C146" s="35" t="s">
        <v>418</v>
      </c>
      <c r="D146" s="35" t="s">
        <v>300</v>
      </c>
      <c r="E146" s="35" t="s">
        <v>34</v>
      </c>
      <c r="F146" s="35" t="s">
        <v>20</v>
      </c>
      <c r="G146" s="36" t="n">
        <v>-17</v>
      </c>
      <c r="H146" s="37" t="n">
        <v>5.833</v>
      </c>
      <c r="I146" s="37" t="n">
        <v>99.16</v>
      </c>
      <c r="J146" s="37" t="n">
        <v>0</v>
      </c>
      <c r="K146" s="37" t="n">
        <v>0</v>
      </c>
      <c r="L146" s="37" t="n">
        <v>0</v>
      </c>
      <c r="M146" s="37"/>
      <c r="N146" s="6" t="s">
        <f>=I146+J146+K146+L146</f>
      </c>
      <c r="O146" s="35"/>
      <c r="P146" s="35" t="s">
        <v>370</v>
      </c>
    </row>
    <row collapsed="false" customFormat="false" customHeight="false" hidden="false" ht="12.1" outlineLevel="0" r="147">
      <c r="A147" s="22" t="n">
        <v>44280.716388889</v>
      </c>
      <c r="B147" s="23" t="s">
        <v>369</v>
      </c>
      <c r="C147" s="23" t="s">
        <v>99</v>
      </c>
      <c r="D147" s="23" t="s">
        <v>369</v>
      </c>
      <c r="E147" s="23" t="s">
        <v>369</v>
      </c>
      <c r="F147" s="23" t="s">
        <v>20</v>
      </c>
      <c r="G147" s="24" t="n">
        <v>1</v>
      </c>
      <c r="H147" s="25" t="n">
        <v>1</v>
      </c>
      <c r="I147" s="25" t="n">
        <v>4400</v>
      </c>
      <c r="J147" s="25" t="n">
        <v>0</v>
      </c>
      <c r="K147" s="25" t="n">
        <v>0</v>
      </c>
      <c r="L147" s="25" t="n">
        <v>0</v>
      </c>
      <c r="M147" s="25"/>
      <c r="N147" s="6" t="s">
        <f>=I147+J147+K147+L147</f>
      </c>
      <c r="O147" s="23"/>
      <c r="P147" s="23" t="s">
        <v>386</v>
      </c>
    </row>
    <row collapsed="false" customFormat="false" customHeight="false" hidden="false" ht="12.1" outlineLevel="0" r="148">
      <c r="A148" s="21" t="n">
        <v>44280.716956019</v>
      </c>
      <c r="B148" s="17" t="s">
        <v>313</v>
      </c>
      <c r="C148" s="17" t="s">
        <v>413</v>
      </c>
      <c r="D148" s="17" t="s">
        <v>299</v>
      </c>
      <c r="E148" s="17" t="s">
        <v>34</v>
      </c>
      <c r="F148" s="17" t="s">
        <v>20</v>
      </c>
      <c r="G148" s="7" t="n">
        <v>1</v>
      </c>
      <c r="H148" s="6" t="n">
        <v>1831</v>
      </c>
      <c r="I148" s="6" t="n">
        <v>-1831</v>
      </c>
      <c r="J148" s="6" t="n">
        <v>0</v>
      </c>
      <c r="K148" s="6" t="n">
        <v>-5.49</v>
      </c>
      <c r="L148" s="6" t="n">
        <v>0</v>
      </c>
      <c r="M148" s="6"/>
      <c r="N148" s="6" t="s">
        <f>=I148+J148+K148+L148</f>
      </c>
      <c r="O148" s="17"/>
      <c r="P148" s="17" t="s">
        <v>386</v>
      </c>
    </row>
    <row collapsed="false" customFormat="false" customHeight="false" hidden="false" ht="12.1" outlineLevel="0" r="149">
      <c r="A149" s="21" t="n">
        <v>44280.718425926</v>
      </c>
      <c r="B149" s="17" t="s">
        <v>315</v>
      </c>
      <c r="C149" s="17" t="s">
        <v>417</v>
      </c>
      <c r="D149" s="17" t="s">
        <v>299</v>
      </c>
      <c r="E149" s="17" t="s">
        <v>34</v>
      </c>
      <c r="F149" s="17" t="s">
        <v>20</v>
      </c>
      <c r="G149" s="7" t="n">
        <v>2413</v>
      </c>
      <c r="H149" s="6" t="n">
        <v>1.0506</v>
      </c>
      <c r="I149" s="6" t="n">
        <v>-2535.1</v>
      </c>
      <c r="J149" s="6" t="n">
        <v>0</v>
      </c>
      <c r="K149" s="6" t="n">
        <v>-7.61</v>
      </c>
      <c r="L149" s="6" t="n">
        <v>0</v>
      </c>
      <c r="M149" s="6"/>
      <c r="N149" s="6" t="s">
        <f>=I149+J149+K149+L149</f>
      </c>
      <c r="O149" s="17"/>
      <c r="P149" s="17" t="s">
        <v>386</v>
      </c>
    </row>
    <row collapsed="false" customFormat="false" customHeight="false" hidden="false" ht="12.1" outlineLevel="0" r="150">
      <c r="A150" s="21" t="n">
        <v>44280.719293981</v>
      </c>
      <c r="B150" s="17" t="s">
        <v>316</v>
      </c>
      <c r="C150" s="17" t="s">
        <v>418</v>
      </c>
      <c r="D150" s="17" t="s">
        <v>299</v>
      </c>
      <c r="E150" s="17" t="s">
        <v>34</v>
      </c>
      <c r="F150" s="17" t="s">
        <v>20</v>
      </c>
      <c r="G150" s="7" t="n">
        <v>4</v>
      </c>
      <c r="H150" s="6" t="n">
        <v>5.836</v>
      </c>
      <c r="I150" s="6" t="n">
        <v>-23.34</v>
      </c>
      <c r="J150" s="6" t="n">
        <v>0</v>
      </c>
      <c r="K150" s="6" t="n">
        <v>0</v>
      </c>
      <c r="L150" s="6" t="n">
        <v>0</v>
      </c>
      <c r="M150" s="6"/>
      <c r="N150" s="6" t="s">
        <f>=I150+J150+K150+L150</f>
      </c>
      <c r="O150" s="17"/>
      <c r="P150" s="17" t="s">
        <v>386</v>
      </c>
    </row>
    <row collapsed="false" customFormat="false" customHeight="false" hidden="false" ht="12.1" outlineLevel="0" r="151">
      <c r="A151" s="21" t="n">
        <v>44280.720196759</v>
      </c>
      <c r="B151" s="17" t="s">
        <v>317</v>
      </c>
      <c r="C151" s="17" t="s">
        <v>419</v>
      </c>
      <c r="D151" s="17" t="s">
        <v>299</v>
      </c>
      <c r="E151" s="17" t="s">
        <v>34</v>
      </c>
      <c r="F151" s="17" t="s">
        <v>48</v>
      </c>
      <c r="G151" s="7" t="n">
        <v>5</v>
      </c>
      <c r="H151" s="6" t="n">
        <v>0.1036</v>
      </c>
      <c r="I151" s="6" t="n">
        <v>-0.52</v>
      </c>
      <c r="J151" s="6" t="n">
        <v>0</v>
      </c>
      <c r="K151" s="6" t="n">
        <v>0</v>
      </c>
      <c r="L151" s="6" t="n">
        <v>0</v>
      </c>
      <c r="M151" s="6" t="s">
        <f>=I151+J151+K151+L151</f>
      </c>
      <c r="N151" s="6"/>
      <c r="O151" s="17"/>
      <c r="P151" s="17" t="s">
        <v>386</v>
      </c>
    </row>
    <row collapsed="false" customFormat="false" customHeight="false" hidden="false" ht="12.1" outlineLevel="0" r="152">
      <c r="A152" s="30" t="n">
        <v>44284.645833333</v>
      </c>
      <c r="B152" s="31" t="s">
        <v>388</v>
      </c>
      <c r="C152" s="31" t="s">
        <v>420</v>
      </c>
      <c r="D152" s="31" t="s">
        <v>388</v>
      </c>
      <c r="E152" s="31" t="s">
        <v>388</v>
      </c>
      <c r="F152" s="31" t="s">
        <v>20</v>
      </c>
      <c r="G152" s="32" t="n">
        <v>1</v>
      </c>
      <c r="H152" s="33" t="n">
        <v>-1</v>
      </c>
      <c r="I152" s="33" t="n">
        <v>-3</v>
      </c>
      <c r="J152" s="33" t="n">
        <v>0</v>
      </c>
      <c r="K152" s="33" t="n">
        <v>0</v>
      </c>
      <c r="L152" s="33" t="n">
        <v>0</v>
      </c>
      <c r="M152" s="33"/>
      <c r="N152" s="6" t="s">
        <f>=I152+J152+K152+L152</f>
      </c>
      <c r="O152" s="31"/>
      <c r="P152" s="31" t="s">
        <v>370</v>
      </c>
    </row>
    <row collapsed="false" customFormat="false" customHeight="false" hidden="false" ht="12.1" outlineLevel="0" r="153">
      <c r="A153" s="22" t="n">
        <v>44284.645833333</v>
      </c>
      <c r="B153" s="23" t="s">
        <v>390</v>
      </c>
      <c r="C153" s="23" t="s">
        <v>397</v>
      </c>
      <c r="D153" s="23" t="s">
        <v>390</v>
      </c>
      <c r="E153" s="23" t="s">
        <v>390</v>
      </c>
      <c r="F153" s="23" t="s">
        <v>20</v>
      </c>
      <c r="G153" s="24" t="n">
        <v>1</v>
      </c>
      <c r="H153" s="25" t="n">
        <v>1</v>
      </c>
      <c r="I153" s="25" t="n">
        <v>23.68</v>
      </c>
      <c r="J153" s="25" t="n">
        <v>0</v>
      </c>
      <c r="K153" s="25" t="n">
        <v>0</v>
      </c>
      <c r="L153" s="25" t="n">
        <v>0</v>
      </c>
      <c r="M153" s="25"/>
      <c r="N153" s="6" t="s">
        <f>=I153+J153+K153+L153</f>
      </c>
      <c r="O153" s="23"/>
      <c r="P153" s="23" t="s">
        <v>370</v>
      </c>
    </row>
    <row collapsed="false" customFormat="false" customHeight="false" hidden="false" ht="12.1" outlineLevel="0" r="154">
      <c r="A154" s="26" t="n">
        <v>44285.716157407</v>
      </c>
      <c r="B154" s="27" t="s">
        <v>371</v>
      </c>
      <c r="C154" s="27" t="s">
        <v>100</v>
      </c>
      <c r="D154" s="27" t="s">
        <v>371</v>
      </c>
      <c r="E154" s="27" t="s">
        <v>371</v>
      </c>
      <c r="F154" s="27" t="s">
        <v>20</v>
      </c>
      <c r="G154" s="28" t="n">
        <v>1</v>
      </c>
      <c r="H154" s="29" t="n">
        <v>-4400</v>
      </c>
      <c r="I154" s="29" t="n">
        <v>-4400</v>
      </c>
      <c r="J154" s="29" t="n">
        <v>0</v>
      </c>
      <c r="K154" s="29" t="n">
        <v>0</v>
      </c>
      <c r="L154" s="29" t="n">
        <v>0</v>
      </c>
      <c r="M154" s="29"/>
      <c r="N154" s="6" t="s">
        <f>=I154+J154+K154+L154</f>
      </c>
      <c r="O154" s="27"/>
      <c r="P154" s="27" t="s">
        <v>370</v>
      </c>
    </row>
    <row collapsed="false" customFormat="false" customHeight="false" hidden="false" ht="12.1" outlineLevel="0" r="155">
      <c r="A155" s="22" t="n">
        <v>44298.619490741</v>
      </c>
      <c r="B155" s="23" t="s">
        <v>369</v>
      </c>
      <c r="C155" s="23" t="s">
        <v>99</v>
      </c>
      <c r="D155" s="23" t="s">
        <v>369</v>
      </c>
      <c r="E155" s="23" t="s">
        <v>369</v>
      </c>
      <c r="F155" s="23" t="s">
        <v>20</v>
      </c>
      <c r="G155" s="24" t="n">
        <v>1</v>
      </c>
      <c r="H155" s="25" t="n">
        <v>1</v>
      </c>
      <c r="I155" s="25" t="n">
        <v>941</v>
      </c>
      <c r="J155" s="25" t="n">
        <v>0</v>
      </c>
      <c r="K155" s="25" t="n">
        <v>0</v>
      </c>
      <c r="L155" s="25" t="n">
        <v>0</v>
      </c>
      <c r="M155" s="25"/>
      <c r="N155" s="6" t="s">
        <f>=I155+J155+K155+L155</f>
      </c>
      <c r="O155" s="23"/>
      <c r="P155" s="23" t="s">
        <v>386</v>
      </c>
    </row>
    <row collapsed="false" customFormat="false" customHeight="false" hidden="false" ht="12.1" outlineLevel="0" r="156">
      <c r="A156" s="22" t="n">
        <v>44298.692361111</v>
      </c>
      <c r="B156" s="23" t="s">
        <v>369</v>
      </c>
      <c r="C156" s="23" t="s">
        <v>99</v>
      </c>
      <c r="D156" s="23" t="s">
        <v>369</v>
      </c>
      <c r="E156" s="23" t="s">
        <v>369</v>
      </c>
      <c r="F156" s="23" t="s">
        <v>20</v>
      </c>
      <c r="G156" s="24" t="n">
        <v>1</v>
      </c>
      <c r="H156" s="25" t="n">
        <v>1</v>
      </c>
      <c r="I156" s="25" t="n">
        <v>332.7</v>
      </c>
      <c r="J156" s="25" t="n">
        <v>0</v>
      </c>
      <c r="K156" s="25" t="n">
        <v>0</v>
      </c>
      <c r="L156" s="25" t="n">
        <v>0</v>
      </c>
      <c r="M156" s="25"/>
      <c r="N156" s="6" t="s">
        <f>=I156+J156+K156+L156</f>
      </c>
      <c r="O156" s="23"/>
      <c r="P156" s="23" t="s">
        <v>370</v>
      </c>
    </row>
    <row collapsed="false" customFormat="false" customHeight="false" hidden="false" ht="12.1" outlineLevel="0" r="157">
      <c r="A157" s="22" t="n">
        <v>44298.697592593</v>
      </c>
      <c r="B157" s="23" t="s">
        <v>369</v>
      </c>
      <c r="C157" s="23" t="s">
        <v>99</v>
      </c>
      <c r="D157" s="23" t="s">
        <v>369</v>
      </c>
      <c r="E157" s="23" t="s">
        <v>369</v>
      </c>
      <c r="F157" s="23" t="s">
        <v>20</v>
      </c>
      <c r="G157" s="24" t="n">
        <v>1</v>
      </c>
      <c r="H157" s="25" t="n">
        <v>1</v>
      </c>
      <c r="I157" s="25" t="n">
        <v>365.11</v>
      </c>
      <c r="J157" s="25" t="n">
        <v>0</v>
      </c>
      <c r="K157" s="25" t="n">
        <v>0</v>
      </c>
      <c r="L157" s="25" t="n">
        <v>0</v>
      </c>
      <c r="M157" s="25"/>
      <c r="N157" s="6" t="s">
        <f>=I157+J157+K157+L157</f>
      </c>
      <c r="O157" s="23"/>
      <c r="P157" s="23" t="s">
        <v>386</v>
      </c>
    </row>
    <row collapsed="false" customFormat="false" customHeight="false" hidden="false" ht="12.1" outlineLevel="0" r="158">
      <c r="A158" s="26" t="n">
        <v>44299.692326389</v>
      </c>
      <c r="B158" s="27" t="s">
        <v>371</v>
      </c>
      <c r="C158" s="27" t="s">
        <v>100</v>
      </c>
      <c r="D158" s="27" t="s">
        <v>371</v>
      </c>
      <c r="E158" s="27" t="s">
        <v>371</v>
      </c>
      <c r="F158" s="27" t="s">
        <v>20</v>
      </c>
      <c r="G158" s="28" t="n">
        <v>1</v>
      </c>
      <c r="H158" s="29" t="n">
        <v>-365.11</v>
      </c>
      <c r="I158" s="29" t="n">
        <v>-365.11</v>
      </c>
      <c r="J158" s="29" t="n">
        <v>0</v>
      </c>
      <c r="K158" s="29" t="n">
        <v>0</v>
      </c>
      <c r="L158" s="29" t="n">
        <v>0</v>
      </c>
      <c r="M158" s="29"/>
      <c r="N158" s="6" t="s">
        <f>=I158+J158+K158+L158</f>
      </c>
      <c r="O158" s="27"/>
      <c r="P158" s="27" t="s">
        <v>370</v>
      </c>
    </row>
    <row collapsed="false" customFormat="false" customHeight="false" hidden="false" ht="12.1" outlineLevel="0" r="159">
      <c r="A159" s="21" t="n">
        <v>44301.492407407</v>
      </c>
      <c r="B159" s="17" t="s">
        <v>315</v>
      </c>
      <c r="C159" s="17" t="s">
        <v>417</v>
      </c>
      <c r="D159" s="17" t="s">
        <v>299</v>
      </c>
      <c r="E159" s="17" t="s">
        <v>34</v>
      </c>
      <c r="F159" s="17" t="s">
        <v>20</v>
      </c>
      <c r="G159" s="7" t="n">
        <v>407</v>
      </c>
      <c r="H159" s="6" t="n">
        <v>1.0531</v>
      </c>
      <c r="I159" s="6" t="n">
        <v>-428.61</v>
      </c>
      <c r="J159" s="6" t="n">
        <v>0</v>
      </c>
      <c r="K159" s="6" t="n">
        <v>-1.29</v>
      </c>
      <c r="L159" s="6" t="n">
        <v>0</v>
      </c>
      <c r="M159" s="6"/>
      <c r="N159" s="6" t="s">
        <f>=I159+J159+K159+L159</f>
      </c>
      <c r="O159" s="17"/>
      <c r="P159" s="17" t="s">
        <v>386</v>
      </c>
    </row>
    <row collapsed="false" customFormat="false" customHeight="false" hidden="false" ht="12.1" outlineLevel="0" r="160">
      <c r="A160" s="21" t="n">
        <v>44301.495636574</v>
      </c>
      <c r="B160" s="17" t="s">
        <v>55</v>
      </c>
      <c r="C160" s="17" t="s">
        <v>421</v>
      </c>
      <c r="D160" s="17" t="s">
        <v>299</v>
      </c>
      <c r="E160" s="17" t="s">
        <v>34</v>
      </c>
      <c r="F160" s="17" t="s">
        <v>20</v>
      </c>
      <c r="G160" s="7" t="n">
        <v>5</v>
      </c>
      <c r="H160" s="6" t="n">
        <v>121</v>
      </c>
      <c r="I160" s="6" t="n">
        <v>-605</v>
      </c>
      <c r="J160" s="6" t="n">
        <v>0</v>
      </c>
      <c r="K160" s="6" t="n">
        <v>-1.82</v>
      </c>
      <c r="L160" s="6" t="n">
        <v>0</v>
      </c>
      <c r="M160" s="6"/>
      <c r="N160" s="6" t="s">
        <f>=I160+J160+K160+L160</f>
      </c>
      <c r="O160" s="17"/>
      <c r="P160" s="17" t="s">
        <v>386</v>
      </c>
    </row>
    <row collapsed="false" customFormat="false" customHeight="false" hidden="false" ht="12.1" outlineLevel="0" r="161">
      <c r="A161" s="30" t="n">
        <v>44305.795532407</v>
      </c>
      <c r="B161" s="31" t="s">
        <v>388</v>
      </c>
      <c r="C161" s="31" t="s">
        <v>395</v>
      </c>
      <c r="D161" s="31" t="s">
        <v>388</v>
      </c>
      <c r="E161" s="31" t="s">
        <v>388</v>
      </c>
      <c r="F161" s="31" t="s">
        <v>20</v>
      </c>
      <c r="G161" s="32" t="n">
        <v>1</v>
      </c>
      <c r="H161" s="33" t="n">
        <v>-1</v>
      </c>
      <c r="I161" s="33" t="n">
        <v>-2</v>
      </c>
      <c r="J161" s="33" t="n">
        <v>0</v>
      </c>
      <c r="K161" s="33" t="n">
        <v>0</v>
      </c>
      <c r="L161" s="33" t="n">
        <v>0</v>
      </c>
      <c r="M161" s="33"/>
      <c r="N161" s="6" t="s">
        <f>=I161+J161+K161+L161</f>
      </c>
      <c r="O161" s="31"/>
      <c r="P161" s="31" t="s">
        <v>370</v>
      </c>
    </row>
    <row collapsed="false" customFormat="false" customHeight="false" hidden="false" ht="12.1" outlineLevel="0" r="162">
      <c r="A162" s="22" t="n">
        <v>44305.795532407</v>
      </c>
      <c r="B162" s="23" t="s">
        <v>390</v>
      </c>
      <c r="C162" s="23" t="s">
        <v>396</v>
      </c>
      <c r="D162" s="23" t="s">
        <v>390</v>
      </c>
      <c r="E162" s="23" t="s">
        <v>390</v>
      </c>
      <c r="F162" s="23" t="s">
        <v>20</v>
      </c>
      <c r="G162" s="24" t="n">
        <v>1</v>
      </c>
      <c r="H162" s="25" t="n">
        <v>1</v>
      </c>
      <c r="I162" s="25" t="n">
        <v>16.6</v>
      </c>
      <c r="J162" s="25" t="n">
        <v>0</v>
      </c>
      <c r="K162" s="25" t="n">
        <v>0</v>
      </c>
      <c r="L162" s="25" t="n">
        <v>0</v>
      </c>
      <c r="M162" s="25"/>
      <c r="N162" s="6" t="s">
        <f>=I162+J162+K162+L162</f>
      </c>
      <c r="O162" s="23"/>
      <c r="P162" s="23" t="s">
        <v>370</v>
      </c>
    </row>
    <row collapsed="false" customFormat="false" customHeight="false" hidden="false" ht="12.1" outlineLevel="0" r="163">
      <c r="A163" s="22" t="n">
        <v>44305.812268519</v>
      </c>
      <c r="B163" s="23" t="s">
        <v>393</v>
      </c>
      <c r="C163" s="23" t="s">
        <v>394</v>
      </c>
      <c r="D163" s="23" t="s">
        <v>393</v>
      </c>
      <c r="E163" s="23" t="s">
        <v>393</v>
      </c>
      <c r="F163" s="23" t="s">
        <v>20</v>
      </c>
      <c r="G163" s="24" t="n">
        <v>1</v>
      </c>
      <c r="H163" s="25" t="n">
        <v>1</v>
      </c>
      <c r="I163" s="25" t="n">
        <v>41.66</v>
      </c>
      <c r="J163" s="25" t="n">
        <v>0</v>
      </c>
      <c r="K163" s="25" t="n">
        <v>0</v>
      </c>
      <c r="L163" s="25" t="n">
        <v>0</v>
      </c>
      <c r="M163" s="25"/>
      <c r="N163" s="6" t="s">
        <f>=I163+J163+K163+L163</f>
      </c>
      <c r="O163" s="23"/>
      <c r="P163" s="23" t="s">
        <v>370</v>
      </c>
    </row>
    <row collapsed="false" customFormat="false" customHeight="false" hidden="false" ht="12.1" outlineLevel="0" r="164">
      <c r="A164" s="26" t="n">
        <v>44306.488321759</v>
      </c>
      <c r="B164" s="27" t="s">
        <v>371</v>
      </c>
      <c r="C164" s="27" t="s">
        <v>100</v>
      </c>
      <c r="D164" s="27" t="s">
        <v>371</v>
      </c>
      <c r="E164" s="27" t="s">
        <v>371</v>
      </c>
      <c r="F164" s="27" t="s">
        <v>20</v>
      </c>
      <c r="G164" s="28" t="n">
        <v>1</v>
      </c>
      <c r="H164" s="29" t="n">
        <v>-56.26</v>
      </c>
      <c r="I164" s="29" t="n">
        <v>-56.26</v>
      </c>
      <c r="J164" s="29" t="n">
        <v>0</v>
      </c>
      <c r="K164" s="29" t="n">
        <v>0</v>
      </c>
      <c r="L164" s="29" t="n">
        <v>0</v>
      </c>
      <c r="M164" s="29"/>
      <c r="N164" s="6" t="s">
        <f>=I164+J164+K164+L164</f>
      </c>
      <c r="O164" s="27"/>
      <c r="P164" s="27" t="s">
        <v>370</v>
      </c>
    </row>
    <row collapsed="false" customFormat="false" customHeight="false" hidden="false" ht="12.1" outlineLevel="0" r="165">
      <c r="A165" s="22" t="n">
        <v>44306.488969907</v>
      </c>
      <c r="B165" s="23" t="s">
        <v>369</v>
      </c>
      <c r="C165" s="23" t="s">
        <v>99</v>
      </c>
      <c r="D165" s="23" t="s">
        <v>369</v>
      </c>
      <c r="E165" s="23" t="s">
        <v>369</v>
      </c>
      <c r="F165" s="23" t="s">
        <v>20</v>
      </c>
      <c r="G165" s="24" t="n">
        <v>1</v>
      </c>
      <c r="H165" s="25" t="n">
        <v>1</v>
      </c>
      <c r="I165" s="25" t="n">
        <v>56.26</v>
      </c>
      <c r="J165" s="25" t="n">
        <v>0</v>
      </c>
      <c r="K165" s="25" t="n">
        <v>0</v>
      </c>
      <c r="L165" s="25" t="n">
        <v>0</v>
      </c>
      <c r="M165" s="25"/>
      <c r="N165" s="6" t="s">
        <f>=I165+J165+K165+L165</f>
      </c>
      <c r="O165" s="23"/>
      <c r="P165" s="23" t="s">
        <v>386</v>
      </c>
    </row>
    <row collapsed="false" customFormat="false" customHeight="false" hidden="false" ht="12.1" outlineLevel="0" r="166">
      <c r="A166" s="21" t="n">
        <v>44306.489212963</v>
      </c>
      <c r="B166" s="17" t="s">
        <v>42</v>
      </c>
      <c r="C166" s="17" t="s">
        <v>422</v>
      </c>
      <c r="D166" s="17" t="s">
        <v>299</v>
      </c>
      <c r="E166" s="17" t="s">
        <v>34</v>
      </c>
      <c r="F166" s="17" t="s">
        <v>20</v>
      </c>
      <c r="G166" s="7" t="n">
        <v>4</v>
      </c>
      <c r="H166" s="6" t="n">
        <v>76.66</v>
      </c>
      <c r="I166" s="6" t="n">
        <v>-306.64</v>
      </c>
      <c r="J166" s="6" t="n">
        <v>0</v>
      </c>
      <c r="K166" s="6" t="n">
        <v>-0.92</v>
      </c>
      <c r="L166" s="6" t="n">
        <v>0</v>
      </c>
      <c r="M166" s="6"/>
      <c r="N166" s="6" t="s">
        <f>=I166+J166+K166+L166</f>
      </c>
      <c r="O166" s="17"/>
      <c r="P166" s="17" t="s">
        <v>386</v>
      </c>
    </row>
    <row collapsed="false" customFormat="false" customHeight="false" hidden="false" ht="12.1" outlineLevel="0" r="167">
      <c r="A167" s="22" t="n">
        <v>44312.692002315</v>
      </c>
      <c r="B167" s="23" t="s">
        <v>369</v>
      </c>
      <c r="C167" s="23" t="s">
        <v>99</v>
      </c>
      <c r="D167" s="23" t="s">
        <v>369</v>
      </c>
      <c r="E167" s="23" t="s">
        <v>369</v>
      </c>
      <c r="F167" s="23" t="s">
        <v>20</v>
      </c>
      <c r="G167" s="24" t="n">
        <v>1</v>
      </c>
      <c r="H167" s="25" t="n">
        <v>1</v>
      </c>
      <c r="I167" s="25" t="n">
        <v>950</v>
      </c>
      <c r="J167" s="25" t="n">
        <v>0</v>
      </c>
      <c r="K167" s="25" t="n">
        <v>0</v>
      </c>
      <c r="L167" s="25" t="n">
        <v>0</v>
      </c>
      <c r="M167" s="25"/>
      <c r="N167" s="6" t="s">
        <f>=I167+J167+K167+L167</f>
      </c>
      <c r="O167" s="23"/>
      <c r="P167" s="23" t="s">
        <v>386</v>
      </c>
    </row>
    <row collapsed="false" customFormat="false" customHeight="false" hidden="false" ht="12.1" outlineLevel="0" r="168">
      <c r="A168" s="34" t="n">
        <v>44313.464861111</v>
      </c>
      <c r="B168" s="35" t="s">
        <v>311</v>
      </c>
      <c r="C168" s="35" t="s">
        <v>407</v>
      </c>
      <c r="D168" s="35" t="s">
        <v>300</v>
      </c>
      <c r="E168" s="35" t="s">
        <v>34</v>
      </c>
      <c r="F168" s="35" t="s">
        <v>48</v>
      </c>
      <c r="G168" s="36" t="n">
        <v>-5</v>
      </c>
      <c r="H168" s="37" t="n">
        <v>14.42</v>
      </c>
      <c r="I168" s="37" t="n">
        <v>72.1</v>
      </c>
      <c r="J168" s="37" t="n">
        <v>0</v>
      </c>
      <c r="K168" s="37" t="n">
        <v>-0.22</v>
      </c>
      <c r="L168" s="37" t="n">
        <v>0</v>
      </c>
      <c r="M168" s="6" t="s">
        <f>=I168+J168+K168+L168</f>
      </c>
      <c r="N168" s="37"/>
      <c r="O168" s="35"/>
      <c r="P168" s="35" t="s">
        <v>370</v>
      </c>
    </row>
    <row collapsed="false" customFormat="false" customHeight="false" hidden="false" ht="12.1" outlineLevel="0" r="169">
      <c r="A169" s="34" t="n">
        <v>44313.464861111</v>
      </c>
      <c r="B169" s="35" t="s">
        <v>311</v>
      </c>
      <c r="C169" s="35" t="s">
        <v>407</v>
      </c>
      <c r="D169" s="35" t="s">
        <v>300</v>
      </c>
      <c r="E169" s="35" t="s">
        <v>34</v>
      </c>
      <c r="F169" s="35" t="s">
        <v>48</v>
      </c>
      <c r="G169" s="36" t="n">
        <v>-1</v>
      </c>
      <c r="H169" s="37" t="n">
        <v>14.42</v>
      </c>
      <c r="I169" s="37" t="n">
        <v>14.42</v>
      </c>
      <c r="J169" s="37" t="n">
        <v>0</v>
      </c>
      <c r="K169" s="37" t="n">
        <v>-0.04</v>
      </c>
      <c r="L169" s="37" t="n">
        <v>0</v>
      </c>
      <c r="M169" s="6" t="s">
        <f>=I169+J169+K169+L169</f>
      </c>
      <c r="N169" s="37"/>
      <c r="O169" s="35"/>
      <c r="P169" s="35" t="s">
        <v>386</v>
      </c>
    </row>
    <row collapsed="false" customFormat="false" customHeight="false" hidden="false" ht="12.1" outlineLevel="0" r="170">
      <c r="A170" s="34" t="n">
        <v>44313.467199074</v>
      </c>
      <c r="B170" s="35" t="s">
        <v>405</v>
      </c>
      <c r="C170" s="35" t="s">
        <v>255</v>
      </c>
      <c r="D170" s="35" t="s">
        <v>300</v>
      </c>
      <c r="E170" s="35" t="s">
        <v>406</v>
      </c>
      <c r="F170" s="35" t="s">
        <v>20</v>
      </c>
      <c r="G170" s="36" t="n">
        <v>-71</v>
      </c>
      <c r="H170" s="37" t="n">
        <v>74.915</v>
      </c>
      <c r="I170" s="37" t="n">
        <v>5318.97</v>
      </c>
      <c r="J170" s="37" t="n">
        <v>0</v>
      </c>
      <c r="K170" s="37" t="n">
        <v>-15.96</v>
      </c>
      <c r="L170" s="37" t="n">
        <v>0</v>
      </c>
      <c r="M170" s="37"/>
      <c r="N170" s="6" t="s">
        <f>=I170+J170+K170+L170</f>
      </c>
      <c r="O170" s="35"/>
      <c r="P170" s="35" t="s">
        <v>370</v>
      </c>
    </row>
    <row collapsed="false" customFormat="false" customHeight="false" hidden="false" ht="12.1" outlineLevel="0" r="171">
      <c r="A171" s="34" t="n">
        <v>44313.469050926</v>
      </c>
      <c r="B171" s="35" t="s">
        <v>405</v>
      </c>
      <c r="C171" s="35" t="s">
        <v>255</v>
      </c>
      <c r="D171" s="35" t="s">
        <v>300</v>
      </c>
      <c r="E171" s="35" t="s">
        <v>406</v>
      </c>
      <c r="F171" s="35" t="s">
        <v>20</v>
      </c>
      <c r="G171" s="36" t="n">
        <v>-14</v>
      </c>
      <c r="H171" s="37" t="n">
        <v>74.9375</v>
      </c>
      <c r="I171" s="37" t="n">
        <v>1049.13</v>
      </c>
      <c r="J171" s="37" t="n">
        <v>0</v>
      </c>
      <c r="K171" s="37" t="n">
        <v>-3.15</v>
      </c>
      <c r="L171" s="37" t="n">
        <v>0</v>
      </c>
      <c r="M171" s="37"/>
      <c r="N171" s="6" t="s">
        <f>=I171+J171+K171+L171</f>
      </c>
      <c r="O171" s="35"/>
      <c r="P171" s="35" t="s">
        <v>386</v>
      </c>
    </row>
    <row collapsed="false" customFormat="false" customHeight="false" hidden="false" ht="12.1" outlineLevel="0" r="172">
      <c r="A172" s="22" t="n">
        <v>44313.498159722</v>
      </c>
      <c r="B172" s="23" t="s">
        <v>369</v>
      </c>
      <c r="C172" s="23" t="s">
        <v>99</v>
      </c>
      <c r="D172" s="23" t="s">
        <v>369</v>
      </c>
      <c r="E172" s="23" t="s">
        <v>369</v>
      </c>
      <c r="F172" s="23" t="s">
        <v>48</v>
      </c>
      <c r="G172" s="24" t="n">
        <v>1</v>
      </c>
      <c r="H172" s="25" t="n">
        <v>1</v>
      </c>
      <c r="I172" s="25" t="n">
        <v>71.88</v>
      </c>
      <c r="J172" s="25" t="n">
        <v>0</v>
      </c>
      <c r="K172" s="25" t="n">
        <v>0</v>
      </c>
      <c r="L172" s="25" t="n">
        <v>0</v>
      </c>
      <c r="M172" s="6" t="s">
        <f>=I172+J172+K172+L172</f>
      </c>
      <c r="N172" s="25"/>
      <c r="O172" s="23"/>
      <c r="P172" s="23" t="s">
        <v>370</v>
      </c>
    </row>
    <row collapsed="false" customFormat="false" customHeight="false" hidden="false" ht="12.1" outlineLevel="0" r="173">
      <c r="A173" s="21" t="n">
        <v>44313.505949074</v>
      </c>
      <c r="B173" s="17" t="s">
        <v>317</v>
      </c>
      <c r="C173" s="17" t="s">
        <v>419</v>
      </c>
      <c r="D173" s="17" t="s">
        <v>299</v>
      </c>
      <c r="E173" s="17" t="s">
        <v>34</v>
      </c>
      <c r="F173" s="17" t="s">
        <v>48</v>
      </c>
      <c r="G173" s="7" t="n">
        <v>8</v>
      </c>
      <c r="H173" s="6" t="n">
        <v>0.1071</v>
      </c>
      <c r="I173" s="6" t="n">
        <v>-0.86</v>
      </c>
      <c r="J173" s="6" t="n">
        <v>0</v>
      </c>
      <c r="K173" s="6" t="n">
        <v>0</v>
      </c>
      <c r="L173" s="6" t="n">
        <v>0</v>
      </c>
      <c r="M173" s="6" t="s">
        <f>=I173+J173+K173+L173</f>
      </c>
      <c r="N173" s="6"/>
      <c r="O173" s="17"/>
      <c r="P173" s="17" t="s">
        <v>370</v>
      </c>
    </row>
    <row collapsed="false" customFormat="false" customHeight="false" hidden="false" ht="12.1" outlineLevel="0" r="174">
      <c r="A174" s="21" t="n">
        <v>44313.529768519</v>
      </c>
      <c r="B174" s="17" t="s">
        <v>33</v>
      </c>
      <c r="C174" s="17" t="s">
        <v>423</v>
      </c>
      <c r="D174" s="17" t="s">
        <v>299</v>
      </c>
      <c r="E174" s="17" t="s">
        <v>34</v>
      </c>
      <c r="F174" s="17" t="s">
        <v>20</v>
      </c>
      <c r="G174" s="7" t="n">
        <v>94</v>
      </c>
      <c r="H174" s="6" t="n">
        <v>6.1</v>
      </c>
      <c r="I174" s="6" t="n">
        <v>-573.4</v>
      </c>
      <c r="J174" s="6" t="n">
        <v>0</v>
      </c>
      <c r="K174" s="6" t="n">
        <v>0</v>
      </c>
      <c r="L174" s="6" t="n">
        <v>0</v>
      </c>
      <c r="M174" s="6"/>
      <c r="N174" s="6" t="s">
        <f>=I174+J174+K174+L174</f>
      </c>
      <c r="O174" s="17"/>
      <c r="P174" s="17" t="s">
        <v>386</v>
      </c>
    </row>
    <row collapsed="false" customFormat="false" customHeight="false" hidden="false" ht="12.1" outlineLevel="0" r="175">
      <c r="A175" s="21" t="n">
        <v>44313.556678241</v>
      </c>
      <c r="B175" s="17" t="s">
        <v>38</v>
      </c>
      <c r="C175" s="17" t="s">
        <v>387</v>
      </c>
      <c r="D175" s="17" t="s">
        <v>299</v>
      </c>
      <c r="E175" s="17" t="s">
        <v>34</v>
      </c>
      <c r="F175" s="17" t="s">
        <v>20</v>
      </c>
      <c r="G175" s="7" t="n">
        <v>1</v>
      </c>
      <c r="H175" s="6" t="n">
        <v>5760</v>
      </c>
      <c r="I175" s="6" t="n">
        <v>-5760</v>
      </c>
      <c r="J175" s="6" t="n">
        <v>0</v>
      </c>
      <c r="K175" s="6" t="n">
        <v>-17.28</v>
      </c>
      <c r="L175" s="6" t="n">
        <v>0</v>
      </c>
      <c r="M175" s="6"/>
      <c r="N175" s="6" t="s">
        <f>=I175+J175+K175+L175</f>
      </c>
      <c r="O175" s="17"/>
      <c r="P175" s="17" t="s">
        <v>386</v>
      </c>
    </row>
    <row collapsed="false" customFormat="false" customHeight="false" hidden="false" ht="12.1" outlineLevel="0" r="176">
      <c r="A176" s="22" t="n">
        <v>44313.563564815</v>
      </c>
      <c r="B176" s="23" t="s">
        <v>369</v>
      </c>
      <c r="C176" s="23" t="s">
        <v>99</v>
      </c>
      <c r="D176" s="23" t="s">
        <v>369</v>
      </c>
      <c r="E176" s="23" t="s">
        <v>369</v>
      </c>
      <c r="F176" s="23" t="s">
        <v>20</v>
      </c>
      <c r="G176" s="24" t="n">
        <v>1</v>
      </c>
      <c r="H176" s="25" t="n">
        <v>1</v>
      </c>
      <c r="I176" s="25" t="n">
        <v>5303.01</v>
      </c>
      <c r="J176" s="25" t="n">
        <v>0</v>
      </c>
      <c r="K176" s="25" t="n">
        <v>0</v>
      </c>
      <c r="L176" s="25" t="n">
        <v>0</v>
      </c>
      <c r="M176" s="25"/>
      <c r="N176" s="6" t="s">
        <f>=I176+J176+K176+L176</f>
      </c>
      <c r="O176" s="23"/>
      <c r="P176" s="23" t="s">
        <v>386</v>
      </c>
    </row>
    <row collapsed="false" customFormat="false" customHeight="false" hidden="false" ht="12.1" outlineLevel="0" r="177">
      <c r="A177" s="21" t="n">
        <v>44313.681412037</v>
      </c>
      <c r="B177" s="17" t="s">
        <v>33</v>
      </c>
      <c r="C177" s="17" t="s">
        <v>423</v>
      </c>
      <c r="D177" s="17" t="s">
        <v>299</v>
      </c>
      <c r="E177" s="17" t="s">
        <v>34</v>
      </c>
      <c r="F177" s="17" t="s">
        <v>20</v>
      </c>
      <c r="G177" s="7" t="n">
        <v>159</v>
      </c>
      <c r="H177" s="6" t="n">
        <v>6.072</v>
      </c>
      <c r="I177" s="6" t="n">
        <v>-965.45</v>
      </c>
      <c r="J177" s="6" t="n">
        <v>0</v>
      </c>
      <c r="K177" s="6" t="n">
        <v>0</v>
      </c>
      <c r="L177" s="6" t="n">
        <v>0</v>
      </c>
      <c r="M177" s="6"/>
      <c r="N177" s="6" t="s">
        <f>=I177+J177+K177+L177</f>
      </c>
      <c r="O177" s="17"/>
      <c r="P177" s="17" t="s">
        <v>386</v>
      </c>
    </row>
    <row collapsed="false" customFormat="false" customHeight="false" hidden="false" ht="12.1" outlineLevel="0" r="178">
      <c r="A178" s="34" t="n">
        <v>44314.373298611</v>
      </c>
      <c r="B178" s="35" t="s">
        <v>405</v>
      </c>
      <c r="C178" s="35" t="s">
        <v>255</v>
      </c>
      <c r="D178" s="35" t="s">
        <v>300</v>
      </c>
      <c r="E178" s="35" t="s">
        <v>406</v>
      </c>
      <c r="F178" s="35" t="s">
        <v>20</v>
      </c>
      <c r="G178" s="36" t="n">
        <v>-14</v>
      </c>
      <c r="H178" s="37" t="n">
        <v>74.9475</v>
      </c>
      <c r="I178" s="37" t="n">
        <v>1049.27</v>
      </c>
      <c r="J178" s="37" t="n">
        <v>0</v>
      </c>
      <c r="K178" s="37" t="n">
        <v>0</v>
      </c>
      <c r="L178" s="37" t="n">
        <v>0</v>
      </c>
      <c r="M178" s="37"/>
      <c r="N178" s="6" t="s">
        <f>=I178+J178+K178+L178</f>
      </c>
      <c r="O178" s="35"/>
      <c r="P178" s="35" t="s">
        <v>386</v>
      </c>
    </row>
    <row collapsed="false" customFormat="false" customHeight="false" hidden="false" ht="12.1" outlineLevel="0" r="179">
      <c r="A179" s="21" t="n">
        <v>44314.373298611</v>
      </c>
      <c r="B179" s="17" t="s">
        <v>408</v>
      </c>
      <c r="C179" s="17" t="s">
        <v>409</v>
      </c>
      <c r="D179" s="17" t="s">
        <v>299</v>
      </c>
      <c r="E179" s="17" t="s">
        <v>406</v>
      </c>
      <c r="F179" s="17" t="s">
        <v>20</v>
      </c>
      <c r="G179" s="7" t="n">
        <v>14</v>
      </c>
      <c r="H179" s="6" t="n">
        <v>74.9475</v>
      </c>
      <c r="I179" s="6" t="n">
        <v>-1049.27</v>
      </c>
      <c r="J179" s="6" t="n">
        <v>0</v>
      </c>
      <c r="K179" s="6" t="n">
        <v>0</v>
      </c>
      <c r="L179" s="6" t="n">
        <v>0</v>
      </c>
      <c r="M179" s="6"/>
      <c r="N179" s="6" t="s">
        <f>=I179+J179+K179+L179</f>
      </c>
      <c r="O179" s="17"/>
      <c r="P179" s="17" t="s">
        <v>386</v>
      </c>
    </row>
    <row collapsed="false" customFormat="false" customHeight="false" hidden="false" ht="12.1" outlineLevel="0" r="180">
      <c r="A180" s="26" t="n">
        <v>44316.465775463</v>
      </c>
      <c r="B180" s="27" t="s">
        <v>371</v>
      </c>
      <c r="C180" s="27" t="s">
        <v>100</v>
      </c>
      <c r="D180" s="27" t="s">
        <v>371</v>
      </c>
      <c r="E180" s="27" t="s">
        <v>371</v>
      </c>
      <c r="F180" s="27" t="s">
        <v>48</v>
      </c>
      <c r="G180" s="28" t="n">
        <v>1</v>
      </c>
      <c r="H180" s="29" t="n">
        <v>-71.88</v>
      </c>
      <c r="I180" s="29" t="n">
        <v>-71.88</v>
      </c>
      <c r="J180" s="29" t="n">
        <v>0</v>
      </c>
      <c r="K180" s="29" t="n">
        <v>0</v>
      </c>
      <c r="L180" s="29" t="n">
        <v>0</v>
      </c>
      <c r="M180" s="6" t="s">
        <f>=I180+J180+K180+L180</f>
      </c>
      <c r="N180" s="29"/>
      <c r="O180" s="27"/>
      <c r="P180" s="27" t="s">
        <v>370</v>
      </c>
    </row>
    <row collapsed="false" customFormat="false" customHeight="false" hidden="false" ht="12.1" outlineLevel="0" r="181">
      <c r="A181" s="26" t="n">
        <v>44316.467581019</v>
      </c>
      <c r="B181" s="27" t="s">
        <v>371</v>
      </c>
      <c r="C181" s="27" t="s">
        <v>100</v>
      </c>
      <c r="D181" s="27" t="s">
        <v>371</v>
      </c>
      <c r="E181" s="27" t="s">
        <v>371</v>
      </c>
      <c r="F181" s="27" t="s">
        <v>20</v>
      </c>
      <c r="G181" s="28" t="n">
        <v>1</v>
      </c>
      <c r="H181" s="29" t="n">
        <v>-5303.01</v>
      </c>
      <c r="I181" s="29" t="n">
        <v>-5303.01</v>
      </c>
      <c r="J181" s="29" t="n">
        <v>0</v>
      </c>
      <c r="K181" s="29" t="n">
        <v>0</v>
      </c>
      <c r="L181" s="29" t="n">
        <v>0</v>
      </c>
      <c r="M181" s="29"/>
      <c r="N181" s="6" t="s">
        <f>=I181+J181+K181+L181</f>
      </c>
      <c r="O181" s="27"/>
      <c r="P181" s="27" t="s">
        <v>370</v>
      </c>
    </row>
    <row collapsed="false" customFormat="false" customHeight="false" hidden="false" ht="12.1" outlineLevel="0" r="182">
      <c r="A182" s="22" t="n">
        <v>44316.476597222</v>
      </c>
      <c r="B182" s="23" t="s">
        <v>369</v>
      </c>
      <c r="C182" s="23" t="s">
        <v>99</v>
      </c>
      <c r="D182" s="23" t="s">
        <v>369</v>
      </c>
      <c r="E182" s="23" t="s">
        <v>369</v>
      </c>
      <c r="F182" s="23" t="s">
        <v>20</v>
      </c>
      <c r="G182" s="24" t="n">
        <v>1</v>
      </c>
      <c r="H182" s="25" t="n">
        <v>1</v>
      </c>
      <c r="I182" s="25" t="n">
        <v>933</v>
      </c>
      <c r="J182" s="25" t="n">
        <v>0</v>
      </c>
      <c r="K182" s="25" t="n">
        <v>0</v>
      </c>
      <c r="L182" s="25" t="n">
        <v>0</v>
      </c>
      <c r="M182" s="25"/>
      <c r="N182" s="6" t="s">
        <f>=I182+J182+K182+L182</f>
      </c>
      <c r="O182" s="23"/>
      <c r="P182" s="23" t="s">
        <v>386</v>
      </c>
    </row>
    <row collapsed="false" customFormat="false" customHeight="false" hidden="false" ht="12.1" outlineLevel="0" r="183">
      <c r="A183" s="21" t="n">
        <v>44316.609305556</v>
      </c>
      <c r="B183" s="17" t="s">
        <v>33</v>
      </c>
      <c r="C183" s="17" t="s">
        <v>423</v>
      </c>
      <c r="D183" s="17" t="s">
        <v>299</v>
      </c>
      <c r="E183" s="17" t="s">
        <v>34</v>
      </c>
      <c r="F183" s="17" t="s">
        <v>20</v>
      </c>
      <c r="G183" s="7" t="n">
        <v>33</v>
      </c>
      <c r="H183" s="6" t="n">
        <v>5.972</v>
      </c>
      <c r="I183" s="6" t="n">
        <v>-197.08</v>
      </c>
      <c r="J183" s="6" t="n">
        <v>0</v>
      </c>
      <c r="K183" s="6" t="n">
        <v>0</v>
      </c>
      <c r="L183" s="6" t="n">
        <v>0</v>
      </c>
      <c r="M183" s="6"/>
      <c r="N183" s="6" t="s">
        <f>=I183+J183+K183+L183</f>
      </c>
      <c r="O183" s="17"/>
      <c r="P183" s="17" t="s">
        <v>386</v>
      </c>
    </row>
    <row collapsed="false" customFormat="false" customHeight="false" hidden="false" ht="12.1" outlineLevel="0" r="184">
      <c r="A184" s="21" t="n">
        <v>44316.765474537</v>
      </c>
      <c r="B184" s="17" t="s">
        <v>42</v>
      </c>
      <c r="C184" s="17" t="s">
        <v>422</v>
      </c>
      <c r="D184" s="17" t="s">
        <v>299</v>
      </c>
      <c r="E184" s="17" t="s">
        <v>34</v>
      </c>
      <c r="F184" s="17" t="s">
        <v>20</v>
      </c>
      <c r="G184" s="7" t="n">
        <v>4</v>
      </c>
      <c r="H184" s="6" t="n">
        <v>76.01</v>
      </c>
      <c r="I184" s="6" t="n">
        <v>-304.04</v>
      </c>
      <c r="J184" s="6" t="n">
        <v>0</v>
      </c>
      <c r="K184" s="6" t="n">
        <v>-0.91</v>
      </c>
      <c r="L184" s="6" t="n">
        <v>0</v>
      </c>
      <c r="M184" s="6"/>
      <c r="N184" s="6" t="s">
        <f>=I184+J184+K184+L184</f>
      </c>
      <c r="O184" s="17"/>
      <c r="P184" s="17" t="s">
        <v>386</v>
      </c>
    </row>
    <row collapsed="false" customFormat="false" customHeight="false" hidden="false" ht="12.1" outlineLevel="0" r="185">
      <c r="A185" s="21" t="n">
        <v>44320.514594907</v>
      </c>
      <c r="B185" s="17" t="s">
        <v>318</v>
      </c>
      <c r="C185" s="17" t="s">
        <v>424</v>
      </c>
      <c r="D185" s="17" t="s">
        <v>299</v>
      </c>
      <c r="E185" s="17" t="s">
        <v>18</v>
      </c>
      <c r="F185" s="17" t="s">
        <v>20</v>
      </c>
      <c r="G185" s="7" t="n">
        <v>2</v>
      </c>
      <c r="H185" s="6" t="n">
        <v>512.3</v>
      </c>
      <c r="I185" s="6" t="n">
        <v>-1024.6</v>
      </c>
      <c r="J185" s="6" t="n">
        <v>0</v>
      </c>
      <c r="K185" s="6" t="n">
        <v>-3.07</v>
      </c>
      <c r="L185" s="6" t="n">
        <v>0</v>
      </c>
      <c r="M185" s="6"/>
      <c r="N185" s="6" t="s">
        <f>=I185+J185+K185+L185</f>
      </c>
      <c r="O185" s="17"/>
      <c r="P185" s="17" t="s">
        <v>386</v>
      </c>
    </row>
    <row collapsed="false" customFormat="false" customHeight="false" hidden="false" ht="12.1" outlineLevel="0" r="186">
      <c r="A186" s="22" t="n">
        <v>44320.621354167</v>
      </c>
      <c r="B186" s="23" t="s">
        <v>369</v>
      </c>
      <c r="C186" s="23" t="s">
        <v>99</v>
      </c>
      <c r="D186" s="23" t="s">
        <v>369</v>
      </c>
      <c r="E186" s="23" t="s">
        <v>369</v>
      </c>
      <c r="F186" s="23" t="s">
        <v>20</v>
      </c>
      <c r="G186" s="24" t="n">
        <v>1</v>
      </c>
      <c r="H186" s="25" t="n">
        <v>1</v>
      </c>
      <c r="I186" s="25" t="n">
        <v>1185.7</v>
      </c>
      <c r="J186" s="25" t="n">
        <v>0</v>
      </c>
      <c r="K186" s="25" t="n">
        <v>0</v>
      </c>
      <c r="L186" s="25" t="n">
        <v>0</v>
      </c>
      <c r="M186" s="25"/>
      <c r="N186" s="6" t="s">
        <f>=I186+J186+K186+L186</f>
      </c>
      <c r="O186" s="23"/>
      <c r="P186" s="23" t="s">
        <v>386</v>
      </c>
    </row>
    <row collapsed="false" customFormat="false" customHeight="false" hidden="false" ht="12.1" outlineLevel="0" r="187">
      <c r="A187" s="21" t="n">
        <v>44329.416678241</v>
      </c>
      <c r="B187" s="17" t="s">
        <v>318</v>
      </c>
      <c r="C187" s="17" t="s">
        <v>424</v>
      </c>
      <c r="D187" s="17" t="s">
        <v>299</v>
      </c>
      <c r="E187" s="17" t="s">
        <v>18</v>
      </c>
      <c r="F187" s="17" t="s">
        <v>20</v>
      </c>
      <c r="G187" s="7" t="n">
        <v>1</v>
      </c>
      <c r="H187" s="6" t="n">
        <v>509</v>
      </c>
      <c r="I187" s="6" t="n">
        <v>-509</v>
      </c>
      <c r="J187" s="6" t="n">
        <v>0</v>
      </c>
      <c r="K187" s="6" t="n">
        <v>-1.53</v>
      </c>
      <c r="L187" s="6" t="n">
        <v>0</v>
      </c>
      <c r="M187" s="6"/>
      <c r="N187" s="6" t="s">
        <f>=I187+J187+K187+L187</f>
      </c>
      <c r="O187" s="17"/>
      <c r="P187" s="17" t="s">
        <v>386</v>
      </c>
    </row>
    <row collapsed="false" customFormat="false" customHeight="false" hidden="false" ht="12.1" outlineLevel="0" r="188">
      <c r="A188" s="21" t="n">
        <v>44335.53974537</v>
      </c>
      <c r="B188" s="17" t="s">
        <v>42</v>
      </c>
      <c r="C188" s="17" t="s">
        <v>422</v>
      </c>
      <c r="D188" s="17" t="s">
        <v>299</v>
      </c>
      <c r="E188" s="17" t="s">
        <v>34</v>
      </c>
      <c r="F188" s="17" t="s">
        <v>20</v>
      </c>
      <c r="G188" s="7" t="n">
        <v>1</v>
      </c>
      <c r="H188" s="6" t="n">
        <v>75.67</v>
      </c>
      <c r="I188" s="6" t="n">
        <v>-75.67</v>
      </c>
      <c r="J188" s="6" t="n">
        <v>0</v>
      </c>
      <c r="K188" s="6" t="n">
        <v>-0.23</v>
      </c>
      <c r="L188" s="6" t="n">
        <v>0</v>
      </c>
      <c r="M188" s="6"/>
      <c r="N188" s="6" t="s">
        <f>=I188+J188+K188+L188</f>
      </c>
      <c r="O188" s="17"/>
      <c r="P188" s="17" t="s">
        <v>386</v>
      </c>
    </row>
    <row collapsed="false" customFormat="false" customHeight="false" hidden="false" ht="12.1" outlineLevel="0" r="189">
      <c r="A189" s="30" t="n">
        <v>44335.668425926</v>
      </c>
      <c r="B189" s="31" t="s">
        <v>388</v>
      </c>
      <c r="C189" s="31" t="s">
        <v>395</v>
      </c>
      <c r="D189" s="31" t="s">
        <v>388</v>
      </c>
      <c r="E189" s="31" t="s">
        <v>388</v>
      </c>
      <c r="F189" s="31" t="s">
        <v>20</v>
      </c>
      <c r="G189" s="32" t="n">
        <v>1</v>
      </c>
      <c r="H189" s="33" t="n">
        <v>-1</v>
      </c>
      <c r="I189" s="33" t="n">
        <v>-2</v>
      </c>
      <c r="J189" s="33" t="n">
        <v>0</v>
      </c>
      <c r="K189" s="33" t="n">
        <v>0</v>
      </c>
      <c r="L189" s="33" t="n">
        <v>0</v>
      </c>
      <c r="M189" s="33"/>
      <c r="N189" s="6" t="s">
        <f>=I189+J189+K189+L189</f>
      </c>
      <c r="O189" s="31"/>
      <c r="P189" s="31" t="s">
        <v>370</v>
      </c>
    </row>
    <row collapsed="false" customFormat="false" customHeight="false" hidden="false" ht="12.1" outlineLevel="0" r="190">
      <c r="A190" s="22" t="n">
        <v>44335.668425926</v>
      </c>
      <c r="B190" s="23" t="s">
        <v>390</v>
      </c>
      <c r="C190" s="23" t="s">
        <v>396</v>
      </c>
      <c r="D190" s="23" t="s">
        <v>390</v>
      </c>
      <c r="E190" s="23" t="s">
        <v>390</v>
      </c>
      <c r="F190" s="23" t="s">
        <v>20</v>
      </c>
      <c r="G190" s="24" t="n">
        <v>1</v>
      </c>
      <c r="H190" s="25" t="n">
        <v>1</v>
      </c>
      <c r="I190" s="25" t="n">
        <v>16.16</v>
      </c>
      <c r="J190" s="25" t="n">
        <v>0</v>
      </c>
      <c r="K190" s="25" t="n">
        <v>0</v>
      </c>
      <c r="L190" s="25" t="n">
        <v>0</v>
      </c>
      <c r="M190" s="25"/>
      <c r="N190" s="6" t="s">
        <f>=I190+J190+K190+L190</f>
      </c>
      <c r="O190" s="23"/>
      <c r="P190" s="23" t="s">
        <v>370</v>
      </c>
    </row>
    <row collapsed="false" customFormat="false" customHeight="false" hidden="false" ht="12.1" outlineLevel="0" r="191">
      <c r="A191" s="22" t="n">
        <v>44335.722511574</v>
      </c>
      <c r="B191" s="23" t="s">
        <v>393</v>
      </c>
      <c r="C191" s="23" t="s">
        <v>394</v>
      </c>
      <c r="D191" s="23" t="s">
        <v>393</v>
      </c>
      <c r="E191" s="23" t="s">
        <v>393</v>
      </c>
      <c r="F191" s="23" t="s">
        <v>20</v>
      </c>
      <c r="G191" s="24" t="n">
        <v>1</v>
      </c>
      <c r="H191" s="25" t="n">
        <v>1</v>
      </c>
      <c r="I191" s="25" t="n">
        <v>41.66</v>
      </c>
      <c r="J191" s="25" t="n">
        <v>0</v>
      </c>
      <c r="K191" s="25" t="n">
        <v>0</v>
      </c>
      <c r="L191" s="25" t="n">
        <v>0</v>
      </c>
      <c r="M191" s="25"/>
      <c r="N191" s="6" t="s">
        <f>=I191+J191+K191+L191</f>
      </c>
      <c r="O191" s="23"/>
      <c r="P191" s="23" t="s">
        <v>370</v>
      </c>
    </row>
    <row collapsed="false" customFormat="false" customHeight="false" hidden="false" ht="12.1" outlineLevel="0" r="192">
      <c r="A192" s="30" t="n">
        <v>44336.156412037</v>
      </c>
      <c r="B192" s="31" t="s">
        <v>388</v>
      </c>
      <c r="C192" s="31" t="s">
        <v>425</v>
      </c>
      <c r="D192" s="31" t="s">
        <v>388</v>
      </c>
      <c r="E192" s="31" t="s">
        <v>388</v>
      </c>
      <c r="F192" s="31" t="s">
        <v>20</v>
      </c>
      <c r="G192" s="32" t="n">
        <v>1</v>
      </c>
      <c r="H192" s="33" t="n">
        <v>-1</v>
      </c>
      <c r="I192" s="33" t="n">
        <v>-9</v>
      </c>
      <c r="J192" s="33" t="n">
        <v>0</v>
      </c>
      <c r="K192" s="33" t="n">
        <v>0</v>
      </c>
      <c r="L192" s="33" t="n">
        <v>0</v>
      </c>
      <c r="M192" s="33"/>
      <c r="N192" s="6" t="s">
        <f>=I192+J192+K192+L192</f>
      </c>
      <c r="O192" s="31"/>
      <c r="P192" s="31" t="s">
        <v>386</v>
      </c>
    </row>
    <row collapsed="false" customFormat="false" customHeight="false" hidden="false" ht="12.1" outlineLevel="0" r="193">
      <c r="A193" s="22" t="n">
        <v>44336.156412037</v>
      </c>
      <c r="B193" s="23" t="s">
        <v>390</v>
      </c>
      <c r="C193" s="23" t="s">
        <v>426</v>
      </c>
      <c r="D193" s="23" t="s">
        <v>390</v>
      </c>
      <c r="E193" s="23" t="s">
        <v>390</v>
      </c>
      <c r="F193" s="23" t="s">
        <v>20</v>
      </c>
      <c r="G193" s="24" t="n">
        <v>1</v>
      </c>
      <c r="H193" s="25" t="n">
        <v>1</v>
      </c>
      <c r="I193" s="25" t="n">
        <v>72.5</v>
      </c>
      <c r="J193" s="25" t="n">
        <v>0</v>
      </c>
      <c r="K193" s="25" t="n">
        <v>0</v>
      </c>
      <c r="L193" s="25" t="n">
        <v>0</v>
      </c>
      <c r="M193" s="25"/>
      <c r="N193" s="6" t="s">
        <f>=I193+J193+K193+L193</f>
      </c>
      <c r="O193" s="23"/>
      <c r="P193" s="23" t="s">
        <v>386</v>
      </c>
    </row>
    <row collapsed="false" customFormat="false" customHeight="false" hidden="false" ht="12.1" outlineLevel="0" r="194">
      <c r="A194" s="22" t="n">
        <v>44341.52275463</v>
      </c>
      <c r="B194" s="23" t="s">
        <v>369</v>
      </c>
      <c r="C194" s="23" t="s">
        <v>99</v>
      </c>
      <c r="D194" s="23" t="s">
        <v>369</v>
      </c>
      <c r="E194" s="23" t="s">
        <v>369</v>
      </c>
      <c r="F194" s="23" t="s">
        <v>20</v>
      </c>
      <c r="G194" s="24" t="n">
        <v>1</v>
      </c>
      <c r="H194" s="25" t="n">
        <v>1</v>
      </c>
      <c r="I194" s="25" t="n">
        <v>950</v>
      </c>
      <c r="J194" s="25" t="n">
        <v>0</v>
      </c>
      <c r="K194" s="25" t="n">
        <v>0</v>
      </c>
      <c r="L194" s="25" t="n">
        <v>0</v>
      </c>
      <c r="M194" s="25"/>
      <c r="N194" s="6" t="s">
        <f>=I194+J194+K194+L194</f>
      </c>
      <c r="O194" s="23"/>
      <c r="P194" s="23" t="s">
        <v>386</v>
      </c>
    </row>
    <row collapsed="false" customFormat="false" customHeight="false" hidden="false" ht="12.1" outlineLevel="0" r="195">
      <c r="A195" s="21" t="n">
        <v>44343.442071759</v>
      </c>
      <c r="B195" s="17" t="s">
        <v>319</v>
      </c>
      <c r="C195" s="17" t="s">
        <v>427</v>
      </c>
      <c r="D195" s="17" t="s">
        <v>299</v>
      </c>
      <c r="E195" s="17" t="s">
        <v>18</v>
      </c>
      <c r="F195" s="17" t="s">
        <v>20</v>
      </c>
      <c r="G195" s="7" t="n">
        <v>1</v>
      </c>
      <c r="H195" s="6" t="n">
        <v>465.9</v>
      </c>
      <c r="I195" s="6" t="n">
        <v>-465.9</v>
      </c>
      <c r="J195" s="6" t="n">
        <v>0</v>
      </c>
      <c r="K195" s="6" t="n">
        <v>-1.4</v>
      </c>
      <c r="L195" s="6" t="n">
        <v>0</v>
      </c>
      <c r="M195" s="6"/>
      <c r="N195" s="6" t="s">
        <f>=I195+J195+K195+L195</f>
      </c>
      <c r="O195" s="17"/>
      <c r="P195" s="17" t="s">
        <v>386</v>
      </c>
    </row>
    <row collapsed="false" customFormat="false" customHeight="false" hidden="false" ht="12.1" outlineLevel="0" r="196">
      <c r="A196" s="30" t="n">
        <v>44344.073194444</v>
      </c>
      <c r="B196" s="31" t="s">
        <v>388</v>
      </c>
      <c r="C196" s="31" t="s">
        <v>389</v>
      </c>
      <c r="D196" s="31" t="s">
        <v>388</v>
      </c>
      <c r="E196" s="31" t="s">
        <v>388</v>
      </c>
      <c r="F196" s="31" t="s">
        <v>20</v>
      </c>
      <c r="G196" s="32" t="n">
        <v>1</v>
      </c>
      <c r="H196" s="33" t="n">
        <v>-1</v>
      </c>
      <c r="I196" s="33" t="n">
        <v>-25</v>
      </c>
      <c r="J196" s="33" t="n">
        <v>0</v>
      </c>
      <c r="K196" s="33" t="n">
        <v>0</v>
      </c>
      <c r="L196" s="33" t="n">
        <v>0</v>
      </c>
      <c r="M196" s="33"/>
      <c r="N196" s="6" t="s">
        <f>=I196+J196+K196+L196</f>
      </c>
      <c r="O196" s="31"/>
      <c r="P196" s="31" t="s">
        <v>370</v>
      </c>
    </row>
    <row collapsed="false" customFormat="false" customHeight="false" hidden="false" ht="12.1" outlineLevel="0" r="197">
      <c r="A197" s="22" t="n">
        <v>44344.073194444</v>
      </c>
      <c r="B197" s="23" t="s">
        <v>390</v>
      </c>
      <c r="C197" s="23" t="s">
        <v>391</v>
      </c>
      <c r="D197" s="23" t="s">
        <v>390</v>
      </c>
      <c r="E197" s="23" t="s">
        <v>390</v>
      </c>
      <c r="F197" s="23" t="s">
        <v>20</v>
      </c>
      <c r="G197" s="24" t="n">
        <v>1</v>
      </c>
      <c r="H197" s="25" t="n">
        <v>1</v>
      </c>
      <c r="I197" s="25" t="n">
        <v>189</v>
      </c>
      <c r="J197" s="25" t="n">
        <v>0</v>
      </c>
      <c r="K197" s="25" t="n">
        <v>0</v>
      </c>
      <c r="L197" s="25" t="n">
        <v>0</v>
      </c>
      <c r="M197" s="25"/>
      <c r="N197" s="6" t="s">
        <f>=I197+J197+K197+L197</f>
      </c>
      <c r="O197" s="23"/>
      <c r="P197" s="23" t="s">
        <v>370</v>
      </c>
    </row>
    <row collapsed="false" customFormat="false" customHeight="false" hidden="false" ht="12.1" outlineLevel="0" r="198">
      <c r="A198" s="22" t="n">
        <v>44351.681064815</v>
      </c>
      <c r="B198" s="23" t="s">
        <v>369</v>
      </c>
      <c r="C198" s="23" t="s">
        <v>99</v>
      </c>
      <c r="D198" s="23" t="s">
        <v>369</v>
      </c>
      <c r="E198" s="23" t="s">
        <v>369</v>
      </c>
      <c r="F198" s="23" t="s">
        <v>20</v>
      </c>
      <c r="G198" s="24" t="n">
        <v>1</v>
      </c>
      <c r="H198" s="25" t="n">
        <v>1</v>
      </c>
      <c r="I198" s="25" t="n">
        <v>810</v>
      </c>
      <c r="J198" s="25" t="n">
        <v>0</v>
      </c>
      <c r="K198" s="25" t="n">
        <v>0</v>
      </c>
      <c r="L198" s="25" t="n">
        <v>0</v>
      </c>
      <c r="M198" s="25"/>
      <c r="N198" s="6" t="s">
        <f>=I198+J198+K198+L198</f>
      </c>
      <c r="O198" s="23"/>
      <c r="P198" s="23" t="s">
        <v>386</v>
      </c>
    </row>
    <row collapsed="false" customFormat="false" customHeight="false" hidden="false" ht="12.1" outlineLevel="0" r="199">
      <c r="A199" s="22" t="n">
        <v>44351.828148148</v>
      </c>
      <c r="B199" s="23" t="s">
        <v>369</v>
      </c>
      <c r="C199" s="23" t="s">
        <v>99</v>
      </c>
      <c r="D199" s="23" t="s">
        <v>369</v>
      </c>
      <c r="E199" s="23" t="s">
        <v>369</v>
      </c>
      <c r="F199" s="23" t="s">
        <v>20</v>
      </c>
      <c r="G199" s="24" t="n">
        <v>1</v>
      </c>
      <c r="H199" s="25" t="n">
        <v>1</v>
      </c>
      <c r="I199" s="25" t="n">
        <v>71</v>
      </c>
      <c r="J199" s="25" t="n">
        <v>0</v>
      </c>
      <c r="K199" s="25" t="n">
        <v>0</v>
      </c>
      <c r="L199" s="25" t="n">
        <v>0</v>
      </c>
      <c r="M199" s="25"/>
      <c r="N199" s="6" t="s">
        <f>=I199+J199+K199+L199</f>
      </c>
      <c r="O199" s="23"/>
      <c r="P199" s="23" t="s">
        <v>386</v>
      </c>
    </row>
    <row collapsed="false" customFormat="false" customHeight="false" hidden="false" ht="12.1" outlineLevel="0" r="200">
      <c r="A200" s="21" t="n">
        <v>44356.502858796</v>
      </c>
      <c r="B200" s="17" t="s">
        <v>33</v>
      </c>
      <c r="C200" s="17" t="s">
        <v>423</v>
      </c>
      <c r="D200" s="17" t="s">
        <v>299</v>
      </c>
      <c r="E200" s="17" t="s">
        <v>34</v>
      </c>
      <c r="F200" s="17" t="s">
        <v>20</v>
      </c>
      <c r="G200" s="7" t="n">
        <v>14</v>
      </c>
      <c r="H200" s="6" t="n">
        <v>6.53</v>
      </c>
      <c r="I200" s="6" t="n">
        <v>-91.42</v>
      </c>
      <c r="J200" s="6" t="n">
        <v>0</v>
      </c>
      <c r="K200" s="6" t="n">
        <v>0</v>
      </c>
      <c r="L200" s="6" t="n">
        <v>0</v>
      </c>
      <c r="M200" s="6"/>
      <c r="N200" s="6" t="s">
        <f>=I200+J200+K200+L200</f>
      </c>
      <c r="O200" s="17"/>
      <c r="P200" s="17" t="s">
        <v>386</v>
      </c>
    </row>
    <row collapsed="false" customFormat="false" customHeight="false" hidden="false" ht="12.1" outlineLevel="0" r="201">
      <c r="A201" s="21" t="n">
        <v>44356.513888889</v>
      </c>
      <c r="B201" s="17" t="s">
        <v>42</v>
      </c>
      <c r="C201" s="17" t="s">
        <v>422</v>
      </c>
      <c r="D201" s="17" t="s">
        <v>299</v>
      </c>
      <c r="E201" s="17" t="s">
        <v>34</v>
      </c>
      <c r="F201" s="17" t="s">
        <v>20</v>
      </c>
      <c r="G201" s="7" t="n">
        <v>3</v>
      </c>
      <c r="H201" s="6" t="n">
        <v>76.51</v>
      </c>
      <c r="I201" s="6" t="n">
        <v>-229.53</v>
      </c>
      <c r="J201" s="6" t="n">
        <v>0</v>
      </c>
      <c r="K201" s="6" t="n">
        <v>-0.69</v>
      </c>
      <c r="L201" s="6" t="n">
        <v>0</v>
      </c>
      <c r="M201" s="6"/>
      <c r="N201" s="6" t="s">
        <f>=I201+J201+K201+L201</f>
      </c>
      <c r="O201" s="17"/>
      <c r="P201" s="17" t="s">
        <v>386</v>
      </c>
    </row>
    <row collapsed="false" customFormat="false" customHeight="false" hidden="false" ht="12.1" outlineLevel="0" r="202">
      <c r="A202" s="22" t="n">
        <v>44356.5809375</v>
      </c>
      <c r="B202" s="23" t="s">
        <v>369</v>
      </c>
      <c r="C202" s="23" t="s">
        <v>99</v>
      </c>
      <c r="D202" s="23" t="s">
        <v>369</v>
      </c>
      <c r="E202" s="23" t="s">
        <v>369</v>
      </c>
      <c r="F202" s="23" t="s">
        <v>20</v>
      </c>
      <c r="G202" s="24" t="n">
        <v>1</v>
      </c>
      <c r="H202" s="25" t="n">
        <v>1</v>
      </c>
      <c r="I202" s="25" t="n">
        <v>941.9</v>
      </c>
      <c r="J202" s="25" t="n">
        <v>0</v>
      </c>
      <c r="K202" s="25" t="n">
        <v>0</v>
      </c>
      <c r="L202" s="25" t="n">
        <v>0</v>
      </c>
      <c r="M202" s="25"/>
      <c r="N202" s="6" t="s">
        <f>=I202+J202+K202+L202</f>
      </c>
      <c r="O202" s="23"/>
      <c r="P202" s="23" t="s">
        <v>386</v>
      </c>
    </row>
    <row collapsed="false" customFormat="false" customHeight="false" hidden="false" ht="12.1" outlineLevel="0" r="203">
      <c r="A203" s="21" t="n">
        <v>44356.61462963</v>
      </c>
      <c r="B203" s="17" t="s">
        <v>59</v>
      </c>
      <c r="C203" s="17" t="s">
        <v>416</v>
      </c>
      <c r="D203" s="17" t="s">
        <v>299</v>
      </c>
      <c r="E203" s="17" t="s">
        <v>34</v>
      </c>
      <c r="F203" s="17" t="s">
        <v>20</v>
      </c>
      <c r="G203" s="7" t="n">
        <v>5</v>
      </c>
      <c r="H203" s="6" t="n">
        <v>11.219</v>
      </c>
      <c r="I203" s="6" t="n">
        <v>-56.1</v>
      </c>
      <c r="J203" s="6" t="n">
        <v>0</v>
      </c>
      <c r="K203" s="6" t="n">
        <v>-0.17</v>
      </c>
      <c r="L203" s="6" t="n">
        <v>0</v>
      </c>
      <c r="M203" s="6"/>
      <c r="N203" s="6" t="s">
        <f>=I203+J203+K203+L203</f>
      </c>
      <c r="O203" s="17"/>
      <c r="P203" s="17" t="s">
        <v>386</v>
      </c>
    </row>
    <row collapsed="false" customFormat="false" customHeight="false" hidden="false" ht="12.1" outlineLevel="0" r="204">
      <c r="A204" s="21" t="n">
        <v>44356.614826389</v>
      </c>
      <c r="B204" s="17" t="s">
        <v>59</v>
      </c>
      <c r="C204" s="17" t="s">
        <v>416</v>
      </c>
      <c r="D204" s="17" t="s">
        <v>299</v>
      </c>
      <c r="E204" s="17" t="s">
        <v>34</v>
      </c>
      <c r="F204" s="17" t="s">
        <v>20</v>
      </c>
      <c r="G204" s="7" t="n">
        <v>5</v>
      </c>
      <c r="H204" s="6" t="n">
        <v>11.219</v>
      </c>
      <c r="I204" s="6" t="n">
        <v>-56.1</v>
      </c>
      <c r="J204" s="6" t="n">
        <v>0</v>
      </c>
      <c r="K204" s="6" t="n">
        <v>-0.17</v>
      </c>
      <c r="L204" s="6" t="n">
        <v>0</v>
      </c>
      <c r="M204" s="6"/>
      <c r="N204" s="6" t="s">
        <f>=I204+J204+K204+L204</f>
      </c>
      <c r="O204" s="17"/>
      <c r="P204" s="17" t="s">
        <v>386</v>
      </c>
    </row>
    <row collapsed="false" customFormat="false" customHeight="false" hidden="false" ht="12.1" outlineLevel="0" r="205">
      <c r="A205" s="21" t="n">
        <v>44356.615891204</v>
      </c>
      <c r="B205" s="17" t="s">
        <v>59</v>
      </c>
      <c r="C205" s="17" t="s">
        <v>416</v>
      </c>
      <c r="D205" s="17" t="s">
        <v>299</v>
      </c>
      <c r="E205" s="17" t="s">
        <v>34</v>
      </c>
      <c r="F205" s="17" t="s">
        <v>20</v>
      </c>
      <c r="G205" s="7" t="n">
        <v>29</v>
      </c>
      <c r="H205" s="6" t="n">
        <v>11.219</v>
      </c>
      <c r="I205" s="6" t="n">
        <v>-325.35</v>
      </c>
      <c r="J205" s="6" t="n">
        <v>0</v>
      </c>
      <c r="K205" s="6" t="n">
        <v>-0.98</v>
      </c>
      <c r="L205" s="6" t="n">
        <v>0</v>
      </c>
      <c r="M205" s="6"/>
      <c r="N205" s="6" t="s">
        <f>=I205+J205+K205+L205</f>
      </c>
      <c r="O205" s="17"/>
      <c r="P205" s="17" t="s">
        <v>386</v>
      </c>
    </row>
    <row collapsed="false" customFormat="false" customHeight="false" hidden="false" ht="12.1" outlineLevel="0" r="206">
      <c r="A206" s="21" t="n">
        <v>44357.569212963</v>
      </c>
      <c r="B206" s="17" t="s">
        <v>59</v>
      </c>
      <c r="C206" s="17" t="s">
        <v>416</v>
      </c>
      <c r="D206" s="17" t="s">
        <v>299</v>
      </c>
      <c r="E206" s="17" t="s">
        <v>34</v>
      </c>
      <c r="F206" s="17" t="s">
        <v>20</v>
      </c>
      <c r="G206" s="7" t="n">
        <v>11</v>
      </c>
      <c r="H206" s="6" t="n">
        <v>11.219</v>
      </c>
      <c r="I206" s="6" t="n">
        <v>-123.41</v>
      </c>
      <c r="J206" s="6" t="n">
        <v>0</v>
      </c>
      <c r="K206" s="6" t="n">
        <v>-0.37</v>
      </c>
      <c r="L206" s="6" t="n">
        <v>0</v>
      </c>
      <c r="M206" s="6"/>
      <c r="N206" s="6" t="s">
        <f>=I206+J206+K206+L206</f>
      </c>
      <c r="O206" s="17"/>
      <c r="P206" s="17" t="s">
        <v>386</v>
      </c>
    </row>
    <row collapsed="false" customFormat="false" customHeight="false" hidden="false" ht="12.1" outlineLevel="0" r="207">
      <c r="A207" s="21" t="n">
        <v>44357.579224537</v>
      </c>
      <c r="B207" s="17" t="s">
        <v>42</v>
      </c>
      <c r="C207" s="17" t="s">
        <v>422</v>
      </c>
      <c r="D207" s="17" t="s">
        <v>299</v>
      </c>
      <c r="E207" s="17" t="s">
        <v>34</v>
      </c>
      <c r="F207" s="17" t="s">
        <v>20</v>
      </c>
      <c r="G207" s="7" t="n">
        <v>2</v>
      </c>
      <c r="H207" s="6" t="n">
        <v>76.61</v>
      </c>
      <c r="I207" s="6" t="n">
        <v>-153.22</v>
      </c>
      <c r="J207" s="6" t="n">
        <v>0</v>
      </c>
      <c r="K207" s="6" t="n">
        <v>-0.46</v>
      </c>
      <c r="L207" s="6" t="n">
        <v>0</v>
      </c>
      <c r="M207" s="6"/>
      <c r="N207" s="6" t="s">
        <f>=I207+J207+K207+L207</f>
      </c>
      <c r="O207" s="17"/>
      <c r="P207" s="17" t="s">
        <v>386</v>
      </c>
    </row>
    <row collapsed="false" customFormat="false" customHeight="false" hidden="false" ht="12.1" outlineLevel="0" r="208">
      <c r="A208" s="21" t="n">
        <v>44361.555416667</v>
      </c>
      <c r="B208" s="17" t="s">
        <v>42</v>
      </c>
      <c r="C208" s="17" t="s">
        <v>422</v>
      </c>
      <c r="D208" s="17" t="s">
        <v>299</v>
      </c>
      <c r="E208" s="17" t="s">
        <v>34</v>
      </c>
      <c r="F208" s="17" t="s">
        <v>20</v>
      </c>
      <c r="G208" s="7" t="n">
        <v>2</v>
      </c>
      <c r="H208" s="6" t="n">
        <v>77.06</v>
      </c>
      <c r="I208" s="6" t="n">
        <v>-154.12</v>
      </c>
      <c r="J208" s="6" t="n">
        <v>0</v>
      </c>
      <c r="K208" s="6" t="n">
        <v>-0.46</v>
      </c>
      <c r="L208" s="6" t="n">
        <v>0</v>
      </c>
      <c r="M208" s="6"/>
      <c r="N208" s="6" t="s">
        <f>=I208+J208+K208+L208</f>
      </c>
      <c r="O208" s="17"/>
      <c r="P208" s="17" t="s">
        <v>386</v>
      </c>
    </row>
    <row collapsed="false" customFormat="false" customHeight="false" hidden="false" ht="12.1" outlineLevel="0" r="209">
      <c r="A209" s="21" t="n">
        <v>44361.572268519</v>
      </c>
      <c r="B209" s="17" t="s">
        <v>59</v>
      </c>
      <c r="C209" s="17" t="s">
        <v>416</v>
      </c>
      <c r="D209" s="17" t="s">
        <v>299</v>
      </c>
      <c r="E209" s="17" t="s">
        <v>34</v>
      </c>
      <c r="F209" s="17" t="s">
        <v>20</v>
      </c>
      <c r="G209" s="7" t="n">
        <v>2</v>
      </c>
      <c r="H209" s="6" t="n">
        <v>11.213</v>
      </c>
      <c r="I209" s="6" t="n">
        <v>-22.43</v>
      </c>
      <c r="J209" s="6" t="n">
        <v>0</v>
      </c>
      <c r="K209" s="6" t="n">
        <v>-0.07</v>
      </c>
      <c r="L209" s="6" t="n">
        <v>0</v>
      </c>
      <c r="M209" s="6"/>
      <c r="N209" s="6" t="s">
        <f>=I209+J209+K209+L209</f>
      </c>
      <c r="O209" s="17"/>
      <c r="P209" s="17" t="s">
        <v>386</v>
      </c>
    </row>
    <row collapsed="false" customFormat="false" customHeight="false" hidden="false" ht="12.1" outlineLevel="0" r="210">
      <c r="A210" s="21" t="n">
        <v>44361.604606481</v>
      </c>
      <c r="B210" s="17" t="s">
        <v>59</v>
      </c>
      <c r="C210" s="17" t="s">
        <v>416</v>
      </c>
      <c r="D210" s="17" t="s">
        <v>299</v>
      </c>
      <c r="E210" s="17" t="s">
        <v>34</v>
      </c>
      <c r="F210" s="17" t="s">
        <v>20</v>
      </c>
      <c r="G210" s="7" t="n">
        <v>48</v>
      </c>
      <c r="H210" s="6" t="n">
        <v>11.213</v>
      </c>
      <c r="I210" s="6" t="n">
        <v>-538.22</v>
      </c>
      <c r="J210" s="6" t="n">
        <v>0</v>
      </c>
      <c r="K210" s="6" t="n">
        <v>-1.61</v>
      </c>
      <c r="L210" s="6" t="n">
        <v>0</v>
      </c>
      <c r="M210" s="6"/>
      <c r="N210" s="6" t="s">
        <f>=I210+J210+K210+L210</f>
      </c>
      <c r="O210" s="17"/>
      <c r="P210" s="17" t="s">
        <v>386</v>
      </c>
    </row>
    <row collapsed="false" customFormat="false" customHeight="false" hidden="false" ht="12.1" outlineLevel="0" r="211">
      <c r="A211" s="30" t="n">
        <v>44362.560810185</v>
      </c>
      <c r="B211" s="31" t="s">
        <v>388</v>
      </c>
      <c r="C211" s="31" t="s">
        <v>410</v>
      </c>
      <c r="D211" s="31" t="s">
        <v>388</v>
      </c>
      <c r="E211" s="31" t="s">
        <v>388</v>
      </c>
      <c r="F211" s="31" t="s">
        <v>20</v>
      </c>
      <c r="G211" s="32" t="n">
        <v>1</v>
      </c>
      <c r="H211" s="33" t="n">
        <v>-1</v>
      </c>
      <c r="I211" s="33" t="n">
        <v>-183</v>
      </c>
      <c r="J211" s="33" t="n">
        <v>0</v>
      </c>
      <c r="K211" s="33" t="n">
        <v>0</v>
      </c>
      <c r="L211" s="33" t="n">
        <v>0</v>
      </c>
      <c r="M211" s="33"/>
      <c r="N211" s="6" t="s">
        <f>=I211+J211+K211+L211</f>
      </c>
      <c r="O211" s="31"/>
      <c r="P211" s="31" t="s">
        <v>370</v>
      </c>
    </row>
    <row collapsed="false" customFormat="false" customHeight="false" hidden="false" ht="12.1" outlineLevel="0" r="212">
      <c r="A212" s="26" t="n">
        <v>44362.560810185</v>
      </c>
      <c r="B212" s="27" t="s">
        <v>371</v>
      </c>
      <c r="C212" s="27" t="s">
        <v>100</v>
      </c>
      <c r="D212" s="27" t="s">
        <v>371</v>
      </c>
      <c r="E212" s="27" t="s">
        <v>371</v>
      </c>
      <c r="F212" s="27" t="s">
        <v>20</v>
      </c>
      <c r="G212" s="28" t="n">
        <v>1</v>
      </c>
      <c r="H212" s="29" t="n">
        <v>-36</v>
      </c>
      <c r="I212" s="29" t="n">
        <v>-36</v>
      </c>
      <c r="J212" s="29" t="n">
        <v>0</v>
      </c>
      <c r="K212" s="29" t="n">
        <v>0</v>
      </c>
      <c r="L212" s="29" t="n">
        <v>0</v>
      </c>
      <c r="M212" s="29"/>
      <c r="N212" s="6" t="s">
        <f>=I212+J212+K212+L212</f>
      </c>
      <c r="O212" s="27"/>
      <c r="P212" s="27" t="s">
        <v>370</v>
      </c>
    </row>
    <row collapsed="false" customFormat="false" customHeight="false" hidden="false" ht="12.1" outlineLevel="0" r="213">
      <c r="A213" s="22" t="n">
        <v>44362.561180556</v>
      </c>
      <c r="B213" s="23" t="s">
        <v>369</v>
      </c>
      <c r="C213" s="23" t="s">
        <v>99</v>
      </c>
      <c r="D213" s="23" t="s">
        <v>369</v>
      </c>
      <c r="E213" s="23" t="s">
        <v>369</v>
      </c>
      <c r="F213" s="23" t="s">
        <v>20</v>
      </c>
      <c r="G213" s="24" t="n">
        <v>1</v>
      </c>
      <c r="H213" s="25" t="n">
        <v>1</v>
      </c>
      <c r="I213" s="25" t="n">
        <v>36</v>
      </c>
      <c r="J213" s="25" t="n">
        <v>0</v>
      </c>
      <c r="K213" s="25" t="n">
        <v>0</v>
      </c>
      <c r="L213" s="25" t="n">
        <v>0</v>
      </c>
      <c r="M213" s="25"/>
      <c r="N213" s="6" t="s">
        <f>=I213+J213+K213+L213</f>
      </c>
      <c r="O213" s="23"/>
      <c r="P213" s="23" t="s">
        <v>386</v>
      </c>
    </row>
    <row collapsed="false" customFormat="false" customHeight="false" hidden="false" ht="12.1" outlineLevel="0" r="214">
      <c r="A214" s="22" t="n">
        <v>44365.009166667</v>
      </c>
      <c r="B214" s="23" t="s">
        <v>393</v>
      </c>
      <c r="C214" s="23" t="s">
        <v>394</v>
      </c>
      <c r="D214" s="23" t="s">
        <v>393</v>
      </c>
      <c r="E214" s="23" t="s">
        <v>393</v>
      </c>
      <c r="F214" s="23" t="s">
        <v>20</v>
      </c>
      <c r="G214" s="24" t="n">
        <v>1</v>
      </c>
      <c r="H214" s="25" t="n">
        <v>1</v>
      </c>
      <c r="I214" s="25" t="n">
        <v>41.66</v>
      </c>
      <c r="J214" s="25" t="n">
        <v>0</v>
      </c>
      <c r="K214" s="25" t="n">
        <v>0</v>
      </c>
      <c r="L214" s="25" t="n">
        <v>0</v>
      </c>
      <c r="M214" s="25"/>
      <c r="N214" s="6" t="s">
        <f>=I214+J214+K214+L214</f>
      </c>
      <c r="O214" s="23"/>
      <c r="P214" s="23" t="s">
        <v>370</v>
      </c>
    </row>
    <row collapsed="false" customFormat="false" customHeight="false" hidden="false" ht="12.1" outlineLevel="0" r="215">
      <c r="A215" s="30" t="n">
        <v>44365.010034722</v>
      </c>
      <c r="B215" s="31" t="s">
        <v>388</v>
      </c>
      <c r="C215" s="31" t="s">
        <v>395</v>
      </c>
      <c r="D215" s="31" t="s">
        <v>388</v>
      </c>
      <c r="E215" s="31" t="s">
        <v>388</v>
      </c>
      <c r="F215" s="31" t="s">
        <v>20</v>
      </c>
      <c r="G215" s="32" t="n">
        <v>1</v>
      </c>
      <c r="H215" s="33" t="n">
        <v>-1</v>
      </c>
      <c r="I215" s="33" t="n">
        <v>-2</v>
      </c>
      <c r="J215" s="33" t="n">
        <v>0</v>
      </c>
      <c r="K215" s="33" t="n">
        <v>0</v>
      </c>
      <c r="L215" s="33" t="n">
        <v>0</v>
      </c>
      <c r="M215" s="33"/>
      <c r="N215" s="6" t="s">
        <f>=I215+J215+K215+L215</f>
      </c>
      <c r="O215" s="31"/>
      <c r="P215" s="31" t="s">
        <v>370</v>
      </c>
    </row>
    <row collapsed="false" customFormat="false" customHeight="false" hidden="false" ht="12.1" outlineLevel="0" r="216">
      <c r="A216" s="22" t="n">
        <v>44365.010034722</v>
      </c>
      <c r="B216" s="23" t="s">
        <v>390</v>
      </c>
      <c r="C216" s="23" t="s">
        <v>396</v>
      </c>
      <c r="D216" s="23" t="s">
        <v>390</v>
      </c>
      <c r="E216" s="23" t="s">
        <v>390</v>
      </c>
      <c r="F216" s="23" t="s">
        <v>20</v>
      </c>
      <c r="G216" s="24" t="n">
        <v>1</v>
      </c>
      <c r="H216" s="25" t="n">
        <v>1</v>
      </c>
      <c r="I216" s="25" t="n">
        <v>15.72</v>
      </c>
      <c r="J216" s="25" t="n">
        <v>0</v>
      </c>
      <c r="K216" s="25" t="n">
        <v>0</v>
      </c>
      <c r="L216" s="25" t="n">
        <v>0</v>
      </c>
      <c r="M216" s="25"/>
      <c r="N216" s="6" t="s">
        <f>=I216+J216+K216+L216</f>
      </c>
      <c r="O216" s="23"/>
      <c r="P216" s="23" t="s">
        <v>370</v>
      </c>
    </row>
    <row collapsed="false" customFormat="false" customHeight="false" hidden="false" ht="12.1" outlineLevel="0" r="217">
      <c r="A217" s="21" t="n">
        <v>44365.509085648</v>
      </c>
      <c r="B217" s="17" t="s">
        <v>42</v>
      </c>
      <c r="C217" s="17" t="s">
        <v>422</v>
      </c>
      <c r="D217" s="17" t="s">
        <v>299</v>
      </c>
      <c r="E217" s="17" t="s">
        <v>34</v>
      </c>
      <c r="F217" s="17" t="s">
        <v>20</v>
      </c>
      <c r="G217" s="7" t="n">
        <v>2</v>
      </c>
      <c r="H217" s="6" t="n">
        <v>76.39</v>
      </c>
      <c r="I217" s="6" t="n">
        <v>-152.78</v>
      </c>
      <c r="J217" s="6" t="n">
        <v>0</v>
      </c>
      <c r="K217" s="6" t="n">
        <v>-0.46</v>
      </c>
      <c r="L217" s="6" t="n">
        <v>0</v>
      </c>
      <c r="M217" s="6"/>
      <c r="N217" s="6" t="s">
        <f>=I217+J217+K217+L217</f>
      </c>
      <c r="O217" s="17"/>
      <c r="P217" s="17" t="s">
        <v>386</v>
      </c>
    </row>
    <row collapsed="false" customFormat="false" customHeight="false" hidden="false" ht="12.1" outlineLevel="0" r="218">
      <c r="A218" s="21" t="n">
        <v>44365.519652778</v>
      </c>
      <c r="B218" s="17" t="s">
        <v>33</v>
      </c>
      <c r="C218" s="17" t="s">
        <v>423</v>
      </c>
      <c r="D218" s="17" t="s">
        <v>299</v>
      </c>
      <c r="E218" s="17" t="s">
        <v>34</v>
      </c>
      <c r="F218" s="17" t="s">
        <v>20</v>
      </c>
      <c r="G218" s="7" t="n">
        <v>50</v>
      </c>
      <c r="H218" s="6" t="n">
        <v>6.516</v>
      </c>
      <c r="I218" s="6" t="n">
        <v>-325.8</v>
      </c>
      <c r="J218" s="6" t="n">
        <v>0</v>
      </c>
      <c r="K218" s="6" t="n">
        <v>0</v>
      </c>
      <c r="L218" s="6" t="n">
        <v>0</v>
      </c>
      <c r="M218" s="6"/>
      <c r="N218" s="6" t="s">
        <f>=I218+J218+K218+L218</f>
      </c>
      <c r="O218" s="17"/>
      <c r="P218" s="17" t="s">
        <v>386</v>
      </c>
    </row>
    <row collapsed="false" customFormat="false" customHeight="false" hidden="false" ht="12.1" outlineLevel="0" r="219">
      <c r="A219" s="21" t="n">
        <v>44365.584618056</v>
      </c>
      <c r="B219" s="17" t="s">
        <v>42</v>
      </c>
      <c r="C219" s="17" t="s">
        <v>422</v>
      </c>
      <c r="D219" s="17" t="s">
        <v>299</v>
      </c>
      <c r="E219" s="17" t="s">
        <v>34</v>
      </c>
      <c r="F219" s="17" t="s">
        <v>20</v>
      </c>
      <c r="G219" s="7" t="n">
        <v>2</v>
      </c>
      <c r="H219" s="6" t="n">
        <v>76.21</v>
      </c>
      <c r="I219" s="6" t="n">
        <v>-152.42</v>
      </c>
      <c r="J219" s="6" t="n">
        <v>0</v>
      </c>
      <c r="K219" s="6" t="n">
        <v>-0.46</v>
      </c>
      <c r="L219" s="6" t="n">
        <v>0</v>
      </c>
      <c r="M219" s="6"/>
      <c r="N219" s="6" t="s">
        <f>=I219+J219+K219+L219</f>
      </c>
      <c r="O219" s="17"/>
      <c r="P219" s="17" t="s">
        <v>386</v>
      </c>
    </row>
    <row collapsed="false" customFormat="false" customHeight="false" hidden="false" ht="12.1" outlineLevel="0" r="220">
      <c r="A220" s="22" t="n">
        <v>44371.562581019</v>
      </c>
      <c r="B220" s="23" t="s">
        <v>369</v>
      </c>
      <c r="C220" s="23" t="s">
        <v>99</v>
      </c>
      <c r="D220" s="23" t="s">
        <v>369</v>
      </c>
      <c r="E220" s="23" t="s">
        <v>369</v>
      </c>
      <c r="F220" s="23" t="s">
        <v>20</v>
      </c>
      <c r="G220" s="24" t="n">
        <v>1</v>
      </c>
      <c r="H220" s="25" t="n">
        <v>1</v>
      </c>
      <c r="I220" s="25" t="n">
        <v>950</v>
      </c>
      <c r="J220" s="25" t="n">
        <v>0</v>
      </c>
      <c r="K220" s="25" t="n">
        <v>0</v>
      </c>
      <c r="L220" s="25" t="n">
        <v>0</v>
      </c>
      <c r="M220" s="25"/>
      <c r="N220" s="6" t="s">
        <f>=I220+J220+K220+L220</f>
      </c>
      <c r="O220" s="23"/>
      <c r="P220" s="23" t="s">
        <v>386</v>
      </c>
    </row>
    <row collapsed="false" customFormat="false" customHeight="false" hidden="false" ht="12.1" outlineLevel="0" r="221">
      <c r="A221" s="21" t="n">
        <v>44371.643217593</v>
      </c>
      <c r="B221" s="17" t="s">
        <v>42</v>
      </c>
      <c r="C221" s="17" t="s">
        <v>422</v>
      </c>
      <c r="D221" s="17" t="s">
        <v>299</v>
      </c>
      <c r="E221" s="17" t="s">
        <v>34</v>
      </c>
      <c r="F221" s="17" t="s">
        <v>20</v>
      </c>
      <c r="G221" s="7" t="n">
        <v>2</v>
      </c>
      <c r="H221" s="6" t="n">
        <v>75.91</v>
      </c>
      <c r="I221" s="6" t="n">
        <v>-151.82</v>
      </c>
      <c r="J221" s="6" t="n">
        <v>0</v>
      </c>
      <c r="K221" s="6" t="n">
        <v>-0.46</v>
      </c>
      <c r="L221" s="6" t="n">
        <v>0</v>
      </c>
      <c r="M221" s="6"/>
      <c r="N221" s="6" t="s">
        <f>=I221+J221+K221+L221</f>
      </c>
      <c r="O221" s="17"/>
      <c r="P221" s="17" t="s">
        <v>386</v>
      </c>
    </row>
    <row collapsed="false" customFormat="false" customHeight="false" hidden="false" ht="12.1" outlineLevel="0" r="222">
      <c r="A222" s="21" t="n">
        <v>44371.691319444</v>
      </c>
      <c r="B222" s="17" t="s">
        <v>27</v>
      </c>
      <c r="C222" s="17" t="s">
        <v>428</v>
      </c>
      <c r="D222" s="17" t="s">
        <v>299</v>
      </c>
      <c r="E222" s="17" t="s">
        <v>18</v>
      </c>
      <c r="F222" s="17" t="s">
        <v>20</v>
      </c>
      <c r="G222" s="7" t="n">
        <v>10000</v>
      </c>
      <c r="H222" s="6" t="n">
        <v>0.04822</v>
      </c>
      <c r="I222" s="6" t="n">
        <v>-482.2</v>
      </c>
      <c r="J222" s="6" t="n">
        <v>0</v>
      </c>
      <c r="K222" s="6" t="n">
        <v>-1.45</v>
      </c>
      <c r="L222" s="6" t="n">
        <v>0</v>
      </c>
      <c r="M222" s="6"/>
      <c r="N222" s="6" t="s">
        <f>=I222+J222+K222+L222</f>
      </c>
      <c r="O222" s="17"/>
      <c r="P222" s="17" t="s">
        <v>386</v>
      </c>
    </row>
    <row collapsed="false" customFormat="false" customHeight="false" hidden="false" ht="12.1" outlineLevel="0" r="223">
      <c r="A223" s="21" t="n">
        <v>44371.703344907</v>
      </c>
      <c r="B223" s="17" t="s">
        <v>78</v>
      </c>
      <c r="C223" s="17" t="s">
        <v>378</v>
      </c>
      <c r="D223" s="17" t="s">
        <v>299</v>
      </c>
      <c r="E223" s="17" t="s">
        <v>34</v>
      </c>
      <c r="F223" s="17" t="s">
        <v>20</v>
      </c>
      <c r="G223" s="7" t="n">
        <v>10</v>
      </c>
      <c r="H223" s="6" t="n">
        <v>1.8162</v>
      </c>
      <c r="I223" s="6" t="n">
        <v>-18.16</v>
      </c>
      <c r="J223" s="6" t="n">
        <v>0</v>
      </c>
      <c r="K223" s="6" t="n">
        <v>-0.05</v>
      </c>
      <c r="L223" s="6" t="n">
        <v>0</v>
      </c>
      <c r="M223" s="6"/>
      <c r="N223" s="6" t="s">
        <f>=I223+J223+K223+L223</f>
      </c>
      <c r="O223" s="17"/>
      <c r="P223" s="17" t="s">
        <v>386</v>
      </c>
    </row>
    <row collapsed="false" customFormat="false" customHeight="false" hidden="false" ht="12.1" outlineLevel="0" r="224">
      <c r="A224" s="21" t="n">
        <v>44375.855694444</v>
      </c>
      <c r="B224" s="17" t="s">
        <v>42</v>
      </c>
      <c r="C224" s="17" t="s">
        <v>422</v>
      </c>
      <c r="D224" s="17" t="s">
        <v>299</v>
      </c>
      <c r="E224" s="17" t="s">
        <v>34</v>
      </c>
      <c r="F224" s="17" t="s">
        <v>20</v>
      </c>
      <c r="G224" s="7" t="n">
        <v>2</v>
      </c>
      <c r="H224" s="6" t="n">
        <v>75.66</v>
      </c>
      <c r="I224" s="6" t="n">
        <v>-151.32</v>
      </c>
      <c r="J224" s="6" t="n">
        <v>0</v>
      </c>
      <c r="K224" s="6" t="n">
        <v>-0.45</v>
      </c>
      <c r="L224" s="6" t="n">
        <v>0</v>
      </c>
      <c r="M224" s="6"/>
      <c r="N224" s="6" t="s">
        <f>=I224+J224+K224+L224</f>
      </c>
      <c r="O224" s="17"/>
      <c r="P224" s="17" t="s">
        <v>386</v>
      </c>
    </row>
    <row collapsed="false" customFormat="false" customHeight="false" hidden="false" ht="12.1" outlineLevel="0" r="225">
      <c r="A225" s="30" t="n">
        <v>44376.047650463</v>
      </c>
      <c r="B225" s="31" t="s">
        <v>388</v>
      </c>
      <c r="C225" s="31" t="s">
        <v>420</v>
      </c>
      <c r="D225" s="31" t="s">
        <v>388</v>
      </c>
      <c r="E225" s="31" t="s">
        <v>388</v>
      </c>
      <c r="F225" s="31" t="s">
        <v>20</v>
      </c>
      <c r="G225" s="32" t="n">
        <v>1</v>
      </c>
      <c r="H225" s="33" t="n">
        <v>-1</v>
      </c>
      <c r="I225" s="33" t="n">
        <v>-3</v>
      </c>
      <c r="J225" s="33" t="n">
        <v>0</v>
      </c>
      <c r="K225" s="33" t="n">
        <v>0</v>
      </c>
      <c r="L225" s="33" t="n">
        <v>0</v>
      </c>
      <c r="M225" s="33"/>
      <c r="N225" s="6" t="s">
        <f>=I225+J225+K225+L225</f>
      </c>
      <c r="O225" s="31"/>
      <c r="P225" s="31" t="s">
        <v>370</v>
      </c>
    </row>
    <row collapsed="false" customFormat="false" customHeight="false" hidden="false" ht="12.1" outlineLevel="0" r="226">
      <c r="A226" s="22" t="n">
        <v>44376.047650463</v>
      </c>
      <c r="B226" s="23" t="s">
        <v>390</v>
      </c>
      <c r="C226" s="23" t="s">
        <v>397</v>
      </c>
      <c r="D226" s="23" t="s">
        <v>390</v>
      </c>
      <c r="E226" s="23" t="s">
        <v>390</v>
      </c>
      <c r="F226" s="23" t="s">
        <v>20</v>
      </c>
      <c r="G226" s="24" t="n">
        <v>1</v>
      </c>
      <c r="H226" s="25" t="n">
        <v>1</v>
      </c>
      <c r="I226" s="25" t="n">
        <v>23.68</v>
      </c>
      <c r="J226" s="25" t="n">
        <v>0</v>
      </c>
      <c r="K226" s="25" t="n">
        <v>0</v>
      </c>
      <c r="L226" s="25" t="n">
        <v>0</v>
      </c>
      <c r="M226" s="25"/>
      <c r="N226" s="6" t="s">
        <f>=I226+J226+K226+L226</f>
      </c>
      <c r="O226" s="23"/>
      <c r="P226" s="23" t="s">
        <v>370</v>
      </c>
    </row>
    <row collapsed="false" customFormat="false" customHeight="false" hidden="false" ht="12.1" outlineLevel="0" r="227">
      <c r="A227" s="22" t="n">
        <v>44376.546828704</v>
      </c>
      <c r="B227" s="23" t="s">
        <v>369</v>
      </c>
      <c r="C227" s="23" t="s">
        <v>99</v>
      </c>
      <c r="D227" s="23" t="s">
        <v>369</v>
      </c>
      <c r="E227" s="23" t="s">
        <v>369</v>
      </c>
      <c r="F227" s="23" t="s">
        <v>20</v>
      </c>
      <c r="G227" s="24" t="n">
        <v>1</v>
      </c>
      <c r="H227" s="25" t="n">
        <v>1</v>
      </c>
      <c r="I227" s="25" t="n">
        <v>2947.5</v>
      </c>
      <c r="J227" s="25" t="n">
        <v>0</v>
      </c>
      <c r="K227" s="25" t="n">
        <v>0</v>
      </c>
      <c r="L227" s="25" t="n">
        <v>0</v>
      </c>
      <c r="M227" s="25"/>
      <c r="N227" s="6" t="s">
        <f>=I227+J227+K227+L227</f>
      </c>
      <c r="O227" s="23"/>
      <c r="P227" s="23" t="s">
        <v>386</v>
      </c>
    </row>
    <row collapsed="false" customFormat="false" customHeight="false" hidden="false" ht="12.1" outlineLevel="0" r="228">
      <c r="A228" s="22" t="n">
        <v>44377.425393519</v>
      </c>
      <c r="B228" s="23" t="s">
        <v>369</v>
      </c>
      <c r="C228" s="23" t="s">
        <v>99</v>
      </c>
      <c r="D228" s="23" t="s">
        <v>369</v>
      </c>
      <c r="E228" s="23" t="s">
        <v>369</v>
      </c>
      <c r="F228" s="23" t="s">
        <v>20</v>
      </c>
      <c r="G228" s="24" t="n">
        <v>1</v>
      </c>
      <c r="H228" s="25" t="n">
        <v>1</v>
      </c>
      <c r="I228" s="25" t="n">
        <v>941.9</v>
      </c>
      <c r="J228" s="25" t="n">
        <v>0</v>
      </c>
      <c r="K228" s="25" t="n">
        <v>0</v>
      </c>
      <c r="L228" s="25" t="n">
        <v>0</v>
      </c>
      <c r="M228" s="25"/>
      <c r="N228" s="6" t="s">
        <f>=I228+J228+K228+L228</f>
      </c>
      <c r="O228" s="23"/>
      <c r="P228" s="23" t="s">
        <v>386</v>
      </c>
    </row>
    <row collapsed="false" customFormat="false" customHeight="false" hidden="false" ht="12.1" outlineLevel="0" r="229">
      <c r="A229" s="21" t="n">
        <v>44377.645625</v>
      </c>
      <c r="B229" s="17" t="s">
        <v>84</v>
      </c>
      <c r="C229" s="17" t="s">
        <v>429</v>
      </c>
      <c r="D229" s="17" t="s">
        <v>299</v>
      </c>
      <c r="E229" s="17" t="s">
        <v>34</v>
      </c>
      <c r="F229" s="17" t="s">
        <v>20</v>
      </c>
      <c r="G229" s="7" t="n">
        <v>1</v>
      </c>
      <c r="H229" s="6" t="n">
        <v>3081</v>
      </c>
      <c r="I229" s="6" t="n">
        <v>-3081</v>
      </c>
      <c r="J229" s="6" t="n">
        <v>0</v>
      </c>
      <c r="K229" s="6" t="n">
        <v>-9.24</v>
      </c>
      <c r="L229" s="6" t="n">
        <v>0</v>
      </c>
      <c r="M229" s="6"/>
      <c r="N229" s="6" t="s">
        <f>=I229+J229+K229+L229</f>
      </c>
      <c r="O229" s="17"/>
      <c r="P229" s="17" t="s">
        <v>386</v>
      </c>
    </row>
    <row collapsed="false" customFormat="false" customHeight="false" hidden="false" ht="12.1" outlineLevel="0" r="230">
      <c r="A230" s="21" t="n">
        <v>44378.572013889</v>
      </c>
      <c r="B230" s="17" t="s">
        <v>42</v>
      </c>
      <c r="C230" s="17" t="s">
        <v>422</v>
      </c>
      <c r="D230" s="17" t="s">
        <v>299</v>
      </c>
      <c r="E230" s="17" t="s">
        <v>34</v>
      </c>
      <c r="F230" s="17" t="s">
        <v>20</v>
      </c>
      <c r="G230" s="7" t="n">
        <v>2</v>
      </c>
      <c r="H230" s="6" t="n">
        <v>75.7</v>
      </c>
      <c r="I230" s="6" t="n">
        <v>-151.4</v>
      </c>
      <c r="J230" s="6" t="n">
        <v>0</v>
      </c>
      <c r="K230" s="6" t="n">
        <v>-0.45</v>
      </c>
      <c r="L230" s="6" t="n">
        <v>0</v>
      </c>
      <c r="M230" s="6"/>
      <c r="N230" s="6" t="s">
        <f>=I230+J230+K230+L230</f>
      </c>
      <c r="O230" s="17"/>
      <c r="P230" s="17" t="s">
        <v>386</v>
      </c>
    </row>
    <row collapsed="false" customFormat="false" customHeight="false" hidden="false" ht="12.1" outlineLevel="0" r="231">
      <c r="A231" s="21" t="n">
        <v>44378.576666667</v>
      </c>
      <c r="B231" s="17" t="s">
        <v>42</v>
      </c>
      <c r="C231" s="17" t="s">
        <v>422</v>
      </c>
      <c r="D231" s="17" t="s">
        <v>299</v>
      </c>
      <c r="E231" s="17" t="s">
        <v>34</v>
      </c>
      <c r="F231" s="17" t="s">
        <v>20</v>
      </c>
      <c r="G231" s="7" t="n">
        <v>2</v>
      </c>
      <c r="H231" s="6" t="n">
        <v>75.67</v>
      </c>
      <c r="I231" s="6" t="n">
        <v>-151.34</v>
      </c>
      <c r="J231" s="6" t="n">
        <v>0</v>
      </c>
      <c r="K231" s="6" t="n">
        <v>-0.45</v>
      </c>
      <c r="L231" s="6" t="n">
        <v>0</v>
      </c>
      <c r="M231" s="6"/>
      <c r="N231" s="6" t="s">
        <f>=I231+J231+K231+L231</f>
      </c>
      <c r="O231" s="17"/>
      <c r="P231" s="17" t="s">
        <v>386</v>
      </c>
    </row>
    <row collapsed="false" customFormat="false" customHeight="false" hidden="false" ht="12.1" outlineLevel="0" r="232">
      <c r="A232" s="26" t="n">
        <v>44382.432164352</v>
      </c>
      <c r="B232" s="27" t="s">
        <v>371</v>
      </c>
      <c r="C232" s="27" t="s">
        <v>100</v>
      </c>
      <c r="D232" s="27" t="s">
        <v>371</v>
      </c>
      <c r="E232" s="27" t="s">
        <v>371</v>
      </c>
      <c r="F232" s="27" t="s">
        <v>20</v>
      </c>
      <c r="G232" s="28" t="n">
        <v>1</v>
      </c>
      <c r="H232" s="29" t="n">
        <v>-76.88</v>
      </c>
      <c r="I232" s="29" t="n">
        <v>-76.88</v>
      </c>
      <c r="J232" s="29" t="n">
        <v>0</v>
      </c>
      <c r="K232" s="29" t="n">
        <v>0</v>
      </c>
      <c r="L232" s="29" t="n">
        <v>0</v>
      </c>
      <c r="M232" s="29"/>
      <c r="N232" s="6" t="s">
        <f>=I232+J232+K232+L232</f>
      </c>
      <c r="O232" s="27"/>
      <c r="P232" s="27" t="s">
        <v>370</v>
      </c>
    </row>
    <row collapsed="false" customFormat="false" customHeight="false" hidden="false" ht="12.1" outlineLevel="0" r="233">
      <c r="A233" s="22" t="n">
        <v>44382.432430556</v>
      </c>
      <c r="B233" s="23" t="s">
        <v>369</v>
      </c>
      <c r="C233" s="23" t="s">
        <v>99</v>
      </c>
      <c r="D233" s="23" t="s">
        <v>369</v>
      </c>
      <c r="E233" s="23" t="s">
        <v>369</v>
      </c>
      <c r="F233" s="23" t="s">
        <v>20</v>
      </c>
      <c r="G233" s="24" t="n">
        <v>1</v>
      </c>
      <c r="H233" s="25" t="n">
        <v>1</v>
      </c>
      <c r="I233" s="25" t="n">
        <v>76.88</v>
      </c>
      <c r="J233" s="25" t="n">
        <v>0</v>
      </c>
      <c r="K233" s="25" t="n">
        <v>0</v>
      </c>
      <c r="L233" s="25" t="n">
        <v>0</v>
      </c>
      <c r="M233" s="25"/>
      <c r="N233" s="6" t="s">
        <f>=I233+J233+K233+L233</f>
      </c>
      <c r="O233" s="23"/>
      <c r="P233" s="23" t="s">
        <v>386</v>
      </c>
    </row>
    <row collapsed="false" customFormat="false" customHeight="false" hidden="false" ht="12.1" outlineLevel="0" r="234">
      <c r="A234" s="22" t="n">
        <v>44382.503738426</v>
      </c>
      <c r="B234" s="23" t="s">
        <v>369</v>
      </c>
      <c r="C234" s="23" t="s">
        <v>99</v>
      </c>
      <c r="D234" s="23" t="s">
        <v>369</v>
      </c>
      <c r="E234" s="23" t="s">
        <v>369</v>
      </c>
      <c r="F234" s="23" t="s">
        <v>20</v>
      </c>
      <c r="G234" s="24" t="n">
        <v>1</v>
      </c>
      <c r="H234" s="25" t="n">
        <v>1</v>
      </c>
      <c r="I234" s="25" t="n">
        <v>620</v>
      </c>
      <c r="J234" s="25" t="n">
        <v>0</v>
      </c>
      <c r="K234" s="25" t="n">
        <v>0</v>
      </c>
      <c r="L234" s="25" t="n">
        <v>0</v>
      </c>
      <c r="M234" s="25"/>
      <c r="N234" s="6" t="s">
        <f>=I234+J234+K234+L234</f>
      </c>
      <c r="O234" s="23"/>
      <c r="P234" s="23" t="s">
        <v>386</v>
      </c>
    </row>
    <row collapsed="false" customFormat="false" customHeight="false" hidden="false" ht="12.1" outlineLevel="0" r="235">
      <c r="A235" s="22" t="n">
        <v>44382.537268519</v>
      </c>
      <c r="B235" s="23" t="s">
        <v>369</v>
      </c>
      <c r="C235" s="23" t="s">
        <v>99</v>
      </c>
      <c r="D235" s="23" t="s">
        <v>369</v>
      </c>
      <c r="E235" s="23" t="s">
        <v>369</v>
      </c>
      <c r="F235" s="23" t="s">
        <v>20</v>
      </c>
      <c r="G235" s="24" t="n">
        <v>1</v>
      </c>
      <c r="H235" s="25" t="n">
        <v>1</v>
      </c>
      <c r="I235" s="25" t="n">
        <v>130</v>
      </c>
      <c r="J235" s="25" t="n">
        <v>0</v>
      </c>
      <c r="K235" s="25" t="n">
        <v>0</v>
      </c>
      <c r="L235" s="25" t="n">
        <v>0</v>
      </c>
      <c r="M235" s="25"/>
      <c r="N235" s="6" t="s">
        <f>=I235+J235+K235+L235</f>
      </c>
      <c r="O235" s="23"/>
      <c r="P235" s="23" t="s">
        <v>386</v>
      </c>
    </row>
    <row collapsed="false" customFormat="false" customHeight="false" hidden="false" ht="12.1" outlineLevel="0" r="236">
      <c r="A236" s="21" t="n">
        <v>44382.816006944</v>
      </c>
      <c r="B236" s="17" t="s">
        <v>78</v>
      </c>
      <c r="C236" s="17" t="s">
        <v>378</v>
      </c>
      <c r="D236" s="17" t="s">
        <v>299</v>
      </c>
      <c r="E236" s="17" t="s">
        <v>34</v>
      </c>
      <c r="F236" s="17" t="s">
        <v>20</v>
      </c>
      <c r="G236" s="7" t="n">
        <v>100</v>
      </c>
      <c r="H236" s="6" t="n">
        <v>1.8575</v>
      </c>
      <c r="I236" s="6" t="n">
        <v>-185.75</v>
      </c>
      <c r="J236" s="6" t="n">
        <v>0</v>
      </c>
      <c r="K236" s="6" t="n">
        <v>-0.56</v>
      </c>
      <c r="L236" s="6" t="n">
        <v>0</v>
      </c>
      <c r="M236" s="6"/>
      <c r="N236" s="6" t="s">
        <f>=I236+J236+K236+L236</f>
      </c>
      <c r="O236" s="17"/>
      <c r="P236" s="17" t="s">
        <v>386</v>
      </c>
    </row>
    <row collapsed="false" customFormat="false" customHeight="false" hidden="false" ht="12.1" outlineLevel="0" r="237">
      <c r="A237" s="21" t="n">
        <v>44382.817974537</v>
      </c>
      <c r="B237" s="17" t="s">
        <v>78</v>
      </c>
      <c r="C237" s="17" t="s">
        <v>378</v>
      </c>
      <c r="D237" s="17" t="s">
        <v>299</v>
      </c>
      <c r="E237" s="17" t="s">
        <v>34</v>
      </c>
      <c r="F237" s="17" t="s">
        <v>20</v>
      </c>
      <c r="G237" s="7" t="n">
        <v>100</v>
      </c>
      <c r="H237" s="6" t="n">
        <v>1.8575</v>
      </c>
      <c r="I237" s="6" t="n">
        <v>-185.75</v>
      </c>
      <c r="J237" s="6" t="n">
        <v>0</v>
      </c>
      <c r="K237" s="6" t="n">
        <v>-0.56</v>
      </c>
      <c r="L237" s="6" t="n">
        <v>0</v>
      </c>
      <c r="M237" s="6"/>
      <c r="N237" s="6" t="s">
        <f>=I237+J237+K237+L237</f>
      </c>
      <c r="O237" s="17"/>
      <c r="P237" s="17" t="s">
        <v>386</v>
      </c>
    </row>
    <row collapsed="false" customFormat="false" customHeight="false" hidden="false" ht="12.1" outlineLevel="0" r="238">
      <c r="A238" s="21" t="n">
        <v>44383.653831019</v>
      </c>
      <c r="B238" s="17" t="s">
        <v>78</v>
      </c>
      <c r="C238" s="17" t="s">
        <v>378</v>
      </c>
      <c r="D238" s="17" t="s">
        <v>299</v>
      </c>
      <c r="E238" s="17" t="s">
        <v>34</v>
      </c>
      <c r="F238" s="17" t="s">
        <v>20</v>
      </c>
      <c r="G238" s="7" t="n">
        <v>1</v>
      </c>
      <c r="H238" s="6" t="n">
        <v>1.8502</v>
      </c>
      <c r="I238" s="6" t="n">
        <v>-1.85</v>
      </c>
      <c r="J238" s="6" t="n">
        <v>0</v>
      </c>
      <c r="K238" s="6" t="n">
        <v>-0.01</v>
      </c>
      <c r="L238" s="6" t="n">
        <v>0</v>
      </c>
      <c r="M238" s="6"/>
      <c r="N238" s="6" t="s">
        <f>=I238+J238+K238+L238</f>
      </c>
      <c r="O238" s="17"/>
      <c r="P238" s="17" t="s">
        <v>386</v>
      </c>
    </row>
    <row collapsed="false" customFormat="false" customHeight="false" hidden="false" ht="12.1" outlineLevel="0" r="239">
      <c r="A239" s="21" t="n">
        <v>44383.653981481</v>
      </c>
      <c r="B239" s="17" t="s">
        <v>78</v>
      </c>
      <c r="C239" s="17" t="s">
        <v>378</v>
      </c>
      <c r="D239" s="17" t="s">
        <v>299</v>
      </c>
      <c r="E239" s="17" t="s">
        <v>34</v>
      </c>
      <c r="F239" s="17" t="s">
        <v>20</v>
      </c>
      <c r="G239" s="7" t="n">
        <v>1</v>
      </c>
      <c r="H239" s="6" t="n">
        <v>1.8502</v>
      </c>
      <c r="I239" s="6" t="n">
        <v>-1.85</v>
      </c>
      <c r="J239" s="6" t="n">
        <v>0</v>
      </c>
      <c r="K239" s="6" t="n">
        <v>-0.01</v>
      </c>
      <c r="L239" s="6" t="n">
        <v>0</v>
      </c>
      <c r="M239" s="6"/>
      <c r="N239" s="6" t="s">
        <f>=I239+J239+K239+L239</f>
      </c>
      <c r="O239" s="17"/>
      <c r="P239" s="17" t="s">
        <v>386</v>
      </c>
    </row>
    <row collapsed="false" customFormat="false" customHeight="false" hidden="false" ht="12.1" outlineLevel="0" r="240">
      <c r="A240" s="21" t="n">
        <v>44383.654826389</v>
      </c>
      <c r="B240" s="17" t="s">
        <v>78</v>
      </c>
      <c r="C240" s="17" t="s">
        <v>378</v>
      </c>
      <c r="D240" s="17" t="s">
        <v>299</v>
      </c>
      <c r="E240" s="17" t="s">
        <v>34</v>
      </c>
      <c r="F240" s="17" t="s">
        <v>20</v>
      </c>
      <c r="G240" s="7" t="n">
        <v>148</v>
      </c>
      <c r="H240" s="6" t="n">
        <v>1.8502</v>
      </c>
      <c r="I240" s="6" t="n">
        <v>-273.83</v>
      </c>
      <c r="J240" s="6" t="n">
        <v>0</v>
      </c>
      <c r="K240" s="6" t="n">
        <v>-0.82</v>
      </c>
      <c r="L240" s="6" t="n">
        <v>0</v>
      </c>
      <c r="M240" s="6"/>
      <c r="N240" s="6" t="s">
        <f>=I240+J240+K240+L240</f>
      </c>
      <c r="O240" s="17"/>
      <c r="P240" s="17" t="s">
        <v>386</v>
      </c>
    </row>
    <row collapsed="false" customFormat="false" customHeight="false" hidden="false" ht="12.1" outlineLevel="0" r="241">
      <c r="A241" s="21" t="n">
        <v>44383.697291667</v>
      </c>
      <c r="B241" s="17" t="s">
        <v>317</v>
      </c>
      <c r="C241" s="17" t="s">
        <v>419</v>
      </c>
      <c r="D241" s="17" t="s">
        <v>299</v>
      </c>
      <c r="E241" s="17" t="s">
        <v>34</v>
      </c>
      <c r="F241" s="17" t="s">
        <v>48</v>
      </c>
      <c r="G241" s="7" t="n">
        <v>3</v>
      </c>
      <c r="H241" s="6" t="n">
        <v>0.1098</v>
      </c>
      <c r="I241" s="6" t="n">
        <v>-0.33</v>
      </c>
      <c r="J241" s="6" t="n">
        <v>0</v>
      </c>
      <c r="K241" s="6" t="n">
        <v>0</v>
      </c>
      <c r="L241" s="6" t="n">
        <v>0</v>
      </c>
      <c r="M241" s="6" t="s">
        <f>=I241+J241+K241+L241</f>
      </c>
      <c r="N241" s="6"/>
      <c r="O241" s="17"/>
      <c r="P241" s="17" t="s">
        <v>386</v>
      </c>
    </row>
    <row collapsed="false" customFormat="false" customHeight="false" hidden="false" ht="12.1" outlineLevel="0" r="242">
      <c r="A242" s="21" t="n">
        <v>44385.703877315</v>
      </c>
      <c r="B242" s="17" t="s">
        <v>78</v>
      </c>
      <c r="C242" s="17" t="s">
        <v>378</v>
      </c>
      <c r="D242" s="17" t="s">
        <v>299</v>
      </c>
      <c r="E242" s="17" t="s">
        <v>34</v>
      </c>
      <c r="F242" s="17" t="s">
        <v>20</v>
      </c>
      <c r="G242" s="7" t="n">
        <v>150</v>
      </c>
      <c r="H242" s="6" t="n">
        <v>1.8501</v>
      </c>
      <c r="I242" s="6" t="n">
        <v>-277.52</v>
      </c>
      <c r="J242" s="6" t="n">
        <v>0</v>
      </c>
      <c r="K242" s="6" t="n">
        <v>-0.83</v>
      </c>
      <c r="L242" s="6" t="n">
        <v>0</v>
      </c>
      <c r="M242" s="6"/>
      <c r="N242" s="6" t="s">
        <f>=I242+J242+K242+L242</f>
      </c>
      <c r="O242" s="17"/>
      <c r="P242" s="17" t="s">
        <v>386</v>
      </c>
    </row>
    <row collapsed="false" customFormat="false" customHeight="false" hidden="false" ht="12.1" outlineLevel="0" r="243">
      <c r="A243" s="21" t="n">
        <v>44385.776956019</v>
      </c>
      <c r="B243" s="17" t="s">
        <v>78</v>
      </c>
      <c r="C243" s="17" t="s">
        <v>378</v>
      </c>
      <c r="D243" s="17" t="s">
        <v>299</v>
      </c>
      <c r="E243" s="17" t="s">
        <v>34</v>
      </c>
      <c r="F243" s="17" t="s">
        <v>20</v>
      </c>
      <c r="G243" s="7" t="n">
        <v>40</v>
      </c>
      <c r="H243" s="6" t="n">
        <v>1.8512</v>
      </c>
      <c r="I243" s="6" t="n">
        <v>-74.05</v>
      </c>
      <c r="J243" s="6" t="n">
        <v>0</v>
      </c>
      <c r="K243" s="6" t="n">
        <v>-0.22</v>
      </c>
      <c r="L243" s="6" t="n">
        <v>0</v>
      </c>
      <c r="M243" s="6"/>
      <c r="N243" s="6" t="s">
        <f>=I243+J243+K243+L243</f>
      </c>
      <c r="O243" s="17"/>
      <c r="P243" s="17" t="s">
        <v>386</v>
      </c>
    </row>
    <row collapsed="false" customFormat="false" customHeight="false" hidden="false" ht="12.1" outlineLevel="0" r="244">
      <c r="A244" s="30" t="n">
        <v>44386.007222222</v>
      </c>
      <c r="B244" s="31" t="s">
        <v>388</v>
      </c>
      <c r="C244" s="31" t="s">
        <v>425</v>
      </c>
      <c r="D244" s="31" t="s">
        <v>388</v>
      </c>
      <c r="E244" s="31" t="s">
        <v>388</v>
      </c>
      <c r="F244" s="31" t="s">
        <v>20</v>
      </c>
      <c r="G244" s="32" t="n">
        <v>1</v>
      </c>
      <c r="H244" s="33" t="n">
        <v>-1</v>
      </c>
      <c r="I244" s="33" t="n">
        <v>-10</v>
      </c>
      <c r="J244" s="33" t="n">
        <v>0</v>
      </c>
      <c r="K244" s="33" t="n">
        <v>0</v>
      </c>
      <c r="L244" s="33" t="n">
        <v>0</v>
      </c>
      <c r="M244" s="33"/>
      <c r="N244" s="6" t="s">
        <f>=I244+J244+K244+L244</f>
      </c>
      <c r="O244" s="31"/>
      <c r="P244" s="31" t="s">
        <v>386</v>
      </c>
    </row>
    <row collapsed="false" customFormat="false" customHeight="false" hidden="false" ht="12.1" outlineLevel="0" r="245">
      <c r="A245" s="22" t="n">
        <v>44386.007222222</v>
      </c>
      <c r="B245" s="23" t="s">
        <v>390</v>
      </c>
      <c r="C245" s="23" t="s">
        <v>426</v>
      </c>
      <c r="D245" s="23" t="s">
        <v>390</v>
      </c>
      <c r="E245" s="23" t="s">
        <v>390</v>
      </c>
      <c r="F245" s="23" t="s">
        <v>20</v>
      </c>
      <c r="G245" s="24" t="n">
        <v>1</v>
      </c>
      <c r="H245" s="25" t="n">
        <v>1</v>
      </c>
      <c r="I245" s="25" t="n">
        <v>77.1</v>
      </c>
      <c r="J245" s="25" t="n">
        <v>0</v>
      </c>
      <c r="K245" s="25" t="n">
        <v>0</v>
      </c>
      <c r="L245" s="25" t="n">
        <v>0</v>
      </c>
      <c r="M245" s="25"/>
      <c r="N245" s="6" t="s">
        <f>=I245+J245+K245+L245</f>
      </c>
      <c r="O245" s="23"/>
      <c r="P245" s="23" t="s">
        <v>386</v>
      </c>
    </row>
    <row collapsed="false" customFormat="false" customHeight="false" hidden="false" ht="12.1" outlineLevel="0" r="246">
      <c r="A246" s="30" t="n">
        <v>44396.023113426</v>
      </c>
      <c r="B246" s="31" t="s">
        <v>388</v>
      </c>
      <c r="C246" s="31" t="s">
        <v>395</v>
      </c>
      <c r="D246" s="31" t="s">
        <v>388</v>
      </c>
      <c r="E246" s="31" t="s">
        <v>388</v>
      </c>
      <c r="F246" s="31" t="s">
        <v>20</v>
      </c>
      <c r="G246" s="32" t="n">
        <v>1</v>
      </c>
      <c r="H246" s="33" t="n">
        <v>-1</v>
      </c>
      <c r="I246" s="33" t="n">
        <v>-2</v>
      </c>
      <c r="J246" s="33" t="n">
        <v>0</v>
      </c>
      <c r="K246" s="33" t="n">
        <v>0</v>
      </c>
      <c r="L246" s="33" t="n">
        <v>0</v>
      </c>
      <c r="M246" s="33"/>
      <c r="N246" s="6" t="s">
        <f>=I246+J246+K246+L246</f>
      </c>
      <c r="O246" s="31"/>
      <c r="P246" s="31" t="s">
        <v>370</v>
      </c>
    </row>
    <row collapsed="false" customFormat="false" customHeight="false" hidden="false" ht="12.1" outlineLevel="0" r="247">
      <c r="A247" s="22" t="n">
        <v>44396.023113426</v>
      </c>
      <c r="B247" s="23" t="s">
        <v>390</v>
      </c>
      <c r="C247" s="23" t="s">
        <v>396</v>
      </c>
      <c r="D247" s="23" t="s">
        <v>390</v>
      </c>
      <c r="E247" s="23" t="s">
        <v>390</v>
      </c>
      <c r="F247" s="23" t="s">
        <v>20</v>
      </c>
      <c r="G247" s="24" t="n">
        <v>1</v>
      </c>
      <c r="H247" s="25" t="n">
        <v>1</v>
      </c>
      <c r="I247" s="25" t="n">
        <v>15.28</v>
      </c>
      <c r="J247" s="25" t="n">
        <v>0</v>
      </c>
      <c r="K247" s="25" t="n">
        <v>0</v>
      </c>
      <c r="L247" s="25" t="n">
        <v>0</v>
      </c>
      <c r="M247" s="25"/>
      <c r="N247" s="6" t="s">
        <f>=I247+J247+K247+L247</f>
      </c>
      <c r="O247" s="23"/>
      <c r="P247" s="23" t="s">
        <v>370</v>
      </c>
    </row>
    <row collapsed="false" customFormat="false" customHeight="false" hidden="false" ht="12.1" outlineLevel="0" r="248">
      <c r="A248" s="22" t="n">
        <v>44396.037094907</v>
      </c>
      <c r="B248" s="23" t="s">
        <v>393</v>
      </c>
      <c r="C248" s="23" t="s">
        <v>394</v>
      </c>
      <c r="D248" s="23" t="s">
        <v>393</v>
      </c>
      <c r="E248" s="23" t="s">
        <v>393</v>
      </c>
      <c r="F248" s="23" t="s">
        <v>20</v>
      </c>
      <c r="G248" s="24" t="n">
        <v>1</v>
      </c>
      <c r="H248" s="25" t="n">
        <v>1</v>
      </c>
      <c r="I248" s="25" t="n">
        <v>41.66</v>
      </c>
      <c r="J248" s="25" t="n">
        <v>0</v>
      </c>
      <c r="K248" s="25" t="n">
        <v>0</v>
      </c>
      <c r="L248" s="25" t="n">
        <v>0</v>
      </c>
      <c r="M248" s="25"/>
      <c r="N248" s="6" t="s">
        <f>=I248+J248+K248+L248</f>
      </c>
      <c r="O248" s="23"/>
      <c r="P248" s="23" t="s">
        <v>370</v>
      </c>
    </row>
    <row collapsed="false" customFormat="false" customHeight="false" hidden="false" ht="12.1" outlineLevel="0" r="249">
      <c r="A249" s="21" t="n">
        <v>44396.565671296</v>
      </c>
      <c r="B249" s="17" t="s">
        <v>42</v>
      </c>
      <c r="C249" s="17" t="s">
        <v>422</v>
      </c>
      <c r="D249" s="17" t="s">
        <v>299</v>
      </c>
      <c r="E249" s="17" t="s">
        <v>34</v>
      </c>
      <c r="F249" s="17" t="s">
        <v>20</v>
      </c>
      <c r="G249" s="7" t="n">
        <v>2</v>
      </c>
      <c r="H249" s="6" t="n">
        <v>75.87</v>
      </c>
      <c r="I249" s="6" t="n">
        <v>-151.74</v>
      </c>
      <c r="J249" s="6" t="n">
        <v>0</v>
      </c>
      <c r="K249" s="6" t="n">
        <v>-0.46</v>
      </c>
      <c r="L249" s="6" t="n">
        <v>0</v>
      </c>
      <c r="M249" s="6"/>
      <c r="N249" s="6" t="s">
        <f>=I249+J249+K249+L249</f>
      </c>
      <c r="O249" s="17"/>
      <c r="P249" s="17" t="s">
        <v>386</v>
      </c>
    </row>
    <row collapsed="false" customFormat="false" customHeight="false" hidden="false" ht="12.1" outlineLevel="0" r="250">
      <c r="A250" s="21" t="n">
        <v>44397.536423611</v>
      </c>
      <c r="B250" s="17" t="s">
        <v>42</v>
      </c>
      <c r="C250" s="17" t="s">
        <v>422</v>
      </c>
      <c r="D250" s="17" t="s">
        <v>299</v>
      </c>
      <c r="E250" s="17" t="s">
        <v>34</v>
      </c>
      <c r="F250" s="17" t="s">
        <v>20</v>
      </c>
      <c r="G250" s="7" t="n">
        <v>2</v>
      </c>
      <c r="H250" s="6" t="n">
        <v>75.48</v>
      </c>
      <c r="I250" s="6" t="n">
        <v>-150.96</v>
      </c>
      <c r="J250" s="6" t="n">
        <v>0</v>
      </c>
      <c r="K250" s="6" t="n">
        <v>-0.45</v>
      </c>
      <c r="L250" s="6" t="n">
        <v>0</v>
      </c>
      <c r="M250" s="6"/>
      <c r="N250" s="6" t="s">
        <f>=I250+J250+K250+L250</f>
      </c>
      <c r="O250" s="17"/>
      <c r="P250" s="17" t="s">
        <v>386</v>
      </c>
    </row>
    <row collapsed="false" customFormat="false" customHeight="false" hidden="false" ht="12.1" outlineLevel="0" r="251">
      <c r="A251" s="30" t="n">
        <v>44399.410856481</v>
      </c>
      <c r="B251" s="31" t="s">
        <v>388</v>
      </c>
      <c r="C251" s="31" t="s">
        <v>401</v>
      </c>
      <c r="D251" s="31" t="s">
        <v>388</v>
      </c>
      <c r="E251" s="31" t="s">
        <v>388</v>
      </c>
      <c r="F251" s="31" t="s">
        <v>20</v>
      </c>
      <c r="G251" s="32" t="n">
        <v>1</v>
      </c>
      <c r="H251" s="33" t="n">
        <v>-1</v>
      </c>
      <c r="I251" s="33" t="n">
        <v>-32</v>
      </c>
      <c r="J251" s="33" t="n">
        <v>0</v>
      </c>
      <c r="K251" s="33" t="n">
        <v>0</v>
      </c>
      <c r="L251" s="33" t="n">
        <v>0</v>
      </c>
      <c r="M251" s="33"/>
      <c r="N251" s="6" t="s">
        <f>=I251+J251+K251+L251</f>
      </c>
      <c r="O251" s="31"/>
      <c r="P251" s="31" t="s">
        <v>370</v>
      </c>
    </row>
    <row collapsed="false" customFormat="false" customHeight="false" hidden="false" ht="12.1" outlineLevel="0" r="252">
      <c r="A252" s="22" t="n">
        <v>44399.410856481</v>
      </c>
      <c r="B252" s="23" t="s">
        <v>390</v>
      </c>
      <c r="C252" s="23" t="s">
        <v>402</v>
      </c>
      <c r="D252" s="23" t="s">
        <v>390</v>
      </c>
      <c r="E252" s="23" t="s">
        <v>390</v>
      </c>
      <c r="F252" s="23" t="s">
        <v>20</v>
      </c>
      <c r="G252" s="24" t="n">
        <v>1</v>
      </c>
      <c r="H252" s="25" t="n">
        <v>1</v>
      </c>
      <c r="I252" s="25" t="n">
        <v>265.1</v>
      </c>
      <c r="J252" s="25" t="n">
        <v>0</v>
      </c>
      <c r="K252" s="25" t="n">
        <v>0</v>
      </c>
      <c r="L252" s="25" t="n">
        <v>0</v>
      </c>
      <c r="M252" s="25"/>
      <c r="N252" s="6" t="s">
        <f>=I252+J252+K252+L252</f>
      </c>
      <c r="O252" s="23"/>
      <c r="P252" s="23" t="s">
        <v>370</v>
      </c>
    </row>
    <row collapsed="false" customFormat="false" customHeight="false" hidden="false" ht="12.1" outlineLevel="0" r="253">
      <c r="A253" s="30" t="n">
        <v>44399.429641204</v>
      </c>
      <c r="B253" s="31" t="s">
        <v>388</v>
      </c>
      <c r="C253" s="31" t="s">
        <v>403</v>
      </c>
      <c r="D253" s="31" t="s">
        <v>388</v>
      </c>
      <c r="E253" s="31" t="s">
        <v>388</v>
      </c>
      <c r="F253" s="31" t="s">
        <v>20</v>
      </c>
      <c r="G253" s="32" t="n">
        <v>1</v>
      </c>
      <c r="H253" s="33" t="n">
        <v>-1</v>
      </c>
      <c r="I253" s="33" t="n">
        <v>-23</v>
      </c>
      <c r="J253" s="33" t="n">
        <v>0</v>
      </c>
      <c r="K253" s="33" t="n">
        <v>0</v>
      </c>
      <c r="L253" s="33" t="n">
        <v>0</v>
      </c>
      <c r="M253" s="33"/>
      <c r="N253" s="6" t="s">
        <f>=I253+J253+K253+L253</f>
      </c>
      <c r="O253" s="31"/>
      <c r="P253" s="31" t="s">
        <v>370</v>
      </c>
    </row>
    <row collapsed="false" customFormat="false" customHeight="false" hidden="false" ht="12.1" outlineLevel="0" r="254">
      <c r="A254" s="22" t="n">
        <v>44399.429641204</v>
      </c>
      <c r="B254" s="23" t="s">
        <v>390</v>
      </c>
      <c r="C254" s="23" t="s">
        <v>404</v>
      </c>
      <c r="D254" s="23" t="s">
        <v>390</v>
      </c>
      <c r="E254" s="23" t="s">
        <v>390</v>
      </c>
      <c r="F254" s="23" t="s">
        <v>20</v>
      </c>
      <c r="G254" s="24" t="n">
        <v>1</v>
      </c>
      <c r="H254" s="25" t="n">
        <v>1</v>
      </c>
      <c r="I254" s="25" t="n">
        <v>179.45</v>
      </c>
      <c r="J254" s="25" t="n">
        <v>0</v>
      </c>
      <c r="K254" s="25" t="n">
        <v>0</v>
      </c>
      <c r="L254" s="25" t="n">
        <v>0</v>
      </c>
      <c r="M254" s="25"/>
      <c r="N254" s="6" t="s">
        <f>=I254+J254+K254+L254</f>
      </c>
      <c r="O254" s="23"/>
      <c r="P254" s="23" t="s">
        <v>370</v>
      </c>
    </row>
    <row collapsed="false" customFormat="false" customHeight="false" hidden="false" ht="12.1" outlineLevel="0" r="255">
      <c r="A255" s="34" t="n">
        <v>44403.509421296</v>
      </c>
      <c r="B255" s="35" t="s">
        <v>309</v>
      </c>
      <c r="C255" s="35" t="s">
        <v>392</v>
      </c>
      <c r="D255" s="35" t="s">
        <v>300</v>
      </c>
      <c r="E255" s="35" t="s">
        <v>385</v>
      </c>
      <c r="F255" s="35" t="s">
        <v>20</v>
      </c>
      <c r="G255" s="36" t="n">
        <v>-2</v>
      </c>
      <c r="H255" s="37" t="n">
        <v>101.32</v>
      </c>
      <c r="I255" s="37" t="n">
        <v>1435.46</v>
      </c>
      <c r="J255" s="37" t="n">
        <v>5.94</v>
      </c>
      <c r="K255" s="37" t="n">
        <v>-4.31</v>
      </c>
      <c r="L255" s="37" t="n">
        <v>0</v>
      </c>
      <c r="M255" s="37"/>
      <c r="N255" s="6" t="s">
        <f>=I255+J255+K255+L255</f>
      </c>
      <c r="O255" s="35"/>
      <c r="P255" s="35" t="s">
        <v>370</v>
      </c>
    </row>
    <row collapsed="false" customFormat="false" customHeight="false" hidden="false" ht="12.1" outlineLevel="0" r="256">
      <c r="A256" s="22" t="n">
        <v>44403.636712963</v>
      </c>
      <c r="B256" s="23" t="s">
        <v>369</v>
      </c>
      <c r="C256" s="23" t="s">
        <v>99</v>
      </c>
      <c r="D256" s="23" t="s">
        <v>369</v>
      </c>
      <c r="E256" s="23" t="s">
        <v>369</v>
      </c>
      <c r="F256" s="23" t="s">
        <v>20</v>
      </c>
      <c r="G256" s="24" t="n">
        <v>1</v>
      </c>
      <c r="H256" s="25" t="n">
        <v>1</v>
      </c>
      <c r="I256" s="25" t="n">
        <v>1878.58</v>
      </c>
      <c r="J256" s="25" t="n">
        <v>0</v>
      </c>
      <c r="K256" s="25" t="n">
        <v>0</v>
      </c>
      <c r="L256" s="25" t="n">
        <v>0</v>
      </c>
      <c r="M256" s="25"/>
      <c r="N256" s="6" t="s">
        <f>=I256+J256+K256+L256</f>
      </c>
      <c r="O256" s="23"/>
      <c r="P256" s="23" t="s">
        <v>386</v>
      </c>
    </row>
    <row collapsed="false" customFormat="false" customHeight="false" hidden="false" ht="12.1" outlineLevel="0" r="257">
      <c r="A257" s="21" t="n">
        <v>44403.64849537</v>
      </c>
      <c r="B257" s="17" t="s">
        <v>319</v>
      </c>
      <c r="C257" s="17" t="s">
        <v>427</v>
      </c>
      <c r="D257" s="17" t="s">
        <v>299</v>
      </c>
      <c r="E257" s="17" t="s">
        <v>18</v>
      </c>
      <c r="F257" s="17" t="s">
        <v>20</v>
      </c>
      <c r="G257" s="7" t="n">
        <v>2</v>
      </c>
      <c r="H257" s="6" t="n">
        <v>454.1</v>
      </c>
      <c r="I257" s="6" t="n">
        <v>-908.2</v>
      </c>
      <c r="J257" s="6" t="n">
        <v>0</v>
      </c>
      <c r="K257" s="6" t="n">
        <v>-2.72</v>
      </c>
      <c r="L257" s="6" t="n">
        <v>0</v>
      </c>
      <c r="M257" s="6"/>
      <c r="N257" s="6" t="s">
        <f>=I257+J257+K257+L257</f>
      </c>
      <c r="O257" s="17"/>
      <c r="P257" s="17" t="s">
        <v>386</v>
      </c>
    </row>
    <row collapsed="false" customFormat="false" customHeight="false" hidden="false" ht="12.1" outlineLevel="0" r="258">
      <c r="A258" s="21" t="n">
        <v>44404.417627315</v>
      </c>
      <c r="B258" s="17" t="s">
        <v>320</v>
      </c>
      <c r="C258" s="17" t="s">
        <v>430</v>
      </c>
      <c r="D258" s="17" t="s">
        <v>299</v>
      </c>
      <c r="E258" s="17" t="s">
        <v>385</v>
      </c>
      <c r="F258" s="17" t="s">
        <v>20</v>
      </c>
      <c r="G258" s="7" t="n">
        <v>1</v>
      </c>
      <c r="H258" s="6" t="n">
        <v>94.339022794198</v>
      </c>
      <c r="I258" s="6" t="n">
        <v>-173</v>
      </c>
      <c r="J258" s="6" t="n">
        <v>0</v>
      </c>
      <c r="K258" s="6" t="n">
        <v>-0.52</v>
      </c>
      <c r="L258" s="6" t="n">
        <v>0</v>
      </c>
      <c r="M258" s="6"/>
      <c r="N258" s="6" t="s">
        <f>=I258+J258+K258+L258</f>
      </c>
      <c r="O258" s="17"/>
      <c r="P258" s="17" t="s">
        <v>386</v>
      </c>
    </row>
    <row collapsed="false" customFormat="false" customHeight="false" hidden="false" ht="12.1" outlineLevel="0" r="259">
      <c r="A259" s="21" t="n">
        <v>44404.421712963</v>
      </c>
      <c r="B259" s="17" t="s">
        <v>321</v>
      </c>
      <c r="C259" s="17" t="s">
        <v>431</v>
      </c>
      <c r="D259" s="17" t="s">
        <v>299</v>
      </c>
      <c r="E259" s="17" t="s">
        <v>385</v>
      </c>
      <c r="F259" s="17" t="s">
        <v>20</v>
      </c>
      <c r="G259" s="7" t="n">
        <v>1</v>
      </c>
      <c r="H259" s="6" t="n">
        <v>99.9</v>
      </c>
      <c r="I259" s="6" t="n">
        <v>-999</v>
      </c>
      <c r="J259" s="6" t="n">
        <v>-9.1</v>
      </c>
      <c r="K259" s="6" t="n">
        <v>-3</v>
      </c>
      <c r="L259" s="6" t="n">
        <v>0</v>
      </c>
      <c r="M259" s="6"/>
      <c r="N259" s="6" t="s">
        <f>=I259+J259+K259+L259</f>
      </c>
      <c r="O259" s="17"/>
      <c r="P259" s="17" t="s">
        <v>386</v>
      </c>
    </row>
    <row collapsed="false" customFormat="false" customHeight="false" hidden="false" ht="12.1" outlineLevel="0" r="260">
      <c r="A260" s="30" t="n">
        <v>44405.074652778</v>
      </c>
      <c r="B260" s="31" t="s">
        <v>388</v>
      </c>
      <c r="C260" s="31" t="s">
        <v>432</v>
      </c>
      <c r="D260" s="31" t="s">
        <v>388</v>
      </c>
      <c r="E260" s="31" t="s">
        <v>388</v>
      </c>
      <c r="F260" s="31" t="s">
        <v>20</v>
      </c>
      <c r="G260" s="32" t="n">
        <v>1</v>
      </c>
      <c r="H260" s="33" t="n">
        <v>-1</v>
      </c>
      <c r="I260" s="33" t="n">
        <v>-2</v>
      </c>
      <c r="J260" s="33" t="n">
        <v>0</v>
      </c>
      <c r="K260" s="33" t="n">
        <v>0</v>
      </c>
      <c r="L260" s="33" t="n">
        <v>0</v>
      </c>
      <c r="M260" s="33"/>
      <c r="N260" s="6" t="s">
        <f>=I260+J260+K260+L260</f>
      </c>
      <c r="O260" s="31"/>
      <c r="P260" s="31" t="s">
        <v>386</v>
      </c>
    </row>
    <row collapsed="false" customFormat="false" customHeight="false" hidden="false" ht="12.1" outlineLevel="0" r="261">
      <c r="A261" s="22" t="n">
        <v>44405.074652778</v>
      </c>
      <c r="B261" s="23" t="s">
        <v>390</v>
      </c>
      <c r="C261" s="23" t="s">
        <v>433</v>
      </c>
      <c r="D261" s="23" t="s">
        <v>390</v>
      </c>
      <c r="E261" s="23" t="s">
        <v>390</v>
      </c>
      <c r="F261" s="23" t="s">
        <v>20</v>
      </c>
      <c r="G261" s="24" t="n">
        <v>1</v>
      </c>
      <c r="H261" s="25" t="n">
        <v>1</v>
      </c>
      <c r="I261" s="25" t="n">
        <v>12.3</v>
      </c>
      <c r="J261" s="25" t="n">
        <v>0</v>
      </c>
      <c r="K261" s="25" t="n">
        <v>0</v>
      </c>
      <c r="L261" s="25" t="n">
        <v>0</v>
      </c>
      <c r="M261" s="25"/>
      <c r="N261" s="6" t="s">
        <f>=I261+J261+K261+L261</f>
      </c>
      <c r="O261" s="23"/>
      <c r="P261" s="23" t="s">
        <v>386</v>
      </c>
    </row>
    <row collapsed="false" customFormat="false" customHeight="false" hidden="false" ht="12.1" outlineLevel="0" r="262">
      <c r="A262" s="30" t="n">
        <v>44405.14849537</v>
      </c>
      <c r="B262" s="31" t="s">
        <v>388</v>
      </c>
      <c r="C262" s="31" t="s">
        <v>434</v>
      </c>
      <c r="D262" s="31" t="s">
        <v>388</v>
      </c>
      <c r="E262" s="31" t="s">
        <v>388</v>
      </c>
      <c r="F262" s="31" t="s">
        <v>20</v>
      </c>
      <c r="G262" s="32" t="n">
        <v>1</v>
      </c>
      <c r="H262" s="33" t="n">
        <v>-1</v>
      </c>
      <c r="I262" s="33" t="n">
        <v>-1</v>
      </c>
      <c r="J262" s="33" t="n">
        <v>0</v>
      </c>
      <c r="K262" s="33" t="n">
        <v>0</v>
      </c>
      <c r="L262" s="33" t="n">
        <v>0</v>
      </c>
      <c r="M262" s="33"/>
      <c r="N262" s="6" t="s">
        <f>=I262+J262+K262+L262</f>
      </c>
      <c r="O262" s="31"/>
      <c r="P262" s="31" t="s">
        <v>386</v>
      </c>
    </row>
    <row collapsed="false" customFormat="false" customHeight="false" hidden="false" ht="12.1" outlineLevel="0" r="263">
      <c r="A263" s="22" t="n">
        <v>44405.14849537</v>
      </c>
      <c r="B263" s="23" t="s">
        <v>390</v>
      </c>
      <c r="C263" s="23" t="s">
        <v>435</v>
      </c>
      <c r="D263" s="23" t="s">
        <v>390</v>
      </c>
      <c r="E263" s="23" t="s">
        <v>390</v>
      </c>
      <c r="F263" s="23" t="s">
        <v>20</v>
      </c>
      <c r="G263" s="24" t="n">
        <v>1</v>
      </c>
      <c r="H263" s="25" t="n">
        <v>1</v>
      </c>
      <c r="I263" s="25" t="n">
        <v>13.83</v>
      </c>
      <c r="J263" s="25" t="n">
        <v>0</v>
      </c>
      <c r="K263" s="25" t="n">
        <v>0</v>
      </c>
      <c r="L263" s="25" t="n">
        <v>0</v>
      </c>
      <c r="M263" s="25"/>
      <c r="N263" s="6" t="s">
        <f>=I263+J263+K263+L263</f>
      </c>
      <c r="O263" s="23"/>
      <c r="P263" s="23" t="s">
        <v>386</v>
      </c>
    </row>
    <row collapsed="false" customFormat="false" customHeight="false" hidden="false" ht="12.1" outlineLevel="0" r="264">
      <c r="A264" s="22" t="n">
        <v>44405.248796296</v>
      </c>
      <c r="B264" s="23" t="s">
        <v>390</v>
      </c>
      <c r="C264" s="23" t="s">
        <v>435</v>
      </c>
      <c r="D264" s="23" t="s">
        <v>390</v>
      </c>
      <c r="E264" s="23" t="s">
        <v>390</v>
      </c>
      <c r="F264" s="23" t="s">
        <v>20</v>
      </c>
      <c r="G264" s="24" t="n">
        <v>1</v>
      </c>
      <c r="H264" s="25" t="n">
        <v>1</v>
      </c>
      <c r="I264" s="25" t="n">
        <v>0.18</v>
      </c>
      <c r="J264" s="25" t="n">
        <v>0</v>
      </c>
      <c r="K264" s="25" t="n">
        <v>0</v>
      </c>
      <c r="L264" s="25" t="n">
        <v>0</v>
      </c>
      <c r="M264" s="25"/>
      <c r="N264" s="6" t="s">
        <f>=I264+J264+K264+L264</f>
      </c>
      <c r="O264" s="23"/>
      <c r="P264" s="23" t="s">
        <v>386</v>
      </c>
    </row>
    <row collapsed="false" customFormat="false" customHeight="false" hidden="false" ht="12.1" outlineLevel="0" r="265">
      <c r="A265" s="30" t="n">
        <v>44405.257731481</v>
      </c>
      <c r="B265" s="31" t="s">
        <v>388</v>
      </c>
      <c r="C265" s="31" t="s">
        <v>436</v>
      </c>
      <c r="D265" s="31" t="s">
        <v>388</v>
      </c>
      <c r="E265" s="31" t="s">
        <v>388</v>
      </c>
      <c r="F265" s="31" t="s">
        <v>20</v>
      </c>
      <c r="G265" s="32" t="n">
        <v>1</v>
      </c>
      <c r="H265" s="33" t="n">
        <v>-1</v>
      </c>
      <c r="I265" s="33" t="n">
        <v>-5</v>
      </c>
      <c r="J265" s="33" t="n">
        <v>0</v>
      </c>
      <c r="K265" s="33" t="n">
        <v>0</v>
      </c>
      <c r="L265" s="33" t="n">
        <v>0</v>
      </c>
      <c r="M265" s="33"/>
      <c r="N265" s="6" t="s">
        <f>=I265+J265+K265+L265</f>
      </c>
      <c r="O265" s="31"/>
      <c r="P265" s="31" t="s">
        <v>386</v>
      </c>
    </row>
    <row collapsed="false" customFormat="false" customHeight="false" hidden="false" ht="12.1" outlineLevel="0" r="266">
      <c r="A266" s="22" t="n">
        <v>44405.257731481</v>
      </c>
      <c r="B266" s="23" t="s">
        <v>390</v>
      </c>
      <c r="C266" s="23" t="s">
        <v>437</v>
      </c>
      <c r="D266" s="23" t="s">
        <v>390</v>
      </c>
      <c r="E266" s="23" t="s">
        <v>390</v>
      </c>
      <c r="F266" s="23" t="s">
        <v>20</v>
      </c>
      <c r="G266" s="24" t="n">
        <v>1</v>
      </c>
      <c r="H266" s="25" t="n">
        <v>1</v>
      </c>
      <c r="I266" s="25" t="n">
        <v>36.9</v>
      </c>
      <c r="J266" s="25" t="n">
        <v>0</v>
      </c>
      <c r="K266" s="25" t="n">
        <v>0</v>
      </c>
      <c r="L266" s="25" t="n">
        <v>0</v>
      </c>
      <c r="M266" s="25"/>
      <c r="N266" s="6" t="s">
        <f>=I266+J266+K266+L266</f>
      </c>
      <c r="O266" s="23"/>
      <c r="P266" s="23" t="s">
        <v>386</v>
      </c>
    </row>
    <row collapsed="false" customFormat="false" customHeight="false" hidden="false" ht="12.1" outlineLevel="0" r="267">
      <c r="A267" s="30" t="n">
        <v>44405.636273148</v>
      </c>
      <c r="B267" s="31" t="s">
        <v>388</v>
      </c>
      <c r="C267" s="31" t="s">
        <v>410</v>
      </c>
      <c r="D267" s="31" t="s">
        <v>388</v>
      </c>
      <c r="E267" s="31" t="s">
        <v>388</v>
      </c>
      <c r="F267" s="31" t="s">
        <v>20</v>
      </c>
      <c r="G267" s="32" t="n">
        <v>1</v>
      </c>
      <c r="H267" s="33" t="n">
        <v>-1</v>
      </c>
      <c r="I267" s="33" t="n">
        <v>-3</v>
      </c>
      <c r="J267" s="33" t="n">
        <v>0</v>
      </c>
      <c r="K267" s="33" t="n">
        <v>0</v>
      </c>
      <c r="L267" s="33" t="n">
        <v>0</v>
      </c>
      <c r="M267" s="33"/>
      <c r="N267" s="6" t="s">
        <f>=I267+J267+K267+L267</f>
      </c>
      <c r="O267" s="31"/>
      <c r="P267" s="31" t="s">
        <v>370</v>
      </c>
    </row>
    <row collapsed="false" customFormat="false" customHeight="false" hidden="false" ht="12.1" outlineLevel="0" r="268">
      <c r="A268" s="26" t="n">
        <v>44405.636273148</v>
      </c>
      <c r="B268" s="27" t="s">
        <v>371</v>
      </c>
      <c r="C268" s="27" t="s">
        <v>100</v>
      </c>
      <c r="D268" s="27" t="s">
        <v>371</v>
      </c>
      <c r="E268" s="27" t="s">
        <v>371</v>
      </c>
      <c r="F268" s="27" t="s">
        <v>20</v>
      </c>
      <c r="G268" s="28" t="n">
        <v>1</v>
      </c>
      <c r="H268" s="29" t="n">
        <v>-1878.58</v>
      </c>
      <c r="I268" s="29" t="n">
        <v>-1878.58</v>
      </c>
      <c r="J268" s="29" t="n">
        <v>0</v>
      </c>
      <c r="K268" s="29" t="n">
        <v>0</v>
      </c>
      <c r="L268" s="29" t="n">
        <v>0</v>
      </c>
      <c r="M268" s="29"/>
      <c r="N268" s="6" t="s">
        <f>=I268+J268+K268+L268</f>
      </c>
      <c r="O268" s="27"/>
      <c r="P268" s="27" t="s">
        <v>370</v>
      </c>
    </row>
    <row collapsed="false" customFormat="false" customHeight="false" hidden="false" ht="12.1" outlineLevel="0" r="269">
      <c r="A269" s="34" t="n">
        <v>44405.669722222</v>
      </c>
      <c r="B269" s="35" t="s">
        <v>59</v>
      </c>
      <c r="C269" s="35" t="s">
        <v>416</v>
      </c>
      <c r="D269" s="35" t="s">
        <v>300</v>
      </c>
      <c r="E269" s="35" t="s">
        <v>34</v>
      </c>
      <c r="F269" s="35" t="s">
        <v>20</v>
      </c>
      <c r="G269" s="36" t="n">
        <v>-200</v>
      </c>
      <c r="H269" s="37" t="n">
        <v>11.191</v>
      </c>
      <c r="I269" s="37" t="n">
        <v>2238.2</v>
      </c>
      <c r="J269" s="37" t="n">
        <v>0</v>
      </c>
      <c r="K269" s="37" t="n">
        <v>-6.71</v>
      </c>
      <c r="L269" s="37" t="n">
        <v>0</v>
      </c>
      <c r="M269" s="37"/>
      <c r="N269" s="6" t="s">
        <f>=I269+J269+K269+L269</f>
      </c>
      <c r="O269" s="35"/>
      <c r="P269" s="35" t="s">
        <v>386</v>
      </c>
    </row>
    <row collapsed="false" customFormat="false" customHeight="false" hidden="false" ht="12.1" outlineLevel="0" r="270">
      <c r="A270" s="21" t="n">
        <v>44405.670115741</v>
      </c>
      <c r="B270" s="17" t="s">
        <v>321</v>
      </c>
      <c r="C270" s="17" t="s">
        <v>431</v>
      </c>
      <c r="D270" s="17" t="s">
        <v>299</v>
      </c>
      <c r="E270" s="17" t="s">
        <v>385</v>
      </c>
      <c r="F270" s="17" t="s">
        <v>20</v>
      </c>
      <c r="G270" s="7" t="n">
        <v>1</v>
      </c>
      <c r="H270" s="6" t="n">
        <v>99.9</v>
      </c>
      <c r="I270" s="6" t="n">
        <v>-999</v>
      </c>
      <c r="J270" s="6" t="n">
        <v>-9.32</v>
      </c>
      <c r="K270" s="6" t="n">
        <v>-3</v>
      </c>
      <c r="L270" s="6" t="n">
        <v>0</v>
      </c>
      <c r="M270" s="6"/>
      <c r="N270" s="6" t="s">
        <f>=I270+J270+K270+L270</f>
      </c>
      <c r="O270" s="17"/>
      <c r="P270" s="17" t="s">
        <v>386</v>
      </c>
    </row>
    <row collapsed="false" customFormat="false" customHeight="false" hidden="false" ht="12.1" outlineLevel="0" r="271">
      <c r="A271" s="21" t="n">
        <v>44405.670335648</v>
      </c>
      <c r="B271" s="17" t="s">
        <v>320</v>
      </c>
      <c r="C271" s="17" t="s">
        <v>430</v>
      </c>
      <c r="D271" s="17" t="s">
        <v>299</v>
      </c>
      <c r="E271" s="17" t="s">
        <v>385</v>
      </c>
      <c r="F271" s="17" t="s">
        <v>20</v>
      </c>
      <c r="G271" s="7" t="n">
        <v>7</v>
      </c>
      <c r="H271" s="6" t="n">
        <v>105.4</v>
      </c>
      <c r="I271" s="6" t="n">
        <v>-1209.84</v>
      </c>
      <c r="J271" s="6" t="n">
        <v>-0.35</v>
      </c>
      <c r="K271" s="6" t="n">
        <v>-3.63</v>
      </c>
      <c r="L271" s="6" t="n">
        <v>0</v>
      </c>
      <c r="M271" s="6"/>
      <c r="N271" s="6" t="s">
        <f>=I271+J271+K271+L271</f>
      </c>
      <c r="O271" s="17"/>
      <c r="P271" s="17" t="s">
        <v>386</v>
      </c>
    </row>
    <row collapsed="false" customFormat="false" customHeight="false" hidden="false" ht="12.1" outlineLevel="0" r="272">
      <c r="A272" s="34" t="n">
        <v>44406.444143519</v>
      </c>
      <c r="B272" s="35" t="s">
        <v>59</v>
      </c>
      <c r="C272" s="35" t="s">
        <v>416</v>
      </c>
      <c r="D272" s="35" t="s">
        <v>300</v>
      </c>
      <c r="E272" s="35" t="s">
        <v>34</v>
      </c>
      <c r="F272" s="35" t="s">
        <v>20</v>
      </c>
      <c r="G272" s="36" t="n">
        <v>-300</v>
      </c>
      <c r="H272" s="37" t="n">
        <v>11.245</v>
      </c>
      <c r="I272" s="37" t="n">
        <v>3373.5</v>
      </c>
      <c r="J272" s="37" t="n">
        <v>0</v>
      </c>
      <c r="K272" s="37" t="n">
        <v>-10.12</v>
      </c>
      <c r="L272" s="37" t="n">
        <v>0</v>
      </c>
      <c r="M272" s="37"/>
      <c r="N272" s="6" t="s">
        <f>=I272+J272+K272+L272</f>
      </c>
      <c r="O272" s="35"/>
      <c r="P272" s="35" t="s">
        <v>386</v>
      </c>
    </row>
    <row collapsed="false" customFormat="false" customHeight="false" hidden="false" ht="12.1" outlineLevel="0" r="273">
      <c r="A273" s="21" t="n">
        <v>44406.5115625</v>
      </c>
      <c r="B273" s="17" t="s">
        <v>320</v>
      </c>
      <c r="C273" s="17" t="s">
        <v>430</v>
      </c>
      <c r="D273" s="17" t="s">
        <v>299</v>
      </c>
      <c r="E273" s="17" t="s">
        <v>385</v>
      </c>
      <c r="F273" s="17" t="s">
        <v>20</v>
      </c>
      <c r="G273" s="7" t="n">
        <v>3</v>
      </c>
      <c r="H273" s="6" t="n">
        <v>105.45</v>
      </c>
      <c r="I273" s="6" t="n">
        <v>-518.75</v>
      </c>
      <c r="J273" s="6" t="n">
        <v>-0.3</v>
      </c>
      <c r="K273" s="6" t="n">
        <v>-1.56</v>
      </c>
      <c r="L273" s="6" t="n">
        <v>0</v>
      </c>
      <c r="M273" s="6"/>
      <c r="N273" s="6" t="s">
        <f>=I273+J273+K273+L273</f>
      </c>
      <c r="O273" s="17"/>
      <c r="P273" s="17" t="s">
        <v>386</v>
      </c>
    </row>
    <row collapsed="false" customFormat="false" customHeight="false" hidden="false" ht="12.1" outlineLevel="0" r="274">
      <c r="A274" s="21" t="n">
        <v>44406.515231481</v>
      </c>
      <c r="B274" s="17" t="s">
        <v>322</v>
      </c>
      <c r="C274" s="17" t="s">
        <v>438</v>
      </c>
      <c r="D274" s="17" t="s">
        <v>299</v>
      </c>
      <c r="E274" s="17" t="s">
        <v>385</v>
      </c>
      <c r="F274" s="17" t="s">
        <v>20</v>
      </c>
      <c r="G274" s="7" t="n">
        <v>1</v>
      </c>
      <c r="H274" s="6" t="n">
        <v>98.5</v>
      </c>
      <c r="I274" s="6" t="n">
        <v>-985</v>
      </c>
      <c r="J274" s="6" t="n">
        <v>-12.69</v>
      </c>
      <c r="K274" s="6" t="n">
        <v>-2.96</v>
      </c>
      <c r="L274" s="6" t="n">
        <v>0</v>
      </c>
      <c r="M274" s="6"/>
      <c r="N274" s="6" t="s">
        <f>=I274+J274+K274+L274</f>
      </c>
      <c r="O274" s="17"/>
      <c r="P274" s="17" t="s">
        <v>386</v>
      </c>
    </row>
    <row collapsed="false" customFormat="false" customHeight="false" hidden="false" ht="12.1" outlineLevel="0" r="275">
      <c r="A275" s="21" t="n">
        <v>44406.776643519</v>
      </c>
      <c r="B275" s="17" t="s">
        <v>323</v>
      </c>
      <c r="C275" s="17" t="s">
        <v>439</v>
      </c>
      <c r="D275" s="17" t="s">
        <v>299</v>
      </c>
      <c r="E275" s="17" t="s">
        <v>385</v>
      </c>
      <c r="F275" s="17" t="s">
        <v>20</v>
      </c>
      <c r="G275" s="7" t="n">
        <v>1</v>
      </c>
      <c r="H275" s="6" t="n">
        <v>95.33</v>
      </c>
      <c r="I275" s="6" t="n">
        <v>-953.3</v>
      </c>
      <c r="J275" s="6" t="n">
        <v>-5.61</v>
      </c>
      <c r="K275" s="6" t="n">
        <v>-2.86</v>
      </c>
      <c r="L275" s="6" t="n">
        <v>0</v>
      </c>
      <c r="M275" s="6"/>
      <c r="N275" s="6" t="s">
        <f>=I275+J275+K275+L275</f>
      </c>
      <c r="O275" s="17"/>
      <c r="P275" s="17" t="s">
        <v>386</v>
      </c>
    </row>
    <row collapsed="false" customFormat="false" customHeight="false" hidden="false" ht="12.1" outlineLevel="0" r="276">
      <c r="A276" s="30" t="n">
        <v>44411.522013889</v>
      </c>
      <c r="B276" s="31" t="s">
        <v>388</v>
      </c>
      <c r="C276" s="31" t="s">
        <v>440</v>
      </c>
      <c r="D276" s="31" t="s">
        <v>388</v>
      </c>
      <c r="E276" s="31" t="s">
        <v>388</v>
      </c>
      <c r="F276" s="31" t="s">
        <v>20</v>
      </c>
      <c r="G276" s="32" t="n">
        <v>1</v>
      </c>
      <c r="H276" s="33" t="n">
        <v>-1</v>
      </c>
      <c r="I276" s="33" t="n">
        <v>-16</v>
      </c>
      <c r="J276" s="33" t="n">
        <v>0</v>
      </c>
      <c r="K276" s="33" t="n">
        <v>0</v>
      </c>
      <c r="L276" s="33" t="n">
        <v>0</v>
      </c>
      <c r="M276" s="33"/>
      <c r="N276" s="6" t="s">
        <f>=I276+J276+K276+L276</f>
      </c>
      <c r="O276" s="31"/>
      <c r="P276" s="31" t="s">
        <v>370</v>
      </c>
    </row>
    <row collapsed="false" customFormat="false" customHeight="false" hidden="false" ht="12.1" outlineLevel="0" r="277">
      <c r="A277" s="22" t="n">
        <v>44411.522013889</v>
      </c>
      <c r="B277" s="23" t="s">
        <v>390</v>
      </c>
      <c r="C277" s="23" t="s">
        <v>441</v>
      </c>
      <c r="D277" s="23" t="s">
        <v>390</v>
      </c>
      <c r="E277" s="23" t="s">
        <v>390</v>
      </c>
      <c r="F277" s="23" t="s">
        <v>20</v>
      </c>
      <c r="G277" s="24" t="n">
        <v>1</v>
      </c>
      <c r="H277" s="25" t="n">
        <v>1</v>
      </c>
      <c r="I277" s="25" t="n">
        <v>125.5</v>
      </c>
      <c r="J277" s="25" t="n">
        <v>0</v>
      </c>
      <c r="K277" s="25" t="n">
        <v>0</v>
      </c>
      <c r="L277" s="25" t="n">
        <v>0</v>
      </c>
      <c r="M277" s="25"/>
      <c r="N277" s="6" t="s">
        <f>=I277+J277+K277+L277</f>
      </c>
      <c r="O277" s="23"/>
      <c r="P277" s="23" t="s">
        <v>370</v>
      </c>
    </row>
    <row collapsed="false" customFormat="false" customHeight="false" hidden="false" ht="12.1" outlineLevel="0" r="278">
      <c r="A278" s="30" t="n">
        <v>44413</v>
      </c>
      <c r="B278" s="31" t="s">
        <v>388</v>
      </c>
      <c r="C278" s="31" t="s">
        <v>410</v>
      </c>
      <c r="D278" s="31" t="s">
        <v>388</v>
      </c>
      <c r="E278" s="31" t="s">
        <v>388</v>
      </c>
      <c r="F278" s="31" t="s">
        <v>20</v>
      </c>
      <c r="G278" s="32" t="n">
        <v>1</v>
      </c>
      <c r="H278" s="33" t="n">
        <v>-1</v>
      </c>
      <c r="I278" s="33" t="n">
        <v>-1</v>
      </c>
      <c r="J278" s="33" t="n">
        <v>0</v>
      </c>
      <c r="K278" s="33" t="n">
        <v>0</v>
      </c>
      <c r="L278" s="33" t="n">
        <v>0</v>
      </c>
      <c r="M278" s="33"/>
      <c r="N278" s="6" t="s">
        <f>=I278+J278+K278+L278</f>
      </c>
      <c r="O278" s="31"/>
      <c r="P278" s="31" t="s">
        <v>370</v>
      </c>
    </row>
    <row collapsed="false" customFormat="false" customHeight="false" hidden="false" ht="12.1" outlineLevel="0" r="279">
      <c r="A279" s="26" t="n">
        <v>44413.457395833</v>
      </c>
      <c r="B279" s="27" t="s">
        <v>371</v>
      </c>
      <c r="C279" s="27" t="s">
        <v>100</v>
      </c>
      <c r="D279" s="27" t="s">
        <v>371</v>
      </c>
      <c r="E279" s="27" t="s">
        <v>371</v>
      </c>
      <c r="F279" s="27" t="s">
        <v>20</v>
      </c>
      <c r="G279" s="28" t="n">
        <v>1</v>
      </c>
      <c r="H279" s="29" t="n">
        <v>-108.5</v>
      </c>
      <c r="I279" s="29" t="n">
        <v>-108.5</v>
      </c>
      <c r="J279" s="29" t="n">
        <v>0</v>
      </c>
      <c r="K279" s="29" t="n">
        <v>0</v>
      </c>
      <c r="L279" s="29" t="n">
        <v>0</v>
      </c>
      <c r="M279" s="29"/>
      <c r="N279" s="6" t="s">
        <f>=I279+J279+K279+L279</f>
      </c>
      <c r="O279" s="27"/>
      <c r="P279" s="27" t="s">
        <v>370</v>
      </c>
    </row>
    <row collapsed="false" customFormat="false" customHeight="false" hidden="false" ht="12.1" outlineLevel="0" r="280">
      <c r="A280" s="22" t="n">
        <v>44413.461203704</v>
      </c>
      <c r="B280" s="23" t="s">
        <v>369</v>
      </c>
      <c r="C280" s="23" t="s">
        <v>99</v>
      </c>
      <c r="D280" s="23" t="s">
        <v>369</v>
      </c>
      <c r="E280" s="23" t="s">
        <v>369</v>
      </c>
      <c r="F280" s="23" t="s">
        <v>20</v>
      </c>
      <c r="G280" s="24" t="n">
        <v>1</v>
      </c>
      <c r="H280" s="25" t="n">
        <v>1</v>
      </c>
      <c r="I280" s="25" t="n">
        <v>866.5</v>
      </c>
      <c r="J280" s="25" t="n">
        <v>0</v>
      </c>
      <c r="K280" s="25" t="n">
        <v>0</v>
      </c>
      <c r="L280" s="25" t="n">
        <v>0</v>
      </c>
      <c r="M280" s="25"/>
      <c r="N280" s="6" t="s">
        <f>=I280+J280+K280+L280</f>
      </c>
      <c r="O280" s="23"/>
      <c r="P280" s="23" t="s">
        <v>386</v>
      </c>
    </row>
    <row collapsed="false" customFormat="false" customHeight="false" hidden="false" ht="12.1" outlineLevel="0" r="281">
      <c r="A281" s="21" t="n">
        <v>44413.504513889</v>
      </c>
      <c r="B281" s="17" t="s">
        <v>324</v>
      </c>
      <c r="C281" s="17" t="s">
        <v>442</v>
      </c>
      <c r="D281" s="17" t="s">
        <v>299</v>
      </c>
      <c r="E281" s="17" t="s">
        <v>385</v>
      </c>
      <c r="F281" s="17" t="s">
        <v>20</v>
      </c>
      <c r="G281" s="7" t="n">
        <v>1</v>
      </c>
      <c r="H281" s="6" t="n">
        <v>101.15</v>
      </c>
      <c r="I281" s="6" t="n">
        <v>-1011.5</v>
      </c>
      <c r="J281" s="6" t="n">
        <v>-16.96</v>
      </c>
      <c r="K281" s="6" t="n">
        <v>-3.03</v>
      </c>
      <c r="L281" s="6" t="n">
        <v>0</v>
      </c>
      <c r="M281" s="6"/>
      <c r="N281" s="6" t="s">
        <f>=I281+J281+K281+L281</f>
      </c>
      <c r="O281" s="17"/>
      <c r="P281" s="17" t="s">
        <v>386</v>
      </c>
    </row>
    <row collapsed="false" customFormat="false" customHeight="false" hidden="false" ht="12.1" outlineLevel="0" r="282">
      <c r="A282" s="21" t="n">
        <v>44413.504884259</v>
      </c>
      <c r="B282" s="17" t="s">
        <v>320</v>
      </c>
      <c r="C282" s="17" t="s">
        <v>430</v>
      </c>
      <c r="D282" s="17" t="s">
        <v>299</v>
      </c>
      <c r="E282" s="17" t="s">
        <v>385</v>
      </c>
      <c r="F282" s="17" t="s">
        <v>20</v>
      </c>
      <c r="G282" s="7" t="n">
        <v>4</v>
      </c>
      <c r="H282" s="6" t="n">
        <v>105.24</v>
      </c>
      <c r="I282" s="6" t="n">
        <v>-690.29</v>
      </c>
      <c r="J282" s="6" t="n">
        <v>-1.84</v>
      </c>
      <c r="K282" s="6" t="n">
        <v>-2.07</v>
      </c>
      <c r="L282" s="6" t="n">
        <v>0</v>
      </c>
      <c r="M282" s="6"/>
      <c r="N282" s="6" t="s">
        <f>=I282+J282+K282+L282</f>
      </c>
      <c r="O282" s="17"/>
      <c r="P282" s="17" t="s">
        <v>386</v>
      </c>
    </row>
    <row collapsed="false" customFormat="false" customHeight="false" hidden="false" ht="12.1" outlineLevel="0" r="283">
      <c r="A283" s="22" t="n">
        <v>44419.413414352</v>
      </c>
      <c r="B283" s="23" t="s">
        <v>369</v>
      </c>
      <c r="C283" s="23" t="s">
        <v>99</v>
      </c>
      <c r="D283" s="23" t="s">
        <v>369</v>
      </c>
      <c r="E283" s="23" t="s">
        <v>369</v>
      </c>
      <c r="F283" s="23" t="s">
        <v>20</v>
      </c>
      <c r="G283" s="24" t="n">
        <v>1</v>
      </c>
      <c r="H283" s="25" t="n">
        <v>1</v>
      </c>
      <c r="I283" s="25" t="n">
        <v>2800</v>
      </c>
      <c r="J283" s="25" t="n">
        <v>0</v>
      </c>
      <c r="K283" s="25" t="n">
        <v>0</v>
      </c>
      <c r="L283" s="25" t="n">
        <v>0</v>
      </c>
      <c r="M283" s="25"/>
      <c r="N283" s="6" t="s">
        <f>=I283+J283+K283+L283</f>
      </c>
      <c r="O283" s="23"/>
      <c r="P283" s="23" t="s">
        <v>386</v>
      </c>
    </row>
    <row collapsed="false" customFormat="false" customHeight="false" hidden="false" ht="12.1" outlineLevel="0" r="284">
      <c r="A284" s="21" t="n">
        <v>44419.433622685</v>
      </c>
      <c r="B284" s="17" t="s">
        <v>325</v>
      </c>
      <c r="C284" s="17" t="s">
        <v>443</v>
      </c>
      <c r="D284" s="17" t="s">
        <v>299</v>
      </c>
      <c r="E284" s="17" t="s">
        <v>385</v>
      </c>
      <c r="F284" s="17" t="s">
        <v>20</v>
      </c>
      <c r="G284" s="7" t="n">
        <v>1</v>
      </c>
      <c r="H284" s="6" t="n">
        <v>103.91</v>
      </c>
      <c r="I284" s="6" t="n">
        <v>-1039.1</v>
      </c>
      <c r="J284" s="6" t="n">
        <v>-0.24</v>
      </c>
      <c r="K284" s="6" t="n">
        <v>-3.12</v>
      </c>
      <c r="L284" s="6" t="n">
        <v>0</v>
      </c>
      <c r="M284" s="6"/>
      <c r="N284" s="6" t="s">
        <f>=I284+J284+K284+L284</f>
      </c>
      <c r="O284" s="17"/>
      <c r="P284" s="17" t="s">
        <v>386</v>
      </c>
    </row>
    <row collapsed="false" customFormat="false" customHeight="false" hidden="false" ht="12.1" outlineLevel="0" r="285">
      <c r="A285" s="21" t="n">
        <v>44419.43587963</v>
      </c>
      <c r="B285" s="17" t="s">
        <v>326</v>
      </c>
      <c r="C285" s="17" t="s">
        <v>444</v>
      </c>
      <c r="D285" s="17" t="s">
        <v>299</v>
      </c>
      <c r="E285" s="17" t="s">
        <v>385</v>
      </c>
      <c r="F285" s="17" t="s">
        <v>20</v>
      </c>
      <c r="G285" s="7" t="n">
        <v>1</v>
      </c>
      <c r="H285" s="6" t="n">
        <v>103.19</v>
      </c>
      <c r="I285" s="6" t="n">
        <v>-1031.9</v>
      </c>
      <c r="J285" s="6" t="n">
        <v>-7.55</v>
      </c>
      <c r="K285" s="6" t="n">
        <v>-3.1</v>
      </c>
      <c r="L285" s="6" t="n">
        <v>0</v>
      </c>
      <c r="M285" s="6"/>
      <c r="N285" s="6" t="s">
        <f>=I285+J285+K285+L285</f>
      </c>
      <c r="O285" s="17"/>
      <c r="P285" s="17" t="s">
        <v>386</v>
      </c>
    </row>
    <row collapsed="false" customFormat="false" customHeight="false" hidden="false" ht="12.1" outlineLevel="0" r="286">
      <c r="A286" s="22" t="n">
        <v>44420.527569444</v>
      </c>
      <c r="B286" s="23" t="s">
        <v>369</v>
      </c>
      <c r="C286" s="23" t="s">
        <v>99</v>
      </c>
      <c r="D286" s="23" t="s">
        <v>369</v>
      </c>
      <c r="E286" s="23" t="s">
        <v>369</v>
      </c>
      <c r="F286" s="23" t="s">
        <v>20</v>
      </c>
      <c r="G286" s="24" t="n">
        <v>1</v>
      </c>
      <c r="H286" s="25" t="n">
        <v>1</v>
      </c>
      <c r="I286" s="25" t="n">
        <v>200</v>
      </c>
      <c r="J286" s="25" t="n">
        <v>0</v>
      </c>
      <c r="K286" s="25" t="n">
        <v>0</v>
      </c>
      <c r="L286" s="25" t="n">
        <v>0</v>
      </c>
      <c r="M286" s="25"/>
      <c r="N286" s="6" t="s">
        <f>=I286+J286+K286+L286</f>
      </c>
      <c r="O286" s="23"/>
      <c r="P286" s="23" t="s">
        <v>386</v>
      </c>
    </row>
    <row collapsed="false" customFormat="false" customHeight="false" hidden="false" ht="12.1" outlineLevel="0" r="287">
      <c r="A287" s="21" t="n">
        <v>44420.527673611</v>
      </c>
      <c r="B287" s="17" t="s">
        <v>327</v>
      </c>
      <c r="C287" s="17" t="s">
        <v>445</v>
      </c>
      <c r="D287" s="17" t="s">
        <v>299</v>
      </c>
      <c r="E287" s="17" t="s">
        <v>385</v>
      </c>
      <c r="F287" s="17" t="s">
        <v>20</v>
      </c>
      <c r="G287" s="7" t="n">
        <v>1</v>
      </c>
      <c r="H287" s="6" t="n">
        <v>100</v>
      </c>
      <c r="I287" s="6" t="n">
        <v>-1000</v>
      </c>
      <c r="J287" s="6" t="n">
        <v>-0.44</v>
      </c>
      <c r="K287" s="6" t="n">
        <v>-3</v>
      </c>
      <c r="L287" s="6" t="n">
        <v>0</v>
      </c>
      <c r="M287" s="6"/>
      <c r="N287" s="6" t="s">
        <f>=I287+J287+K287+L287</f>
      </c>
      <c r="O287" s="17"/>
      <c r="P287" s="17" t="s">
        <v>386</v>
      </c>
    </row>
    <row collapsed="false" customFormat="false" customHeight="false" hidden="false" ht="12.1" outlineLevel="0" r="288">
      <c r="A288" s="34" t="n">
        <v>44421.597233796</v>
      </c>
      <c r="B288" s="35" t="s">
        <v>308</v>
      </c>
      <c r="C288" s="35" t="s">
        <v>384</v>
      </c>
      <c r="D288" s="35" t="s">
        <v>300</v>
      </c>
      <c r="E288" s="35" t="s">
        <v>385</v>
      </c>
      <c r="F288" s="35" t="s">
        <v>20</v>
      </c>
      <c r="G288" s="36" t="n">
        <v>-1</v>
      </c>
      <c r="H288" s="37" t="n">
        <v>101.56</v>
      </c>
      <c r="I288" s="37" t="n">
        <v>1015.6</v>
      </c>
      <c r="J288" s="37" t="n">
        <v>13.53</v>
      </c>
      <c r="K288" s="37" t="n">
        <v>-3.05</v>
      </c>
      <c r="L288" s="37" t="n">
        <v>0</v>
      </c>
      <c r="M288" s="37"/>
      <c r="N288" s="6" t="s">
        <f>=I288+J288+K288+L288</f>
      </c>
      <c r="O288" s="35"/>
      <c r="P288" s="35" t="s">
        <v>370</v>
      </c>
    </row>
    <row collapsed="false" customFormat="false" customHeight="false" hidden="false" ht="12.1" outlineLevel="0" r="289">
      <c r="A289" s="22" t="n">
        <v>44421.598298611</v>
      </c>
      <c r="B289" s="23" t="s">
        <v>369</v>
      </c>
      <c r="C289" s="23" t="s">
        <v>99</v>
      </c>
      <c r="D289" s="23" t="s">
        <v>369</v>
      </c>
      <c r="E289" s="23" t="s">
        <v>369</v>
      </c>
      <c r="F289" s="23" t="s">
        <v>20</v>
      </c>
      <c r="G289" s="24" t="n">
        <v>1</v>
      </c>
      <c r="H289" s="25" t="n">
        <v>1</v>
      </c>
      <c r="I289" s="25" t="n">
        <v>1026.08</v>
      </c>
      <c r="J289" s="25" t="n">
        <v>0</v>
      </c>
      <c r="K289" s="25" t="n">
        <v>0</v>
      </c>
      <c r="L289" s="25" t="n">
        <v>0</v>
      </c>
      <c r="M289" s="25"/>
      <c r="N289" s="6" t="s">
        <f>=I289+J289+K289+L289</f>
      </c>
      <c r="O289" s="23"/>
      <c r="P289" s="23" t="s">
        <v>386</v>
      </c>
    </row>
    <row collapsed="false" customFormat="false" customHeight="false" hidden="false" ht="12.1" outlineLevel="0" r="290">
      <c r="A290" s="21" t="n">
        <v>44421.598668981</v>
      </c>
      <c r="B290" s="17" t="s">
        <v>327</v>
      </c>
      <c r="C290" s="17" t="s">
        <v>445</v>
      </c>
      <c r="D290" s="17" t="s">
        <v>299</v>
      </c>
      <c r="E290" s="17" t="s">
        <v>385</v>
      </c>
      <c r="F290" s="17" t="s">
        <v>20</v>
      </c>
      <c r="G290" s="7" t="n">
        <v>1</v>
      </c>
      <c r="H290" s="6" t="n">
        <v>100</v>
      </c>
      <c r="I290" s="6" t="n">
        <v>-1000</v>
      </c>
      <c r="J290" s="6" t="n">
        <v>-1.11</v>
      </c>
      <c r="K290" s="6" t="n">
        <v>-3</v>
      </c>
      <c r="L290" s="6" t="n">
        <v>0</v>
      </c>
      <c r="M290" s="6"/>
      <c r="N290" s="6" t="s">
        <f>=I290+J290+K290+L290</f>
      </c>
      <c r="O290" s="17"/>
      <c r="P290" s="17" t="s">
        <v>386</v>
      </c>
    </row>
    <row collapsed="false" customFormat="false" customHeight="false" hidden="false" ht="12.1" outlineLevel="0" r="291">
      <c r="A291" s="26" t="n">
        <v>44425.598078704</v>
      </c>
      <c r="B291" s="27" t="s">
        <v>371</v>
      </c>
      <c r="C291" s="27" t="s">
        <v>100</v>
      </c>
      <c r="D291" s="27" t="s">
        <v>371</v>
      </c>
      <c r="E291" s="27" t="s">
        <v>371</v>
      </c>
      <c r="F291" s="27" t="s">
        <v>20</v>
      </c>
      <c r="G291" s="28" t="n">
        <v>1</v>
      </c>
      <c r="H291" s="29" t="n">
        <v>-1026.08</v>
      </c>
      <c r="I291" s="29" t="n">
        <v>-1026.08</v>
      </c>
      <c r="J291" s="29" t="n">
        <v>0</v>
      </c>
      <c r="K291" s="29" t="n">
        <v>0</v>
      </c>
      <c r="L291" s="29" t="n">
        <v>0</v>
      </c>
      <c r="M291" s="29"/>
      <c r="N291" s="6" t="s">
        <f>=I291+J291+K291+L291</f>
      </c>
      <c r="O291" s="27"/>
      <c r="P291" s="27" t="s">
        <v>370</v>
      </c>
    </row>
    <row collapsed="false" customFormat="false" customHeight="false" hidden="false" ht="12.1" outlineLevel="0" r="292">
      <c r="A292" s="22" t="n">
        <v>44426.358101852</v>
      </c>
      <c r="B292" s="23" t="s">
        <v>369</v>
      </c>
      <c r="C292" s="23" t="s">
        <v>99</v>
      </c>
      <c r="D292" s="23" t="s">
        <v>369</v>
      </c>
      <c r="E292" s="23" t="s">
        <v>369</v>
      </c>
      <c r="F292" s="23" t="s">
        <v>20</v>
      </c>
      <c r="G292" s="24" t="n">
        <v>1</v>
      </c>
      <c r="H292" s="25" t="n">
        <v>1</v>
      </c>
      <c r="I292" s="25" t="n">
        <v>3487.4</v>
      </c>
      <c r="J292" s="25" t="n">
        <v>0</v>
      </c>
      <c r="K292" s="25" t="n">
        <v>0</v>
      </c>
      <c r="L292" s="25" t="n">
        <v>0</v>
      </c>
      <c r="M292" s="25"/>
      <c r="N292" s="6" t="s">
        <f>=I292+J292+K292+L292</f>
      </c>
      <c r="O292" s="23"/>
      <c r="P292" s="23" t="s">
        <v>386</v>
      </c>
    </row>
    <row collapsed="false" customFormat="false" customHeight="false" hidden="false" ht="12.1" outlineLevel="0" r="293">
      <c r="A293" s="21" t="n">
        <v>44426.430601852</v>
      </c>
      <c r="B293" s="17" t="s">
        <v>326</v>
      </c>
      <c r="C293" s="17" t="s">
        <v>444</v>
      </c>
      <c r="D293" s="17" t="s">
        <v>299</v>
      </c>
      <c r="E293" s="17" t="s">
        <v>385</v>
      </c>
      <c r="F293" s="17" t="s">
        <v>20</v>
      </c>
      <c r="G293" s="7" t="n">
        <v>1</v>
      </c>
      <c r="H293" s="6" t="n">
        <v>103.1</v>
      </c>
      <c r="I293" s="6" t="n">
        <v>-1031</v>
      </c>
      <c r="J293" s="6" t="n">
        <v>-9.37</v>
      </c>
      <c r="K293" s="6" t="n">
        <v>-3.09</v>
      </c>
      <c r="L293" s="6" t="n">
        <v>0</v>
      </c>
      <c r="M293" s="6"/>
      <c r="N293" s="6" t="s">
        <f>=I293+J293+K293+L293</f>
      </c>
      <c r="O293" s="17"/>
      <c r="P293" s="17" t="s">
        <v>386</v>
      </c>
    </row>
    <row collapsed="false" customFormat="false" customHeight="false" hidden="false" ht="12.1" outlineLevel="0" r="294">
      <c r="A294" s="21" t="n">
        <v>44426.432175926</v>
      </c>
      <c r="B294" s="17" t="s">
        <v>328</v>
      </c>
      <c r="C294" s="17" t="s">
        <v>446</v>
      </c>
      <c r="D294" s="17" t="s">
        <v>299</v>
      </c>
      <c r="E294" s="17" t="s">
        <v>34</v>
      </c>
      <c r="F294" s="17" t="s">
        <v>20</v>
      </c>
      <c r="G294" s="7" t="n">
        <v>1</v>
      </c>
      <c r="H294" s="6" t="n">
        <v>102.16</v>
      </c>
      <c r="I294" s="6" t="n">
        <v>-102.16</v>
      </c>
      <c r="J294" s="6" t="n">
        <v>0</v>
      </c>
      <c r="K294" s="6" t="n">
        <v>-0.31</v>
      </c>
      <c r="L294" s="6" t="n">
        <v>0</v>
      </c>
      <c r="M294" s="6"/>
      <c r="N294" s="6" t="s">
        <f>=I294+J294+K294+L294</f>
      </c>
      <c r="O294" s="17"/>
      <c r="P294" s="17" t="s">
        <v>386</v>
      </c>
    </row>
    <row collapsed="false" customFormat="false" customHeight="false" hidden="false" ht="12.1" outlineLevel="0" r="295">
      <c r="A295" s="21" t="n">
        <v>44426.452650463</v>
      </c>
      <c r="B295" s="17" t="s">
        <v>324</v>
      </c>
      <c r="C295" s="17" t="s">
        <v>442</v>
      </c>
      <c r="D295" s="17" t="s">
        <v>299</v>
      </c>
      <c r="E295" s="17" t="s">
        <v>385</v>
      </c>
      <c r="F295" s="17" t="s">
        <v>20</v>
      </c>
      <c r="G295" s="7" t="n">
        <v>2</v>
      </c>
      <c r="H295" s="6" t="n">
        <v>101.51</v>
      </c>
      <c r="I295" s="6" t="n">
        <v>-2030.2</v>
      </c>
      <c r="J295" s="6" t="n">
        <v>-40.06</v>
      </c>
      <c r="K295" s="6" t="n">
        <v>-6.09</v>
      </c>
      <c r="L295" s="6" t="n">
        <v>0</v>
      </c>
      <c r="M295" s="6"/>
      <c r="N295" s="6" t="s">
        <f>=I295+J295+K295+L295</f>
      </c>
      <c r="O295" s="17"/>
      <c r="P295" s="17" t="s">
        <v>386</v>
      </c>
    </row>
    <row collapsed="false" customFormat="false" customHeight="false" hidden="false" ht="12.1" outlineLevel="0" r="296">
      <c r="A296" s="34" t="n">
        <v>44426.454131944</v>
      </c>
      <c r="B296" s="35" t="s">
        <v>316</v>
      </c>
      <c r="C296" s="35" t="s">
        <v>418</v>
      </c>
      <c r="D296" s="35" t="s">
        <v>300</v>
      </c>
      <c r="E296" s="35" t="s">
        <v>34</v>
      </c>
      <c r="F296" s="35" t="s">
        <v>20</v>
      </c>
      <c r="G296" s="36" t="n">
        <v>-14</v>
      </c>
      <c r="H296" s="37" t="n">
        <v>6.206</v>
      </c>
      <c r="I296" s="37" t="n">
        <v>86.88</v>
      </c>
      <c r="J296" s="37" t="n">
        <v>0</v>
      </c>
      <c r="K296" s="37" t="n">
        <v>0</v>
      </c>
      <c r="L296" s="37" t="n">
        <v>0</v>
      </c>
      <c r="M296" s="37"/>
      <c r="N296" s="6" t="s">
        <f>=I296+J296+K296+L296</f>
      </c>
      <c r="O296" s="35"/>
      <c r="P296" s="35" t="s">
        <v>386</v>
      </c>
    </row>
    <row collapsed="false" customFormat="false" customHeight="false" hidden="false" ht="12.1" outlineLevel="0" r="297">
      <c r="A297" s="21" t="n">
        <v>44426.45494213</v>
      </c>
      <c r="B297" s="17" t="s">
        <v>320</v>
      </c>
      <c r="C297" s="17" t="s">
        <v>430</v>
      </c>
      <c r="D297" s="17" t="s">
        <v>299</v>
      </c>
      <c r="E297" s="17" t="s">
        <v>385</v>
      </c>
      <c r="F297" s="17" t="s">
        <v>20</v>
      </c>
      <c r="G297" s="7" t="n">
        <v>2</v>
      </c>
      <c r="H297" s="6" t="n">
        <v>105.24</v>
      </c>
      <c r="I297" s="6" t="n">
        <v>-345.15</v>
      </c>
      <c r="J297" s="6" t="n">
        <v>-2.28</v>
      </c>
      <c r="K297" s="6" t="n">
        <v>-1.04</v>
      </c>
      <c r="L297" s="6" t="n">
        <v>0</v>
      </c>
      <c r="M297" s="6"/>
      <c r="N297" s="6" t="s">
        <f>=I297+J297+K297+L297</f>
      </c>
      <c r="O297" s="17"/>
      <c r="P297" s="17" t="s">
        <v>386</v>
      </c>
    </row>
    <row collapsed="false" customFormat="false" customHeight="false" hidden="false" ht="12.1" outlineLevel="0" r="298">
      <c r="A298" s="34" t="n">
        <v>44427.429490741</v>
      </c>
      <c r="B298" s="35" t="s">
        <v>323</v>
      </c>
      <c r="C298" s="35" t="s">
        <v>439</v>
      </c>
      <c r="D298" s="35" t="s">
        <v>300</v>
      </c>
      <c r="E298" s="35" t="s">
        <v>385</v>
      </c>
      <c r="F298" s="35" t="s">
        <v>20</v>
      </c>
      <c r="G298" s="36" t="n">
        <v>-1</v>
      </c>
      <c r="H298" s="37" t="n">
        <v>96.36</v>
      </c>
      <c r="I298" s="37" t="n">
        <v>963.6</v>
      </c>
      <c r="J298" s="37" t="n">
        <v>9.4</v>
      </c>
      <c r="K298" s="37" t="n">
        <v>-2.89</v>
      </c>
      <c r="L298" s="37" t="n">
        <v>0</v>
      </c>
      <c r="M298" s="37"/>
      <c r="N298" s="6" t="s">
        <f>=I298+J298+K298+L298</f>
      </c>
      <c r="O298" s="35"/>
      <c r="P298" s="35" t="s">
        <v>386</v>
      </c>
    </row>
    <row collapsed="false" customFormat="false" customHeight="false" hidden="false" ht="12.1" outlineLevel="0" r="299">
      <c r="A299" s="21" t="n">
        <v>44427.469606481</v>
      </c>
      <c r="B299" s="17" t="s">
        <v>329</v>
      </c>
      <c r="C299" s="17" t="s">
        <v>447</v>
      </c>
      <c r="D299" s="17" t="s">
        <v>299</v>
      </c>
      <c r="E299" s="17" t="s">
        <v>385</v>
      </c>
      <c r="F299" s="17" t="s">
        <v>20</v>
      </c>
      <c r="G299" s="7" t="n">
        <v>1</v>
      </c>
      <c r="H299" s="6" t="n">
        <v>101.77</v>
      </c>
      <c r="I299" s="6" t="n">
        <v>-610.62</v>
      </c>
      <c r="J299" s="6" t="n">
        <v>-4.58</v>
      </c>
      <c r="K299" s="6" t="n">
        <v>-1.83</v>
      </c>
      <c r="L299" s="6" t="n">
        <v>0</v>
      </c>
      <c r="M299" s="6"/>
      <c r="N299" s="6" t="s">
        <f>=I299+J299+K299+L299</f>
      </c>
      <c r="O299" s="17"/>
      <c r="P299" s="17" t="s">
        <v>386</v>
      </c>
    </row>
    <row collapsed="false" customFormat="false" customHeight="false" hidden="false" ht="12.1" outlineLevel="0" r="300">
      <c r="A300" s="22" t="n">
        <v>44432.490231481</v>
      </c>
      <c r="B300" s="23" t="s">
        <v>369</v>
      </c>
      <c r="C300" s="23" t="s">
        <v>99</v>
      </c>
      <c r="D300" s="23" t="s">
        <v>369</v>
      </c>
      <c r="E300" s="23" t="s">
        <v>369</v>
      </c>
      <c r="F300" s="23" t="s">
        <v>48</v>
      </c>
      <c r="G300" s="24" t="n">
        <v>1</v>
      </c>
      <c r="H300" s="25" t="n">
        <v>1</v>
      </c>
      <c r="I300" s="25" t="n">
        <v>38</v>
      </c>
      <c r="J300" s="25" t="n">
        <v>0</v>
      </c>
      <c r="K300" s="25" t="n">
        <v>0</v>
      </c>
      <c r="L300" s="25" t="n">
        <v>0</v>
      </c>
      <c r="M300" s="6" t="s">
        <f>=I300+J300+K300+L300</f>
      </c>
      <c r="N300" s="25"/>
      <c r="O300" s="23"/>
      <c r="P300" s="23" t="s">
        <v>370</v>
      </c>
    </row>
    <row collapsed="false" customFormat="false" customHeight="false" hidden="false" ht="12.1" outlineLevel="0" r="301">
      <c r="A301" s="34" t="n">
        <v>44432.491006944</v>
      </c>
      <c r="B301" s="35" t="s">
        <v>405</v>
      </c>
      <c r="C301" s="35" t="s">
        <v>255</v>
      </c>
      <c r="D301" s="35" t="s">
        <v>300</v>
      </c>
      <c r="E301" s="35" t="s">
        <v>406</v>
      </c>
      <c r="F301" s="35" t="s">
        <v>20</v>
      </c>
      <c r="G301" s="36" t="n">
        <v>-38</v>
      </c>
      <c r="H301" s="37" t="n">
        <v>73.94</v>
      </c>
      <c r="I301" s="37" t="n">
        <v>2809.72</v>
      </c>
      <c r="J301" s="37" t="n">
        <v>0</v>
      </c>
      <c r="K301" s="37" t="n">
        <v>-8.43</v>
      </c>
      <c r="L301" s="37" t="n">
        <v>0</v>
      </c>
      <c r="M301" s="37"/>
      <c r="N301" s="6" t="s">
        <f>=I301+J301+K301+L301</f>
      </c>
      <c r="O301" s="35"/>
      <c r="P301" s="35" t="s">
        <v>370</v>
      </c>
    </row>
    <row collapsed="false" customFormat="false" customHeight="false" hidden="false" ht="12.1" outlineLevel="0" r="302">
      <c r="A302" s="22" t="n">
        <v>44432.494872685</v>
      </c>
      <c r="B302" s="23" t="s">
        <v>369</v>
      </c>
      <c r="C302" s="23" t="s">
        <v>99</v>
      </c>
      <c r="D302" s="23" t="s">
        <v>369</v>
      </c>
      <c r="E302" s="23" t="s">
        <v>369</v>
      </c>
      <c r="F302" s="23" t="s">
        <v>20</v>
      </c>
      <c r="G302" s="24" t="n">
        <v>1</v>
      </c>
      <c r="H302" s="25" t="n">
        <v>1</v>
      </c>
      <c r="I302" s="25" t="n">
        <v>2801.29</v>
      </c>
      <c r="J302" s="25" t="n">
        <v>0</v>
      </c>
      <c r="K302" s="25" t="n">
        <v>0</v>
      </c>
      <c r="L302" s="25" t="n">
        <v>0</v>
      </c>
      <c r="M302" s="25"/>
      <c r="N302" s="6" t="s">
        <f>=I302+J302+K302+L302</f>
      </c>
      <c r="O302" s="23"/>
      <c r="P302" s="23" t="s">
        <v>386</v>
      </c>
    </row>
    <row collapsed="false" customFormat="false" customHeight="false" hidden="false" ht="12.1" outlineLevel="0" r="303">
      <c r="A303" s="21" t="n">
        <v>44432.497638889</v>
      </c>
      <c r="B303" s="17" t="s">
        <v>78</v>
      </c>
      <c r="C303" s="17" t="s">
        <v>378</v>
      </c>
      <c r="D303" s="17" t="s">
        <v>299</v>
      </c>
      <c r="E303" s="17" t="s">
        <v>34</v>
      </c>
      <c r="F303" s="17" t="s">
        <v>20</v>
      </c>
      <c r="G303" s="7" t="n">
        <v>50</v>
      </c>
      <c r="H303" s="6" t="n">
        <v>1.8403</v>
      </c>
      <c r="I303" s="6" t="n">
        <v>-92.02</v>
      </c>
      <c r="J303" s="6" t="n">
        <v>0</v>
      </c>
      <c r="K303" s="6" t="n">
        <v>-0.28</v>
      </c>
      <c r="L303" s="6" t="n">
        <v>0</v>
      </c>
      <c r="M303" s="6"/>
      <c r="N303" s="6" t="s">
        <f>=I303+J303+K303+L303</f>
      </c>
      <c r="O303" s="17"/>
      <c r="P303" s="17" t="s">
        <v>386</v>
      </c>
    </row>
    <row collapsed="false" customFormat="false" customHeight="false" hidden="false" ht="12.1" outlineLevel="0" r="304">
      <c r="A304" s="21" t="n">
        <v>44432.498414352</v>
      </c>
      <c r="B304" s="17" t="s">
        <v>33</v>
      </c>
      <c r="C304" s="17" t="s">
        <v>423</v>
      </c>
      <c r="D304" s="17" t="s">
        <v>299</v>
      </c>
      <c r="E304" s="17" t="s">
        <v>34</v>
      </c>
      <c r="F304" s="17" t="s">
        <v>20</v>
      </c>
      <c r="G304" s="7" t="n">
        <v>25</v>
      </c>
      <c r="H304" s="6" t="n">
        <v>6.748</v>
      </c>
      <c r="I304" s="6" t="n">
        <v>-168.7</v>
      </c>
      <c r="J304" s="6" t="n">
        <v>0</v>
      </c>
      <c r="K304" s="6" t="n">
        <v>0</v>
      </c>
      <c r="L304" s="6" t="n">
        <v>0</v>
      </c>
      <c r="M304" s="6"/>
      <c r="N304" s="6" t="s">
        <f>=I304+J304+K304+L304</f>
      </c>
      <c r="O304" s="17"/>
      <c r="P304" s="17" t="s">
        <v>386</v>
      </c>
    </row>
    <row collapsed="false" customFormat="false" customHeight="false" hidden="false" ht="12.1" outlineLevel="0" r="305">
      <c r="A305" s="21" t="n">
        <v>44432.499768519</v>
      </c>
      <c r="B305" s="17" t="s">
        <v>330</v>
      </c>
      <c r="C305" s="17" t="s">
        <v>448</v>
      </c>
      <c r="D305" s="17" t="s">
        <v>299</v>
      </c>
      <c r="E305" s="17" t="s">
        <v>34</v>
      </c>
      <c r="F305" s="17" t="s">
        <v>20</v>
      </c>
      <c r="G305" s="7" t="n">
        <v>1</v>
      </c>
      <c r="H305" s="6" t="n">
        <v>1149.8</v>
      </c>
      <c r="I305" s="6" t="n">
        <v>-1149.8</v>
      </c>
      <c r="J305" s="6" t="n">
        <v>0</v>
      </c>
      <c r="K305" s="6" t="n">
        <v>-3.45</v>
      </c>
      <c r="L305" s="6" t="n">
        <v>0</v>
      </c>
      <c r="M305" s="6"/>
      <c r="N305" s="6" t="s">
        <f>=I305+J305+K305+L305</f>
      </c>
      <c r="O305" s="17"/>
      <c r="P305" s="17" t="s">
        <v>386</v>
      </c>
    </row>
    <row collapsed="false" customFormat="false" customHeight="false" hidden="false" ht="12.1" outlineLevel="0" r="306">
      <c r="A306" s="21" t="n">
        <v>44432.509351852</v>
      </c>
      <c r="B306" s="17" t="s">
        <v>330</v>
      </c>
      <c r="C306" s="17" t="s">
        <v>448</v>
      </c>
      <c r="D306" s="17" t="s">
        <v>299</v>
      </c>
      <c r="E306" s="17" t="s">
        <v>34</v>
      </c>
      <c r="F306" s="17" t="s">
        <v>20</v>
      </c>
      <c r="G306" s="7" t="n">
        <v>1</v>
      </c>
      <c r="H306" s="6" t="n">
        <v>1150.4</v>
      </c>
      <c r="I306" s="6" t="n">
        <v>-1150.4</v>
      </c>
      <c r="J306" s="6" t="n">
        <v>0</v>
      </c>
      <c r="K306" s="6" t="n">
        <v>-3.45</v>
      </c>
      <c r="L306" s="6" t="n">
        <v>0</v>
      </c>
      <c r="M306" s="6"/>
      <c r="N306" s="6" t="s">
        <f>=I306+J306+K306+L306</f>
      </c>
      <c r="O306" s="17"/>
      <c r="P306" s="17" t="s">
        <v>386</v>
      </c>
    </row>
    <row collapsed="false" customFormat="false" customHeight="false" hidden="false" ht="12.1" outlineLevel="0" r="307">
      <c r="A307" s="21" t="n">
        <v>44432.511539352</v>
      </c>
      <c r="B307" s="17" t="s">
        <v>78</v>
      </c>
      <c r="C307" s="17" t="s">
        <v>378</v>
      </c>
      <c r="D307" s="17" t="s">
        <v>299</v>
      </c>
      <c r="E307" s="17" t="s">
        <v>34</v>
      </c>
      <c r="F307" s="17" t="s">
        <v>20</v>
      </c>
      <c r="G307" s="7" t="n">
        <v>300</v>
      </c>
      <c r="H307" s="6" t="n">
        <v>1.8427</v>
      </c>
      <c r="I307" s="6" t="n">
        <v>-552.81</v>
      </c>
      <c r="J307" s="6" t="n">
        <v>0</v>
      </c>
      <c r="K307" s="6" t="n">
        <v>-1.66</v>
      </c>
      <c r="L307" s="6" t="n">
        <v>0</v>
      </c>
      <c r="M307" s="6"/>
      <c r="N307" s="6" t="s">
        <f>=I307+J307+K307+L307</f>
      </c>
      <c r="O307" s="17"/>
      <c r="P307" s="17" t="s">
        <v>386</v>
      </c>
    </row>
    <row collapsed="false" customFormat="false" customHeight="false" hidden="false" ht="12.1" outlineLevel="0" r="308">
      <c r="A308" s="34" t="n">
        <v>44433.438159722</v>
      </c>
      <c r="B308" s="35" t="s">
        <v>322</v>
      </c>
      <c r="C308" s="35" t="s">
        <v>438</v>
      </c>
      <c r="D308" s="35" t="s">
        <v>300</v>
      </c>
      <c r="E308" s="35" t="s">
        <v>385</v>
      </c>
      <c r="F308" s="35" t="s">
        <v>20</v>
      </c>
      <c r="G308" s="36" t="n">
        <v>-1</v>
      </c>
      <c r="H308" s="37" t="n">
        <v>99.12</v>
      </c>
      <c r="I308" s="37" t="n">
        <v>991.2</v>
      </c>
      <c r="J308" s="37" t="n">
        <v>18.5</v>
      </c>
      <c r="K308" s="37" t="n">
        <v>-2.97</v>
      </c>
      <c r="L308" s="37" t="n">
        <v>0</v>
      </c>
      <c r="M308" s="37"/>
      <c r="N308" s="6" t="s">
        <f>=I308+J308+K308+L308</f>
      </c>
      <c r="O308" s="35"/>
      <c r="P308" s="35" t="s">
        <v>386</v>
      </c>
    </row>
    <row collapsed="false" customFormat="false" customHeight="false" hidden="false" ht="12.1" outlineLevel="0" r="309">
      <c r="A309" s="21" t="n">
        <v>44433.546793981</v>
      </c>
      <c r="B309" s="17" t="s">
        <v>42</v>
      </c>
      <c r="C309" s="17" t="s">
        <v>422</v>
      </c>
      <c r="D309" s="17" t="s">
        <v>299</v>
      </c>
      <c r="E309" s="17" t="s">
        <v>34</v>
      </c>
      <c r="F309" s="17" t="s">
        <v>20</v>
      </c>
      <c r="G309" s="7" t="n">
        <v>2</v>
      </c>
      <c r="H309" s="6" t="n">
        <v>78.04</v>
      </c>
      <c r="I309" s="6" t="n">
        <v>-156.08</v>
      </c>
      <c r="J309" s="6" t="n">
        <v>0</v>
      </c>
      <c r="K309" s="6" t="n">
        <v>-0.47</v>
      </c>
      <c r="L309" s="6" t="n">
        <v>0</v>
      </c>
      <c r="M309" s="6"/>
      <c r="N309" s="6" t="s">
        <f>=I309+J309+K309+L309</f>
      </c>
      <c r="O309" s="17"/>
      <c r="P309" s="17" t="s">
        <v>386</v>
      </c>
    </row>
    <row collapsed="false" customFormat="false" customHeight="false" hidden="false" ht="12.1" outlineLevel="0" r="310">
      <c r="A310" s="21" t="n">
        <v>44433.547986111</v>
      </c>
      <c r="B310" s="17" t="s">
        <v>78</v>
      </c>
      <c r="C310" s="17" t="s">
        <v>378</v>
      </c>
      <c r="D310" s="17" t="s">
        <v>299</v>
      </c>
      <c r="E310" s="17" t="s">
        <v>34</v>
      </c>
      <c r="F310" s="17" t="s">
        <v>20</v>
      </c>
      <c r="G310" s="7" t="n">
        <v>100</v>
      </c>
      <c r="H310" s="6" t="n">
        <v>1.8492</v>
      </c>
      <c r="I310" s="6" t="n">
        <v>-184.92</v>
      </c>
      <c r="J310" s="6" t="n">
        <v>0</v>
      </c>
      <c r="K310" s="6" t="n">
        <v>-0.55</v>
      </c>
      <c r="L310" s="6" t="n">
        <v>0</v>
      </c>
      <c r="M310" s="6"/>
      <c r="N310" s="6" t="s">
        <f>=I310+J310+K310+L310</f>
      </c>
      <c r="O310" s="17"/>
      <c r="P310" s="17" t="s">
        <v>386</v>
      </c>
    </row>
    <row collapsed="false" customFormat="false" customHeight="false" hidden="false" ht="12.1" outlineLevel="0" r="311">
      <c r="A311" s="22" t="n">
        <v>44434.368043981</v>
      </c>
      <c r="B311" s="23" t="s">
        <v>390</v>
      </c>
      <c r="C311" s="23" t="s">
        <v>449</v>
      </c>
      <c r="D311" s="23" t="s">
        <v>390</v>
      </c>
      <c r="E311" s="23" t="s">
        <v>390</v>
      </c>
      <c r="F311" s="23" t="s">
        <v>20</v>
      </c>
      <c r="G311" s="24" t="n">
        <v>1</v>
      </c>
      <c r="H311" s="25" t="n">
        <v>1</v>
      </c>
      <c r="I311" s="25" t="n">
        <v>64.32</v>
      </c>
      <c r="J311" s="25" t="n">
        <v>0</v>
      </c>
      <c r="K311" s="25" t="n">
        <v>0</v>
      </c>
      <c r="L311" s="25" t="n">
        <v>0</v>
      </c>
      <c r="M311" s="25"/>
      <c r="N311" s="6" t="s">
        <f>=I311+J311+K311+L311</f>
      </c>
      <c r="O311" s="23"/>
      <c r="P311" s="23" t="s">
        <v>386</v>
      </c>
    </row>
    <row collapsed="false" customFormat="false" customHeight="false" hidden="false" ht="12.1" outlineLevel="0" r="312">
      <c r="A312" s="26" t="n">
        <v>44434.494710648</v>
      </c>
      <c r="B312" s="27" t="s">
        <v>371</v>
      </c>
      <c r="C312" s="27" t="s">
        <v>100</v>
      </c>
      <c r="D312" s="27" t="s">
        <v>371</v>
      </c>
      <c r="E312" s="27" t="s">
        <v>371</v>
      </c>
      <c r="F312" s="27" t="s">
        <v>20</v>
      </c>
      <c r="G312" s="28" t="n">
        <v>1</v>
      </c>
      <c r="H312" s="29" t="n">
        <v>-2801.29</v>
      </c>
      <c r="I312" s="29" t="n">
        <v>-2801.29</v>
      </c>
      <c r="J312" s="29" t="n">
        <v>0</v>
      </c>
      <c r="K312" s="29" t="n">
        <v>0</v>
      </c>
      <c r="L312" s="29" t="n">
        <v>0</v>
      </c>
      <c r="M312" s="29"/>
      <c r="N312" s="6" t="s">
        <f>=I312+J312+K312+L312</f>
      </c>
      <c r="O312" s="27"/>
      <c r="P312" s="27" t="s">
        <v>370</v>
      </c>
    </row>
    <row collapsed="false" customFormat="false" customHeight="false" hidden="false" ht="12.1" outlineLevel="0" r="313">
      <c r="A313" s="22" t="n">
        <v>44440.427511574</v>
      </c>
      <c r="B313" s="23" t="s">
        <v>369</v>
      </c>
      <c r="C313" s="23" t="s">
        <v>99</v>
      </c>
      <c r="D313" s="23" t="s">
        <v>369</v>
      </c>
      <c r="E313" s="23" t="s">
        <v>369</v>
      </c>
      <c r="F313" s="23" t="s">
        <v>48</v>
      </c>
      <c r="G313" s="24" t="n">
        <v>1</v>
      </c>
      <c r="H313" s="25" t="n">
        <v>1</v>
      </c>
      <c r="I313" s="25" t="n">
        <v>38</v>
      </c>
      <c r="J313" s="25" t="n">
        <v>0</v>
      </c>
      <c r="K313" s="25" t="n">
        <v>0</v>
      </c>
      <c r="L313" s="25" t="n">
        <v>0</v>
      </c>
      <c r="M313" s="6" t="s">
        <f>=I313+J313+K313+L313</f>
      </c>
      <c r="N313" s="25"/>
      <c r="O313" s="23"/>
      <c r="P313" s="23" t="s">
        <v>370</v>
      </c>
    </row>
    <row collapsed="false" customFormat="false" customHeight="false" hidden="false" ht="12.1" outlineLevel="0" r="314">
      <c r="A314" s="34" t="n">
        <v>44440.427708333</v>
      </c>
      <c r="B314" s="35" t="s">
        <v>405</v>
      </c>
      <c r="C314" s="35" t="s">
        <v>255</v>
      </c>
      <c r="D314" s="35" t="s">
        <v>300</v>
      </c>
      <c r="E314" s="35" t="s">
        <v>406</v>
      </c>
      <c r="F314" s="35" t="s">
        <v>20</v>
      </c>
      <c r="G314" s="36" t="n">
        <v>-38</v>
      </c>
      <c r="H314" s="37" t="n">
        <v>73.17</v>
      </c>
      <c r="I314" s="37" t="n">
        <v>2780.46</v>
      </c>
      <c r="J314" s="37" t="n">
        <v>0</v>
      </c>
      <c r="K314" s="37" t="n">
        <v>-8.34</v>
      </c>
      <c r="L314" s="37" t="n">
        <v>0</v>
      </c>
      <c r="M314" s="37"/>
      <c r="N314" s="6" t="s">
        <f>=I314+J314+K314+L314</f>
      </c>
      <c r="O314" s="35"/>
      <c r="P314" s="35" t="s">
        <v>370</v>
      </c>
    </row>
    <row collapsed="false" customFormat="false" customHeight="false" hidden="false" ht="12.1" outlineLevel="0" r="315">
      <c r="A315" s="22" t="n">
        <v>44440.428622685</v>
      </c>
      <c r="B315" s="23" t="s">
        <v>369</v>
      </c>
      <c r="C315" s="23" t="s">
        <v>99</v>
      </c>
      <c r="D315" s="23" t="s">
        <v>369</v>
      </c>
      <c r="E315" s="23" t="s">
        <v>369</v>
      </c>
      <c r="F315" s="23" t="s">
        <v>20</v>
      </c>
      <c r="G315" s="24" t="n">
        <v>1</v>
      </c>
      <c r="H315" s="25" t="n">
        <v>1</v>
      </c>
      <c r="I315" s="25" t="n">
        <v>2772.12</v>
      </c>
      <c r="J315" s="25" t="n">
        <v>0</v>
      </c>
      <c r="K315" s="25" t="n">
        <v>0</v>
      </c>
      <c r="L315" s="25" t="n">
        <v>0</v>
      </c>
      <c r="M315" s="25"/>
      <c r="N315" s="6" t="s">
        <f>=I315+J315+K315+L315</f>
      </c>
      <c r="O315" s="23"/>
      <c r="P315" s="23" t="s">
        <v>386</v>
      </c>
    </row>
    <row collapsed="false" customFormat="false" customHeight="false" hidden="false" ht="12.1" outlineLevel="0" r="316">
      <c r="A316" s="21" t="n">
        <v>44440.433402778</v>
      </c>
      <c r="B316" s="17" t="s">
        <v>42</v>
      </c>
      <c r="C316" s="17" t="s">
        <v>422</v>
      </c>
      <c r="D316" s="17" t="s">
        <v>299</v>
      </c>
      <c r="E316" s="17" t="s">
        <v>34</v>
      </c>
      <c r="F316" s="17" t="s">
        <v>20</v>
      </c>
      <c r="G316" s="7" t="n">
        <v>3</v>
      </c>
      <c r="H316" s="6" t="n">
        <v>78.31</v>
      </c>
      <c r="I316" s="6" t="n">
        <v>-234.93</v>
      </c>
      <c r="J316" s="6" t="n">
        <v>0</v>
      </c>
      <c r="K316" s="6" t="n">
        <v>-0.7</v>
      </c>
      <c r="L316" s="6" t="n">
        <v>0</v>
      </c>
      <c r="M316" s="6"/>
      <c r="N316" s="6" t="s">
        <f>=I316+J316+K316+L316</f>
      </c>
      <c r="O316" s="17"/>
      <c r="P316" s="17" t="s">
        <v>386</v>
      </c>
    </row>
    <row collapsed="false" customFormat="false" customHeight="false" hidden="false" ht="12.1" outlineLevel="0" r="317">
      <c r="A317" s="21" t="n">
        <v>44440.433946759</v>
      </c>
      <c r="B317" s="17" t="s">
        <v>78</v>
      </c>
      <c r="C317" s="17" t="s">
        <v>378</v>
      </c>
      <c r="D317" s="17" t="s">
        <v>299</v>
      </c>
      <c r="E317" s="17" t="s">
        <v>34</v>
      </c>
      <c r="F317" s="17" t="s">
        <v>20</v>
      </c>
      <c r="G317" s="7" t="n">
        <v>100</v>
      </c>
      <c r="H317" s="6" t="n">
        <v>1.8597</v>
      </c>
      <c r="I317" s="6" t="n">
        <v>-185.97</v>
      </c>
      <c r="J317" s="6" t="n">
        <v>0</v>
      </c>
      <c r="K317" s="6" t="n">
        <v>-0.56</v>
      </c>
      <c r="L317" s="6" t="n">
        <v>0</v>
      </c>
      <c r="M317" s="6"/>
      <c r="N317" s="6" t="s">
        <f>=I317+J317+K317+L317</f>
      </c>
      <c r="O317" s="17"/>
      <c r="P317" s="17" t="s">
        <v>386</v>
      </c>
    </row>
    <row collapsed="false" customFormat="false" customHeight="false" hidden="false" ht="12.1" outlineLevel="0" r="318">
      <c r="A318" s="21" t="n">
        <v>44440.434456019</v>
      </c>
      <c r="B318" s="17" t="s">
        <v>70</v>
      </c>
      <c r="C318" s="17" t="s">
        <v>450</v>
      </c>
      <c r="D318" s="17" t="s">
        <v>299</v>
      </c>
      <c r="E318" s="17" t="s">
        <v>34</v>
      </c>
      <c r="F318" s="17" t="s">
        <v>20</v>
      </c>
      <c r="G318" s="7" t="n">
        <v>3</v>
      </c>
      <c r="H318" s="6" t="n">
        <v>77.63</v>
      </c>
      <c r="I318" s="6" t="n">
        <v>-232.89</v>
      </c>
      <c r="J318" s="6" t="n">
        <v>0</v>
      </c>
      <c r="K318" s="6" t="n">
        <v>-0.7</v>
      </c>
      <c r="L318" s="6" t="n">
        <v>0</v>
      </c>
      <c r="M318" s="6"/>
      <c r="N318" s="6" t="s">
        <f>=I318+J318+K318+L318</f>
      </c>
      <c r="O318" s="17"/>
      <c r="P318" s="17" t="s">
        <v>386</v>
      </c>
    </row>
    <row collapsed="false" customFormat="false" customHeight="false" hidden="false" ht="12.1" outlineLevel="0" r="319">
      <c r="A319" s="21" t="n">
        <v>44440.435613426</v>
      </c>
      <c r="B319" s="17" t="s">
        <v>405</v>
      </c>
      <c r="C319" s="17" t="s">
        <v>255</v>
      </c>
      <c r="D319" s="17" t="s">
        <v>299</v>
      </c>
      <c r="E319" s="17" t="s">
        <v>406</v>
      </c>
      <c r="F319" s="17" t="s">
        <v>20</v>
      </c>
      <c r="G319" s="7" t="n">
        <v>4</v>
      </c>
      <c r="H319" s="6" t="n">
        <v>73.1675</v>
      </c>
      <c r="I319" s="6" t="n">
        <v>-292.67</v>
      </c>
      <c r="J319" s="6" t="n">
        <v>0</v>
      </c>
      <c r="K319" s="6" t="n">
        <v>-0.88</v>
      </c>
      <c r="L319" s="6" t="n">
        <v>0</v>
      </c>
      <c r="M319" s="6"/>
      <c r="N319" s="6" t="s">
        <f>=I319+J319+K319+L319</f>
      </c>
      <c r="O319" s="17"/>
      <c r="P319" s="17" t="s">
        <v>386</v>
      </c>
    </row>
    <row collapsed="false" customFormat="false" customHeight="false" hidden="false" ht="12.1" outlineLevel="0" r="320">
      <c r="A320" s="34" t="n">
        <v>44440.436446759</v>
      </c>
      <c r="B320" s="35" t="s">
        <v>317</v>
      </c>
      <c r="C320" s="35" t="s">
        <v>419</v>
      </c>
      <c r="D320" s="35" t="s">
        <v>300</v>
      </c>
      <c r="E320" s="35" t="s">
        <v>34</v>
      </c>
      <c r="F320" s="35" t="s">
        <v>48</v>
      </c>
      <c r="G320" s="36" t="n">
        <v>-3</v>
      </c>
      <c r="H320" s="37" t="n">
        <v>0.1114</v>
      </c>
      <c r="I320" s="37" t="n">
        <v>0.33</v>
      </c>
      <c r="J320" s="37" t="n">
        <v>0</v>
      </c>
      <c r="K320" s="37" t="n">
        <v>0</v>
      </c>
      <c r="L320" s="37" t="n">
        <v>0</v>
      </c>
      <c r="M320" s="6" t="s">
        <f>=I320+J320+K320+L320</f>
      </c>
      <c r="N320" s="37"/>
      <c r="O320" s="35"/>
      <c r="P320" s="35" t="s">
        <v>386</v>
      </c>
    </row>
    <row collapsed="false" customFormat="false" customHeight="false" hidden="false" ht="12.1" outlineLevel="0" r="321">
      <c r="A321" s="21" t="n">
        <v>44440.436678241</v>
      </c>
      <c r="B321" s="17" t="s">
        <v>66</v>
      </c>
      <c r="C321" s="17" t="s">
        <v>451</v>
      </c>
      <c r="D321" s="17" t="s">
        <v>299</v>
      </c>
      <c r="E321" s="17" t="s">
        <v>34</v>
      </c>
      <c r="F321" s="17" t="s">
        <v>48</v>
      </c>
      <c r="G321" s="7" t="n">
        <v>10</v>
      </c>
      <c r="H321" s="6" t="n">
        <v>0.1075</v>
      </c>
      <c r="I321" s="6" t="n">
        <v>-1.08</v>
      </c>
      <c r="J321" s="6" t="n">
        <v>0</v>
      </c>
      <c r="K321" s="6" t="n">
        <v>0</v>
      </c>
      <c r="L321" s="6" t="n">
        <v>0</v>
      </c>
      <c r="M321" s="6" t="s">
        <f>=I321+J321+K321+L321</f>
      </c>
      <c r="N321" s="6"/>
      <c r="O321" s="17"/>
      <c r="P321" s="17" t="s">
        <v>386</v>
      </c>
    </row>
    <row collapsed="false" customFormat="false" customHeight="false" hidden="false" ht="12.1" outlineLevel="0" r="322">
      <c r="A322" s="21" t="n">
        <v>44440.436678241</v>
      </c>
      <c r="B322" s="17" t="s">
        <v>66</v>
      </c>
      <c r="C322" s="17" t="s">
        <v>451</v>
      </c>
      <c r="D322" s="17" t="s">
        <v>299</v>
      </c>
      <c r="E322" s="17" t="s">
        <v>34</v>
      </c>
      <c r="F322" s="17" t="s">
        <v>48</v>
      </c>
      <c r="G322" s="7" t="n">
        <v>6</v>
      </c>
      <c r="H322" s="6" t="n">
        <v>0.1075</v>
      </c>
      <c r="I322" s="6" t="n">
        <v>-0.65</v>
      </c>
      <c r="J322" s="6" t="n">
        <v>0</v>
      </c>
      <c r="K322" s="6" t="n">
        <v>0</v>
      </c>
      <c r="L322" s="6" t="n">
        <v>0</v>
      </c>
      <c r="M322" s="6" t="s">
        <f>=I322+J322+K322+L322</f>
      </c>
      <c r="N322" s="6"/>
      <c r="O322" s="17"/>
      <c r="P322" s="17" t="s">
        <v>386</v>
      </c>
    </row>
    <row collapsed="false" customFormat="false" customHeight="false" hidden="false" ht="12.1" outlineLevel="0" r="323">
      <c r="A323" s="21" t="n">
        <v>44440.436678241</v>
      </c>
      <c r="B323" s="17" t="s">
        <v>66</v>
      </c>
      <c r="C323" s="17" t="s">
        <v>451</v>
      </c>
      <c r="D323" s="17" t="s">
        <v>299</v>
      </c>
      <c r="E323" s="17" t="s">
        <v>34</v>
      </c>
      <c r="F323" s="17" t="s">
        <v>48</v>
      </c>
      <c r="G323" s="7" t="n">
        <v>24</v>
      </c>
      <c r="H323" s="6" t="n">
        <v>0.1075</v>
      </c>
      <c r="I323" s="6" t="n">
        <v>-2.58</v>
      </c>
      <c r="J323" s="6" t="n">
        <v>0</v>
      </c>
      <c r="K323" s="6" t="n">
        <v>0</v>
      </c>
      <c r="L323" s="6" t="n">
        <v>0</v>
      </c>
      <c r="M323" s="6" t="s">
        <f>=I323+J323+K323+L323</f>
      </c>
      <c r="N323" s="6"/>
      <c r="O323" s="17"/>
      <c r="P323" s="17" t="s">
        <v>386</v>
      </c>
    </row>
    <row collapsed="false" customFormat="false" customHeight="false" hidden="false" ht="12.1" outlineLevel="0" r="324">
      <c r="A324" s="21" t="n">
        <v>44440.452175926</v>
      </c>
      <c r="B324" s="17" t="s">
        <v>42</v>
      </c>
      <c r="C324" s="17" t="s">
        <v>422</v>
      </c>
      <c r="D324" s="17" t="s">
        <v>299</v>
      </c>
      <c r="E324" s="17" t="s">
        <v>34</v>
      </c>
      <c r="F324" s="17" t="s">
        <v>20</v>
      </c>
      <c r="G324" s="7" t="n">
        <v>8</v>
      </c>
      <c r="H324" s="6" t="n">
        <v>78.3</v>
      </c>
      <c r="I324" s="6" t="n">
        <v>-626.4</v>
      </c>
      <c r="J324" s="6" t="n">
        <v>0</v>
      </c>
      <c r="K324" s="6" t="n">
        <v>-1.88</v>
      </c>
      <c r="L324" s="6" t="n">
        <v>0</v>
      </c>
      <c r="M324" s="6"/>
      <c r="N324" s="6" t="s">
        <f>=I324+J324+K324+L324</f>
      </c>
      <c r="O324" s="17"/>
      <c r="P324" s="17" t="s">
        <v>386</v>
      </c>
    </row>
    <row collapsed="false" customFormat="false" customHeight="false" hidden="false" ht="12.1" outlineLevel="0" r="325">
      <c r="A325" s="34" t="n">
        <v>44440.467025463</v>
      </c>
      <c r="B325" s="35" t="s">
        <v>328</v>
      </c>
      <c r="C325" s="35" t="s">
        <v>446</v>
      </c>
      <c r="D325" s="35" t="s">
        <v>300</v>
      </c>
      <c r="E325" s="35" t="s">
        <v>34</v>
      </c>
      <c r="F325" s="35" t="s">
        <v>20</v>
      </c>
      <c r="G325" s="36" t="n">
        <v>-1</v>
      </c>
      <c r="H325" s="37" t="n">
        <v>105.4</v>
      </c>
      <c r="I325" s="37" t="n">
        <v>105.4</v>
      </c>
      <c r="J325" s="37" t="n">
        <v>0</v>
      </c>
      <c r="K325" s="37" t="n">
        <v>-0.32</v>
      </c>
      <c r="L325" s="37" t="n">
        <v>0</v>
      </c>
      <c r="M325" s="37"/>
      <c r="N325" s="6" t="s">
        <f>=I325+J325+K325+L325</f>
      </c>
      <c r="O325" s="35"/>
      <c r="P325" s="35" t="s">
        <v>386</v>
      </c>
    </row>
    <row collapsed="false" customFormat="false" customHeight="false" hidden="false" ht="12.1" outlineLevel="0" r="326">
      <c r="A326" s="34" t="n">
        <v>44440.486724537</v>
      </c>
      <c r="B326" s="35" t="s">
        <v>317</v>
      </c>
      <c r="C326" s="35" t="s">
        <v>419</v>
      </c>
      <c r="D326" s="35" t="s">
        <v>300</v>
      </c>
      <c r="E326" s="35" t="s">
        <v>34</v>
      </c>
      <c r="F326" s="35" t="s">
        <v>48</v>
      </c>
      <c r="G326" s="36" t="n">
        <v>-5</v>
      </c>
      <c r="H326" s="37" t="n">
        <v>0.1115</v>
      </c>
      <c r="I326" s="37" t="n">
        <v>0.56</v>
      </c>
      <c r="J326" s="37" t="n">
        <v>0</v>
      </c>
      <c r="K326" s="37" t="n">
        <v>0</v>
      </c>
      <c r="L326" s="37" t="n">
        <v>0</v>
      </c>
      <c r="M326" s="6" t="s">
        <f>=I326+J326+K326+L326</f>
      </c>
      <c r="N326" s="37"/>
      <c r="O326" s="35"/>
      <c r="P326" s="35" t="s">
        <v>386</v>
      </c>
    </row>
    <row collapsed="false" customFormat="false" customHeight="false" hidden="false" ht="12.1" outlineLevel="0" r="327">
      <c r="A327" s="21" t="n">
        <v>44440.486956019</v>
      </c>
      <c r="B327" s="17" t="s">
        <v>405</v>
      </c>
      <c r="C327" s="17" t="s">
        <v>255</v>
      </c>
      <c r="D327" s="17" t="s">
        <v>299</v>
      </c>
      <c r="E327" s="17" t="s">
        <v>406</v>
      </c>
      <c r="F327" s="17" t="s">
        <v>20</v>
      </c>
      <c r="G327" s="7" t="n">
        <v>6</v>
      </c>
      <c r="H327" s="6" t="n">
        <v>73.185</v>
      </c>
      <c r="I327" s="6" t="n">
        <v>-439.11</v>
      </c>
      <c r="J327" s="6" t="n">
        <v>0</v>
      </c>
      <c r="K327" s="6" t="n">
        <v>-1.32</v>
      </c>
      <c r="L327" s="6" t="n">
        <v>0</v>
      </c>
      <c r="M327" s="6"/>
      <c r="N327" s="6" t="s">
        <f>=I327+J327+K327+L327</f>
      </c>
      <c r="O327" s="17"/>
      <c r="P327" s="17" t="s">
        <v>386</v>
      </c>
    </row>
    <row collapsed="false" customFormat="false" customHeight="false" hidden="false" ht="12.1" outlineLevel="0" r="328">
      <c r="A328" s="21" t="n">
        <v>44440.48712963</v>
      </c>
      <c r="B328" s="17" t="s">
        <v>314</v>
      </c>
      <c r="C328" s="17" t="s">
        <v>415</v>
      </c>
      <c r="D328" s="17" t="s">
        <v>299</v>
      </c>
      <c r="E328" s="17" t="s">
        <v>34</v>
      </c>
      <c r="F328" s="17" t="s">
        <v>48</v>
      </c>
      <c r="G328" s="7" t="n">
        <v>5</v>
      </c>
      <c r="H328" s="6" t="n">
        <v>1.297</v>
      </c>
      <c r="I328" s="6" t="n">
        <v>-6.49</v>
      </c>
      <c r="J328" s="6" t="n">
        <v>0</v>
      </c>
      <c r="K328" s="6" t="n">
        <v>-0.02</v>
      </c>
      <c r="L328" s="6" t="n">
        <v>0</v>
      </c>
      <c r="M328" s="6" t="s">
        <f>=I328+J328+K328+L328</f>
      </c>
      <c r="N328" s="6"/>
      <c r="O328" s="17"/>
      <c r="P328" s="17" t="s">
        <v>386</v>
      </c>
    </row>
    <row collapsed="false" customFormat="false" customHeight="false" hidden="false" ht="12.1" outlineLevel="0" r="329">
      <c r="A329" s="21" t="n">
        <v>44440.490844907</v>
      </c>
      <c r="B329" s="17" t="s">
        <v>78</v>
      </c>
      <c r="C329" s="17" t="s">
        <v>378</v>
      </c>
      <c r="D329" s="17" t="s">
        <v>299</v>
      </c>
      <c r="E329" s="17" t="s">
        <v>34</v>
      </c>
      <c r="F329" s="17" t="s">
        <v>20</v>
      </c>
      <c r="G329" s="7" t="n">
        <v>200</v>
      </c>
      <c r="H329" s="6" t="n">
        <v>1.8594</v>
      </c>
      <c r="I329" s="6" t="n">
        <v>-371.88</v>
      </c>
      <c r="J329" s="6" t="n">
        <v>0</v>
      </c>
      <c r="K329" s="6" t="n">
        <v>-1.12</v>
      </c>
      <c r="L329" s="6" t="n">
        <v>0</v>
      </c>
      <c r="M329" s="6"/>
      <c r="N329" s="6" t="s">
        <f>=I329+J329+K329+L329</f>
      </c>
      <c r="O329" s="17"/>
      <c r="P329" s="17" t="s">
        <v>386</v>
      </c>
    </row>
    <row collapsed="false" customFormat="false" customHeight="false" hidden="false" ht="12.1" outlineLevel="0" r="330">
      <c r="A330" s="21" t="n">
        <v>44441.63306713</v>
      </c>
      <c r="B330" s="17" t="s">
        <v>405</v>
      </c>
      <c r="C330" s="17" t="s">
        <v>255</v>
      </c>
      <c r="D330" s="17" t="s">
        <v>299</v>
      </c>
      <c r="E330" s="17" t="s">
        <v>406</v>
      </c>
      <c r="F330" s="17" t="s">
        <v>20</v>
      </c>
      <c r="G330" s="7" t="n">
        <v>7</v>
      </c>
      <c r="H330" s="6" t="n">
        <v>72.7875</v>
      </c>
      <c r="I330" s="6" t="n">
        <v>-509.51</v>
      </c>
      <c r="J330" s="6" t="n">
        <v>0</v>
      </c>
      <c r="K330" s="6" t="n">
        <v>-1.53</v>
      </c>
      <c r="L330" s="6" t="n">
        <v>0</v>
      </c>
      <c r="M330" s="6"/>
      <c r="N330" s="6" t="s">
        <f>=I330+J330+K330+L330</f>
      </c>
      <c r="O330" s="17"/>
      <c r="P330" s="17" t="s">
        <v>386</v>
      </c>
    </row>
    <row collapsed="false" customFormat="false" customHeight="false" hidden="false" ht="12.1" outlineLevel="0" r="331">
      <c r="A331" s="21" t="n">
        <v>44441.633344907</v>
      </c>
      <c r="B331" s="17" t="s">
        <v>66</v>
      </c>
      <c r="C331" s="17" t="s">
        <v>451</v>
      </c>
      <c r="D331" s="17" t="s">
        <v>299</v>
      </c>
      <c r="E331" s="17" t="s">
        <v>34</v>
      </c>
      <c r="F331" s="17" t="s">
        <v>48</v>
      </c>
      <c r="G331" s="7" t="n">
        <v>60</v>
      </c>
      <c r="H331" s="6" t="n">
        <v>0.1082</v>
      </c>
      <c r="I331" s="6" t="n">
        <v>-6.49</v>
      </c>
      <c r="J331" s="6" t="n">
        <v>0</v>
      </c>
      <c r="K331" s="6" t="n">
        <v>0</v>
      </c>
      <c r="L331" s="6" t="n">
        <v>0</v>
      </c>
      <c r="M331" s="6" t="s">
        <f>=I331+J331+K331+L331</f>
      </c>
      <c r="N331" s="6"/>
      <c r="O331" s="17"/>
      <c r="P331" s="17" t="s">
        <v>386</v>
      </c>
    </row>
    <row collapsed="false" customFormat="false" customHeight="false" hidden="false" ht="12.1" outlineLevel="0" r="332">
      <c r="A332" s="26" t="n">
        <v>44442.428368056</v>
      </c>
      <c r="B332" s="27" t="s">
        <v>371</v>
      </c>
      <c r="C332" s="27" t="s">
        <v>100</v>
      </c>
      <c r="D332" s="27" t="s">
        <v>371</v>
      </c>
      <c r="E332" s="27" t="s">
        <v>371</v>
      </c>
      <c r="F332" s="27" t="s">
        <v>20</v>
      </c>
      <c r="G332" s="28" t="n">
        <v>1</v>
      </c>
      <c r="H332" s="29" t="n">
        <v>-2772.12</v>
      </c>
      <c r="I332" s="29" t="n">
        <v>-2772.12</v>
      </c>
      <c r="J332" s="29" t="n">
        <v>0</v>
      </c>
      <c r="K332" s="29" t="n">
        <v>0</v>
      </c>
      <c r="L332" s="29" t="n">
        <v>0</v>
      </c>
      <c r="M332" s="29"/>
      <c r="N332" s="6" t="s">
        <f>=I332+J332+K332+L332</f>
      </c>
      <c r="O332" s="27"/>
      <c r="P332" s="27" t="s">
        <v>370</v>
      </c>
    </row>
    <row collapsed="false" customFormat="false" customHeight="false" hidden="false" ht="12.1" outlineLevel="0" r="333">
      <c r="A333" s="22" t="n">
        <v>44447.427928241</v>
      </c>
      <c r="B333" s="23" t="s">
        <v>369</v>
      </c>
      <c r="C333" s="23" t="s">
        <v>99</v>
      </c>
      <c r="D333" s="23" t="s">
        <v>369</v>
      </c>
      <c r="E333" s="23" t="s">
        <v>369</v>
      </c>
      <c r="F333" s="23" t="s">
        <v>48</v>
      </c>
      <c r="G333" s="24" t="n">
        <v>1</v>
      </c>
      <c r="H333" s="25" t="n">
        <v>1</v>
      </c>
      <c r="I333" s="25" t="n">
        <v>38</v>
      </c>
      <c r="J333" s="25" t="n">
        <v>0</v>
      </c>
      <c r="K333" s="25" t="n">
        <v>0</v>
      </c>
      <c r="L333" s="25" t="n">
        <v>0</v>
      </c>
      <c r="M333" s="6" t="s">
        <f>=I333+J333+K333+L333</f>
      </c>
      <c r="N333" s="25"/>
      <c r="O333" s="23"/>
      <c r="P333" s="23" t="s">
        <v>370</v>
      </c>
    </row>
    <row collapsed="false" customFormat="false" customHeight="false" hidden="false" ht="12.1" outlineLevel="0" r="334">
      <c r="A334" s="34" t="n">
        <v>44447.428206019</v>
      </c>
      <c r="B334" s="35" t="s">
        <v>405</v>
      </c>
      <c r="C334" s="35" t="s">
        <v>255</v>
      </c>
      <c r="D334" s="35" t="s">
        <v>300</v>
      </c>
      <c r="E334" s="35" t="s">
        <v>406</v>
      </c>
      <c r="F334" s="35" t="s">
        <v>20</v>
      </c>
      <c r="G334" s="36" t="n">
        <v>-38</v>
      </c>
      <c r="H334" s="37" t="n">
        <v>73.4175</v>
      </c>
      <c r="I334" s="37" t="n">
        <v>2789.87</v>
      </c>
      <c r="J334" s="37" t="n">
        <v>0</v>
      </c>
      <c r="K334" s="37" t="n">
        <v>-8.37</v>
      </c>
      <c r="L334" s="37" t="n">
        <v>0</v>
      </c>
      <c r="M334" s="37"/>
      <c r="N334" s="6" t="s">
        <f>=I334+J334+K334+L334</f>
      </c>
      <c r="O334" s="35"/>
      <c r="P334" s="35" t="s">
        <v>370</v>
      </c>
    </row>
    <row collapsed="false" customFormat="false" customHeight="false" hidden="false" ht="12.1" outlineLevel="0" r="335">
      <c r="A335" s="22" t="n">
        <v>44447.429189815</v>
      </c>
      <c r="B335" s="23" t="s">
        <v>369</v>
      </c>
      <c r="C335" s="23" t="s">
        <v>99</v>
      </c>
      <c r="D335" s="23" t="s">
        <v>369</v>
      </c>
      <c r="E335" s="23" t="s">
        <v>369</v>
      </c>
      <c r="F335" s="23" t="s">
        <v>20</v>
      </c>
      <c r="G335" s="24" t="n">
        <v>1</v>
      </c>
      <c r="H335" s="25" t="n">
        <v>1</v>
      </c>
      <c r="I335" s="25" t="n">
        <v>5114</v>
      </c>
      <c r="J335" s="25" t="n">
        <v>0</v>
      </c>
      <c r="K335" s="25" t="n">
        <v>0</v>
      </c>
      <c r="L335" s="25" t="n">
        <v>0</v>
      </c>
      <c r="M335" s="25"/>
      <c r="N335" s="6" t="s">
        <f>=I335+J335+K335+L335</f>
      </c>
      <c r="O335" s="23"/>
      <c r="P335" s="23" t="s">
        <v>386</v>
      </c>
    </row>
    <row collapsed="false" customFormat="false" customHeight="false" hidden="false" ht="12.1" outlineLevel="0" r="336">
      <c r="A336" s="21" t="n">
        <v>44447.462604167</v>
      </c>
      <c r="B336" s="17" t="s">
        <v>405</v>
      </c>
      <c r="C336" s="17" t="s">
        <v>255</v>
      </c>
      <c r="D336" s="17" t="s">
        <v>299</v>
      </c>
      <c r="E336" s="17" t="s">
        <v>406</v>
      </c>
      <c r="F336" s="17" t="s">
        <v>20</v>
      </c>
      <c r="G336" s="7" t="n">
        <v>31</v>
      </c>
      <c r="H336" s="6" t="n">
        <v>73.4825</v>
      </c>
      <c r="I336" s="6" t="n">
        <v>-2277.96</v>
      </c>
      <c r="J336" s="6" t="n">
        <v>0</v>
      </c>
      <c r="K336" s="6" t="n">
        <v>-6.83</v>
      </c>
      <c r="L336" s="6" t="n">
        <v>0</v>
      </c>
      <c r="M336" s="6"/>
      <c r="N336" s="6" t="s">
        <f>=I336+J336+K336+L336</f>
      </c>
      <c r="O336" s="17"/>
      <c r="P336" s="17" t="s">
        <v>386</v>
      </c>
    </row>
    <row collapsed="false" customFormat="false" customHeight="false" hidden="false" ht="12.1" outlineLevel="0" r="337">
      <c r="A337" s="21" t="n">
        <v>44447.463020833</v>
      </c>
      <c r="B337" s="17" t="s">
        <v>314</v>
      </c>
      <c r="C337" s="17" t="s">
        <v>415</v>
      </c>
      <c r="D337" s="17" t="s">
        <v>299</v>
      </c>
      <c r="E337" s="17" t="s">
        <v>34</v>
      </c>
      <c r="F337" s="17" t="s">
        <v>48</v>
      </c>
      <c r="G337" s="7" t="n">
        <v>16</v>
      </c>
      <c r="H337" s="6" t="n">
        <v>1.295</v>
      </c>
      <c r="I337" s="6" t="n">
        <v>-20.72</v>
      </c>
      <c r="J337" s="6" t="n">
        <v>0</v>
      </c>
      <c r="K337" s="6" t="n">
        <v>-0.06</v>
      </c>
      <c r="L337" s="6" t="n">
        <v>0</v>
      </c>
      <c r="M337" s="6" t="s">
        <f>=I337+J337+K337+L337</f>
      </c>
      <c r="N337" s="6"/>
      <c r="O337" s="17"/>
      <c r="P337" s="17" t="s">
        <v>386</v>
      </c>
    </row>
    <row collapsed="false" customFormat="false" customHeight="false" hidden="false" ht="12.1" outlineLevel="0" r="338">
      <c r="A338" s="21" t="n">
        <v>44447.463842593</v>
      </c>
      <c r="B338" s="17" t="s">
        <v>314</v>
      </c>
      <c r="C338" s="17" t="s">
        <v>415</v>
      </c>
      <c r="D338" s="17" t="s">
        <v>299</v>
      </c>
      <c r="E338" s="17" t="s">
        <v>34</v>
      </c>
      <c r="F338" s="17" t="s">
        <v>48</v>
      </c>
      <c r="G338" s="7" t="n">
        <v>8</v>
      </c>
      <c r="H338" s="6" t="n">
        <v>1.295</v>
      </c>
      <c r="I338" s="6" t="n">
        <v>-10.36</v>
      </c>
      <c r="J338" s="6" t="n">
        <v>0</v>
      </c>
      <c r="K338" s="6" t="n">
        <v>-0.03</v>
      </c>
      <c r="L338" s="6" t="n">
        <v>0</v>
      </c>
      <c r="M338" s="6" t="s">
        <f>=I338+J338+K338+L338</f>
      </c>
      <c r="N338" s="6"/>
      <c r="O338" s="17"/>
      <c r="P338" s="17" t="s">
        <v>386</v>
      </c>
    </row>
    <row collapsed="false" customFormat="false" customHeight="false" hidden="false" ht="12.1" outlineLevel="0" r="339">
      <c r="A339" s="21" t="n">
        <v>44447.464293981</v>
      </c>
      <c r="B339" s="17" t="s">
        <v>42</v>
      </c>
      <c r="C339" s="17" t="s">
        <v>422</v>
      </c>
      <c r="D339" s="17" t="s">
        <v>299</v>
      </c>
      <c r="E339" s="17" t="s">
        <v>34</v>
      </c>
      <c r="F339" s="17" t="s">
        <v>20</v>
      </c>
      <c r="G339" s="7" t="n">
        <v>38</v>
      </c>
      <c r="H339" s="6" t="n">
        <v>78.66</v>
      </c>
      <c r="I339" s="6" t="n">
        <v>-2989.08</v>
      </c>
      <c r="J339" s="6" t="n">
        <v>0</v>
      </c>
      <c r="K339" s="6" t="n">
        <v>-8.97</v>
      </c>
      <c r="L339" s="6" t="n">
        <v>0</v>
      </c>
      <c r="M339" s="6"/>
      <c r="N339" s="6" t="s">
        <f>=I339+J339+K339+L339</f>
      </c>
      <c r="O339" s="17"/>
      <c r="P339" s="17" t="s">
        <v>386</v>
      </c>
    </row>
    <row collapsed="false" customFormat="false" customHeight="false" hidden="false" ht="12.1" outlineLevel="0" r="340">
      <c r="A340" s="21" t="n">
        <v>44447.465625</v>
      </c>
      <c r="B340" s="17" t="s">
        <v>78</v>
      </c>
      <c r="C340" s="17" t="s">
        <v>378</v>
      </c>
      <c r="D340" s="17" t="s">
        <v>299</v>
      </c>
      <c r="E340" s="17" t="s">
        <v>34</v>
      </c>
      <c r="F340" s="17" t="s">
        <v>20</v>
      </c>
      <c r="G340" s="7" t="n">
        <v>279</v>
      </c>
      <c r="H340" s="6" t="n">
        <v>1.8913</v>
      </c>
      <c r="I340" s="6" t="n">
        <v>-527.67</v>
      </c>
      <c r="J340" s="6" t="n">
        <v>0</v>
      </c>
      <c r="K340" s="6" t="n">
        <v>-1.58</v>
      </c>
      <c r="L340" s="6" t="n">
        <v>0</v>
      </c>
      <c r="M340" s="6"/>
      <c r="N340" s="6" t="s">
        <f>=I340+J340+K340+L340</f>
      </c>
      <c r="O340" s="17"/>
      <c r="P340" s="17" t="s">
        <v>386</v>
      </c>
    </row>
    <row collapsed="false" customFormat="false" customHeight="false" hidden="false" ht="12.1" outlineLevel="0" r="341">
      <c r="A341" s="34" t="n">
        <v>44447.529097222</v>
      </c>
      <c r="B341" s="35" t="s">
        <v>317</v>
      </c>
      <c r="C341" s="35" t="s">
        <v>419</v>
      </c>
      <c r="D341" s="35" t="s">
        <v>300</v>
      </c>
      <c r="E341" s="35" t="s">
        <v>34</v>
      </c>
      <c r="F341" s="35" t="s">
        <v>48</v>
      </c>
      <c r="G341" s="36" t="n">
        <v>-8</v>
      </c>
      <c r="H341" s="37" t="n">
        <v>0.111</v>
      </c>
      <c r="I341" s="37" t="n">
        <v>0.89</v>
      </c>
      <c r="J341" s="37" t="n">
        <v>0</v>
      </c>
      <c r="K341" s="37" t="n">
        <v>0</v>
      </c>
      <c r="L341" s="37" t="n">
        <v>0</v>
      </c>
      <c r="M341" s="6" t="s">
        <f>=I341+J341+K341+L341</f>
      </c>
      <c r="N341" s="37"/>
      <c r="O341" s="35"/>
      <c r="P341" s="35" t="s">
        <v>370</v>
      </c>
    </row>
    <row collapsed="false" customFormat="false" customHeight="false" hidden="false" ht="12.1" outlineLevel="0" r="342">
      <c r="A342" s="34" t="n">
        <v>44447.810046296</v>
      </c>
      <c r="B342" s="35" t="s">
        <v>315</v>
      </c>
      <c r="C342" s="35" t="s">
        <v>417</v>
      </c>
      <c r="D342" s="35" t="s">
        <v>300</v>
      </c>
      <c r="E342" s="35" t="s">
        <v>34</v>
      </c>
      <c r="F342" s="35" t="s">
        <v>20</v>
      </c>
      <c r="G342" s="36" t="n">
        <v>-4000</v>
      </c>
      <c r="H342" s="37" t="n">
        <v>1.074</v>
      </c>
      <c r="I342" s="37" t="n">
        <v>4296</v>
      </c>
      <c r="J342" s="37" t="n">
        <v>0</v>
      </c>
      <c r="K342" s="37" t="n">
        <v>-12.89</v>
      </c>
      <c r="L342" s="37" t="n">
        <v>0</v>
      </c>
      <c r="M342" s="37"/>
      <c r="N342" s="6" t="s">
        <f>=I342+J342+K342+L342</f>
      </c>
      <c r="O342" s="35"/>
      <c r="P342" s="35" t="s">
        <v>386</v>
      </c>
    </row>
    <row collapsed="false" customFormat="false" customHeight="false" hidden="false" ht="12.1" outlineLevel="0" r="343">
      <c r="A343" s="34" t="n">
        <v>44447.811226852</v>
      </c>
      <c r="B343" s="35" t="s">
        <v>312</v>
      </c>
      <c r="C343" s="35" t="s">
        <v>412</v>
      </c>
      <c r="D343" s="35" t="s">
        <v>300</v>
      </c>
      <c r="E343" s="35" t="s">
        <v>34</v>
      </c>
      <c r="F343" s="35" t="s">
        <v>20</v>
      </c>
      <c r="G343" s="36" t="n">
        <v>-3</v>
      </c>
      <c r="H343" s="37" t="n">
        <v>1693.6</v>
      </c>
      <c r="I343" s="37" t="n">
        <v>5080.8</v>
      </c>
      <c r="J343" s="37" t="n">
        <v>0</v>
      </c>
      <c r="K343" s="37" t="n">
        <v>-15.24</v>
      </c>
      <c r="L343" s="37" t="n">
        <v>0</v>
      </c>
      <c r="M343" s="37"/>
      <c r="N343" s="6" t="s">
        <f>=I343+J343+K343+L343</f>
      </c>
      <c r="O343" s="35"/>
      <c r="P343" s="35" t="s">
        <v>386</v>
      </c>
    </row>
    <row collapsed="false" customFormat="false" customHeight="false" hidden="false" ht="12.1" outlineLevel="0" r="344">
      <c r="A344" s="21" t="n">
        <v>44447.81787037</v>
      </c>
      <c r="B344" s="17" t="s">
        <v>42</v>
      </c>
      <c r="C344" s="17" t="s">
        <v>422</v>
      </c>
      <c r="D344" s="17" t="s">
        <v>299</v>
      </c>
      <c r="E344" s="17" t="s">
        <v>34</v>
      </c>
      <c r="F344" s="17" t="s">
        <v>20</v>
      </c>
      <c r="G344" s="7" t="n">
        <v>9</v>
      </c>
      <c r="H344" s="6" t="n">
        <v>78.51</v>
      </c>
      <c r="I344" s="6" t="n">
        <v>-706.59</v>
      </c>
      <c r="J344" s="6" t="n">
        <v>0</v>
      </c>
      <c r="K344" s="6" t="n">
        <v>-2.12</v>
      </c>
      <c r="L344" s="6" t="n">
        <v>0</v>
      </c>
      <c r="M344" s="6"/>
      <c r="N344" s="6" t="s">
        <f>=I344+J344+K344+L344</f>
      </c>
      <c r="O344" s="17"/>
      <c r="P344" s="17" t="s">
        <v>386</v>
      </c>
    </row>
    <row collapsed="false" customFormat="false" customHeight="false" hidden="false" ht="12.1" outlineLevel="0" r="345">
      <c r="A345" s="21" t="n">
        <v>44447.820902778</v>
      </c>
      <c r="B345" s="17" t="s">
        <v>78</v>
      </c>
      <c r="C345" s="17" t="s">
        <v>378</v>
      </c>
      <c r="D345" s="17" t="s">
        <v>299</v>
      </c>
      <c r="E345" s="17" t="s">
        <v>34</v>
      </c>
      <c r="F345" s="17" t="s">
        <v>20</v>
      </c>
      <c r="G345" s="7" t="n">
        <v>70</v>
      </c>
      <c r="H345" s="6" t="n">
        <v>1.8832</v>
      </c>
      <c r="I345" s="6" t="n">
        <v>-131.82</v>
      </c>
      <c r="J345" s="6" t="n">
        <v>0</v>
      </c>
      <c r="K345" s="6" t="n">
        <v>-0.4</v>
      </c>
      <c r="L345" s="6" t="n">
        <v>0</v>
      </c>
      <c r="M345" s="6"/>
      <c r="N345" s="6" t="s">
        <f>=I345+J345+K345+L345</f>
      </c>
      <c r="O345" s="17"/>
      <c r="P345" s="17" t="s">
        <v>386</v>
      </c>
    </row>
    <row collapsed="false" customFormat="false" customHeight="false" hidden="false" ht="12.1" outlineLevel="0" r="346">
      <c r="A346" s="26" t="n">
        <v>44449.428622685</v>
      </c>
      <c r="B346" s="27" t="s">
        <v>371</v>
      </c>
      <c r="C346" s="27" t="s">
        <v>100</v>
      </c>
      <c r="D346" s="27" t="s">
        <v>371</v>
      </c>
      <c r="E346" s="27" t="s">
        <v>371</v>
      </c>
      <c r="F346" s="27" t="s">
        <v>20</v>
      </c>
      <c r="G346" s="28" t="n">
        <v>1</v>
      </c>
      <c r="H346" s="29" t="n">
        <v>-2781.5</v>
      </c>
      <c r="I346" s="29" t="n">
        <v>-2781.5</v>
      </c>
      <c r="J346" s="29" t="n">
        <v>0</v>
      </c>
      <c r="K346" s="29" t="n">
        <v>0</v>
      </c>
      <c r="L346" s="29" t="n">
        <v>0</v>
      </c>
      <c r="M346" s="29"/>
      <c r="N346" s="6" t="s">
        <f>=I346+J346+K346+L346</f>
      </c>
      <c r="O346" s="27"/>
      <c r="P346" s="27" t="s">
        <v>370</v>
      </c>
    </row>
    <row collapsed="false" customFormat="false" customHeight="false" hidden="false" ht="12.1" outlineLevel="0" r="347">
      <c r="A347" s="34" t="n">
        <v>44452.514872685</v>
      </c>
      <c r="B347" s="35" t="s">
        <v>320</v>
      </c>
      <c r="C347" s="35" t="s">
        <v>430</v>
      </c>
      <c r="D347" s="35" t="s">
        <v>300</v>
      </c>
      <c r="E347" s="35" t="s">
        <v>385</v>
      </c>
      <c r="F347" s="35" t="s">
        <v>20</v>
      </c>
      <c r="G347" s="36" t="n">
        <v>-8</v>
      </c>
      <c r="H347" s="37" t="n">
        <v>105.05</v>
      </c>
      <c r="I347" s="37" t="n">
        <v>1378.09</v>
      </c>
      <c r="J347" s="37" t="n">
        <v>19.84</v>
      </c>
      <c r="K347" s="37" t="n">
        <v>-4.13</v>
      </c>
      <c r="L347" s="37" t="n">
        <v>0</v>
      </c>
      <c r="M347" s="37"/>
      <c r="N347" s="6" t="s">
        <f>=I347+J347+K347+L347</f>
      </c>
      <c r="O347" s="35"/>
      <c r="P347" s="35" t="s">
        <v>386</v>
      </c>
    </row>
    <row collapsed="false" customFormat="false" customHeight="false" hidden="false" ht="12.1" outlineLevel="0" r="348">
      <c r="A348" s="34" t="n">
        <v>44452.518587963</v>
      </c>
      <c r="B348" s="35" t="s">
        <v>320</v>
      </c>
      <c r="C348" s="35" t="s">
        <v>430</v>
      </c>
      <c r="D348" s="35" t="s">
        <v>300</v>
      </c>
      <c r="E348" s="35" t="s">
        <v>385</v>
      </c>
      <c r="F348" s="35" t="s">
        <v>20</v>
      </c>
      <c r="G348" s="36" t="n">
        <v>-3</v>
      </c>
      <c r="H348" s="37" t="n">
        <v>105.05</v>
      </c>
      <c r="I348" s="37" t="n">
        <v>516.78</v>
      </c>
      <c r="J348" s="37" t="n">
        <v>7.44</v>
      </c>
      <c r="K348" s="37" t="n">
        <v>-1.55</v>
      </c>
      <c r="L348" s="37" t="n">
        <v>0</v>
      </c>
      <c r="M348" s="37"/>
      <c r="N348" s="6" t="s">
        <f>=I348+J348+K348+L348</f>
      </c>
      <c r="O348" s="35"/>
      <c r="P348" s="35" t="s">
        <v>386</v>
      </c>
    </row>
    <row collapsed="false" customFormat="false" customHeight="false" hidden="false" ht="12.1" outlineLevel="0" r="349">
      <c r="A349" s="34" t="n">
        <v>44452.520173611</v>
      </c>
      <c r="B349" s="35" t="s">
        <v>321</v>
      </c>
      <c r="C349" s="35" t="s">
        <v>431</v>
      </c>
      <c r="D349" s="35" t="s">
        <v>300</v>
      </c>
      <c r="E349" s="35" t="s">
        <v>385</v>
      </c>
      <c r="F349" s="35" t="s">
        <v>20</v>
      </c>
      <c r="G349" s="36" t="n">
        <v>-1</v>
      </c>
      <c r="H349" s="37" t="n">
        <v>99.87</v>
      </c>
      <c r="I349" s="37" t="n">
        <v>998.7</v>
      </c>
      <c r="J349" s="37" t="n">
        <v>19.75</v>
      </c>
      <c r="K349" s="37" t="n">
        <v>-3</v>
      </c>
      <c r="L349" s="37" t="n">
        <v>0</v>
      </c>
      <c r="M349" s="37"/>
      <c r="N349" s="6" t="s">
        <f>=I349+J349+K349+L349</f>
      </c>
      <c r="O349" s="35"/>
      <c r="P349" s="35" t="s">
        <v>386</v>
      </c>
    </row>
    <row collapsed="false" customFormat="false" customHeight="false" hidden="false" ht="12.1" outlineLevel="0" r="350">
      <c r="A350" s="34" t="n">
        <v>44452.522650463</v>
      </c>
      <c r="B350" s="35" t="s">
        <v>320</v>
      </c>
      <c r="C350" s="35" t="s">
        <v>430</v>
      </c>
      <c r="D350" s="35" t="s">
        <v>300</v>
      </c>
      <c r="E350" s="35" t="s">
        <v>385</v>
      </c>
      <c r="F350" s="35" t="s">
        <v>20</v>
      </c>
      <c r="G350" s="36" t="n">
        <v>-2</v>
      </c>
      <c r="H350" s="37" t="n">
        <v>105.05</v>
      </c>
      <c r="I350" s="37" t="n">
        <v>344.52</v>
      </c>
      <c r="J350" s="37" t="n">
        <v>4.96</v>
      </c>
      <c r="K350" s="37" t="n">
        <v>-1.03</v>
      </c>
      <c r="L350" s="37" t="n">
        <v>0</v>
      </c>
      <c r="M350" s="37"/>
      <c r="N350" s="6" t="s">
        <f>=I350+J350+K350+L350</f>
      </c>
      <c r="O350" s="35"/>
      <c r="P350" s="35" t="s">
        <v>386</v>
      </c>
    </row>
    <row collapsed="false" customFormat="false" customHeight="false" hidden="false" ht="12.1" outlineLevel="0" r="351">
      <c r="A351" s="34" t="n">
        <v>44452.522708333</v>
      </c>
      <c r="B351" s="35" t="s">
        <v>321</v>
      </c>
      <c r="C351" s="35" t="s">
        <v>431</v>
      </c>
      <c r="D351" s="35" t="s">
        <v>300</v>
      </c>
      <c r="E351" s="35" t="s">
        <v>385</v>
      </c>
      <c r="F351" s="35" t="s">
        <v>20</v>
      </c>
      <c r="G351" s="36" t="n">
        <v>-1</v>
      </c>
      <c r="H351" s="37" t="n">
        <v>99.87</v>
      </c>
      <c r="I351" s="37" t="n">
        <v>998.7</v>
      </c>
      <c r="J351" s="37" t="n">
        <v>19.75</v>
      </c>
      <c r="K351" s="37" t="n">
        <v>-3</v>
      </c>
      <c r="L351" s="37" t="n">
        <v>0</v>
      </c>
      <c r="M351" s="37"/>
      <c r="N351" s="6" t="s">
        <f>=I351+J351+K351+L351</f>
      </c>
      <c r="O351" s="35"/>
      <c r="P351" s="35" t="s">
        <v>386</v>
      </c>
    </row>
    <row collapsed="false" customFormat="false" customHeight="false" hidden="false" ht="12.1" outlineLevel="0" r="352">
      <c r="A352" s="34" t="n">
        <v>44452.528356481</v>
      </c>
      <c r="B352" s="35" t="s">
        <v>320</v>
      </c>
      <c r="C352" s="35" t="s">
        <v>430</v>
      </c>
      <c r="D352" s="35" t="s">
        <v>300</v>
      </c>
      <c r="E352" s="35" t="s">
        <v>385</v>
      </c>
      <c r="F352" s="35" t="s">
        <v>20</v>
      </c>
      <c r="G352" s="36" t="n">
        <v>-4</v>
      </c>
      <c r="H352" s="37" t="n">
        <v>105.05</v>
      </c>
      <c r="I352" s="37" t="n">
        <v>689.04</v>
      </c>
      <c r="J352" s="37" t="n">
        <v>9.92</v>
      </c>
      <c r="K352" s="37" t="n">
        <v>-2.07</v>
      </c>
      <c r="L352" s="37" t="n">
        <v>0</v>
      </c>
      <c r="M352" s="37"/>
      <c r="N352" s="6" t="s">
        <f>=I352+J352+K352+L352</f>
      </c>
      <c r="O352" s="35"/>
      <c r="P352" s="35" t="s">
        <v>386</v>
      </c>
    </row>
    <row collapsed="false" customFormat="false" customHeight="false" hidden="false" ht="12.1" outlineLevel="0" r="353">
      <c r="A353" s="34" t="n">
        <v>44452.582662037</v>
      </c>
      <c r="B353" s="35" t="s">
        <v>325</v>
      </c>
      <c r="C353" s="35" t="s">
        <v>443</v>
      </c>
      <c r="D353" s="35" t="s">
        <v>300</v>
      </c>
      <c r="E353" s="35" t="s">
        <v>385</v>
      </c>
      <c r="F353" s="35" t="s">
        <v>20</v>
      </c>
      <c r="G353" s="36" t="n">
        <v>-1</v>
      </c>
      <c r="H353" s="37" t="n">
        <v>103.69</v>
      </c>
      <c r="I353" s="37" t="n">
        <v>1036.9</v>
      </c>
      <c r="J353" s="37" t="n">
        <v>8.29</v>
      </c>
      <c r="K353" s="37" t="n">
        <v>-3.11</v>
      </c>
      <c r="L353" s="37" t="n">
        <v>0</v>
      </c>
      <c r="M353" s="37"/>
      <c r="N353" s="6" t="s">
        <f>=I353+J353+K353+L353</f>
      </c>
      <c r="O353" s="35"/>
      <c r="P353" s="35" t="s">
        <v>386</v>
      </c>
    </row>
    <row collapsed="false" customFormat="false" customHeight="false" hidden="false" ht="12.1" outlineLevel="0" r="354">
      <c r="A354" s="22" t="n">
        <v>44454.438923611</v>
      </c>
      <c r="B354" s="23" t="s">
        <v>369</v>
      </c>
      <c r="C354" s="23" t="s">
        <v>99</v>
      </c>
      <c r="D354" s="23" t="s">
        <v>369</v>
      </c>
      <c r="E354" s="23" t="s">
        <v>369</v>
      </c>
      <c r="F354" s="23" t="s">
        <v>48</v>
      </c>
      <c r="G354" s="24" t="n">
        <v>1</v>
      </c>
      <c r="H354" s="25" t="n">
        <v>1</v>
      </c>
      <c r="I354" s="25" t="n">
        <v>38</v>
      </c>
      <c r="J354" s="25" t="n">
        <v>0</v>
      </c>
      <c r="K354" s="25" t="n">
        <v>0</v>
      </c>
      <c r="L354" s="25" t="n">
        <v>0</v>
      </c>
      <c r="M354" s="6" t="s">
        <f>=I354+J354+K354+L354</f>
      </c>
      <c r="N354" s="25"/>
      <c r="O354" s="23"/>
      <c r="P354" s="23" t="s">
        <v>370</v>
      </c>
    </row>
    <row collapsed="false" customFormat="false" customHeight="false" hidden="false" ht="12.1" outlineLevel="0" r="355">
      <c r="A355" s="34" t="n">
        <v>44454.439571759</v>
      </c>
      <c r="B355" s="35" t="s">
        <v>405</v>
      </c>
      <c r="C355" s="35" t="s">
        <v>255</v>
      </c>
      <c r="D355" s="35" t="s">
        <v>300</v>
      </c>
      <c r="E355" s="35" t="s">
        <v>406</v>
      </c>
      <c r="F355" s="35" t="s">
        <v>20</v>
      </c>
      <c r="G355" s="36" t="n">
        <v>-38</v>
      </c>
      <c r="H355" s="37" t="n">
        <v>72.8425</v>
      </c>
      <c r="I355" s="37" t="n">
        <v>2768.02</v>
      </c>
      <c r="J355" s="37" t="n">
        <v>0</v>
      </c>
      <c r="K355" s="37" t="n">
        <v>-8.3</v>
      </c>
      <c r="L355" s="37" t="n">
        <v>0</v>
      </c>
      <c r="M355" s="37"/>
      <c r="N355" s="6" t="s">
        <f>=I355+J355+K355+L355</f>
      </c>
      <c r="O355" s="35"/>
      <c r="P355" s="35" t="s">
        <v>370</v>
      </c>
    </row>
    <row collapsed="false" customFormat="false" customHeight="false" hidden="false" ht="12.1" outlineLevel="0" r="356">
      <c r="A356" s="22" t="n">
        <v>44454.454675926</v>
      </c>
      <c r="B356" s="23" t="s">
        <v>369</v>
      </c>
      <c r="C356" s="23" t="s">
        <v>99</v>
      </c>
      <c r="D356" s="23" t="s">
        <v>369</v>
      </c>
      <c r="E356" s="23" t="s">
        <v>369</v>
      </c>
      <c r="F356" s="23" t="s">
        <v>20</v>
      </c>
      <c r="G356" s="24" t="n">
        <v>1</v>
      </c>
      <c r="H356" s="25" t="n">
        <v>1</v>
      </c>
      <c r="I356" s="25" t="n">
        <v>5092.22</v>
      </c>
      <c r="J356" s="25" t="n">
        <v>0</v>
      </c>
      <c r="K356" s="25" t="n">
        <v>0</v>
      </c>
      <c r="L356" s="25" t="n">
        <v>0</v>
      </c>
      <c r="M356" s="25"/>
      <c r="N356" s="6" t="s">
        <f>=I356+J356+K356+L356</f>
      </c>
      <c r="O356" s="23"/>
      <c r="P356" s="23" t="s">
        <v>386</v>
      </c>
    </row>
    <row collapsed="false" customFormat="false" customHeight="false" hidden="false" ht="12.1" outlineLevel="0" r="357">
      <c r="A357" s="21" t="n">
        <v>44454.46181713</v>
      </c>
      <c r="B357" s="17" t="s">
        <v>405</v>
      </c>
      <c r="C357" s="17" t="s">
        <v>255</v>
      </c>
      <c r="D357" s="17" t="s">
        <v>299</v>
      </c>
      <c r="E357" s="17" t="s">
        <v>406</v>
      </c>
      <c r="F357" s="17" t="s">
        <v>20</v>
      </c>
      <c r="G357" s="7" t="n">
        <v>38</v>
      </c>
      <c r="H357" s="6" t="n">
        <v>72.8275</v>
      </c>
      <c r="I357" s="6" t="n">
        <v>-2767.45</v>
      </c>
      <c r="J357" s="6" t="n">
        <v>0</v>
      </c>
      <c r="K357" s="6" t="n">
        <v>-8.3</v>
      </c>
      <c r="L357" s="6" t="n">
        <v>0</v>
      </c>
      <c r="M357" s="6"/>
      <c r="N357" s="6" t="s">
        <f>=I357+J357+K357+L357</f>
      </c>
      <c r="O357" s="17"/>
      <c r="P357" s="17" t="s">
        <v>386</v>
      </c>
    </row>
    <row collapsed="false" customFormat="false" customHeight="false" hidden="false" ht="12.1" outlineLevel="0" r="358">
      <c r="A358" s="21" t="n">
        <v>44454.462349537</v>
      </c>
      <c r="B358" s="17" t="s">
        <v>314</v>
      </c>
      <c r="C358" s="17" t="s">
        <v>415</v>
      </c>
      <c r="D358" s="17" t="s">
        <v>299</v>
      </c>
      <c r="E358" s="17" t="s">
        <v>34</v>
      </c>
      <c r="F358" s="17" t="s">
        <v>48</v>
      </c>
      <c r="G358" s="7" t="n">
        <v>29</v>
      </c>
      <c r="H358" s="6" t="n">
        <v>1.278</v>
      </c>
      <c r="I358" s="6" t="n">
        <v>-37.06</v>
      </c>
      <c r="J358" s="6" t="n">
        <v>0</v>
      </c>
      <c r="K358" s="6" t="n">
        <v>-0.11</v>
      </c>
      <c r="L358" s="6" t="n">
        <v>0</v>
      </c>
      <c r="M358" s="6" t="s">
        <f>=I358+J358+K358+L358</f>
      </c>
      <c r="N358" s="6"/>
      <c r="O358" s="17"/>
      <c r="P358" s="17" t="s">
        <v>386</v>
      </c>
    </row>
    <row collapsed="false" customFormat="false" customHeight="false" hidden="false" ht="12.1" outlineLevel="0" r="359">
      <c r="A359" s="34" t="n">
        <v>44454.463043981</v>
      </c>
      <c r="B359" s="35" t="s">
        <v>42</v>
      </c>
      <c r="C359" s="35" t="s">
        <v>422</v>
      </c>
      <c r="D359" s="35" t="s">
        <v>300</v>
      </c>
      <c r="E359" s="35" t="s">
        <v>34</v>
      </c>
      <c r="F359" s="35" t="s">
        <v>20</v>
      </c>
      <c r="G359" s="36" t="n">
        <v>-13</v>
      </c>
      <c r="H359" s="37" t="n">
        <v>77.96</v>
      </c>
      <c r="I359" s="37" t="n">
        <v>1013.48</v>
      </c>
      <c r="J359" s="37" t="n">
        <v>0</v>
      </c>
      <c r="K359" s="37" t="n">
        <v>-3.04</v>
      </c>
      <c r="L359" s="37" t="n">
        <v>0</v>
      </c>
      <c r="M359" s="37"/>
      <c r="N359" s="6" t="s">
        <f>=I359+J359+K359+L359</f>
      </c>
      <c r="O359" s="35"/>
      <c r="P359" s="35" t="s">
        <v>386</v>
      </c>
    </row>
    <row collapsed="false" customFormat="false" customHeight="false" hidden="false" ht="12.1" outlineLevel="0" r="360">
      <c r="A360" s="34" t="n">
        <v>44454.463194444</v>
      </c>
      <c r="B360" s="35" t="s">
        <v>42</v>
      </c>
      <c r="C360" s="35" t="s">
        <v>422</v>
      </c>
      <c r="D360" s="35" t="s">
        <v>300</v>
      </c>
      <c r="E360" s="35" t="s">
        <v>34</v>
      </c>
      <c r="F360" s="35" t="s">
        <v>20</v>
      </c>
      <c r="G360" s="36" t="n">
        <v>-10</v>
      </c>
      <c r="H360" s="37" t="n">
        <v>77.96</v>
      </c>
      <c r="I360" s="37" t="n">
        <v>779.6</v>
      </c>
      <c r="J360" s="37" t="n">
        <v>0</v>
      </c>
      <c r="K360" s="37" t="n">
        <v>-2.34</v>
      </c>
      <c r="L360" s="37" t="n">
        <v>0</v>
      </c>
      <c r="M360" s="37"/>
      <c r="N360" s="6" t="s">
        <f>=I360+J360+K360+L360</f>
      </c>
      <c r="O360" s="35"/>
      <c r="P360" s="35" t="s">
        <v>386</v>
      </c>
    </row>
    <row collapsed="false" customFormat="false" customHeight="false" hidden="false" ht="12.1" outlineLevel="0" r="361">
      <c r="A361" s="34" t="n">
        <v>44454.463194444</v>
      </c>
      <c r="B361" s="35" t="s">
        <v>42</v>
      </c>
      <c r="C361" s="35" t="s">
        <v>422</v>
      </c>
      <c r="D361" s="35" t="s">
        <v>300</v>
      </c>
      <c r="E361" s="35" t="s">
        <v>34</v>
      </c>
      <c r="F361" s="35" t="s">
        <v>20</v>
      </c>
      <c r="G361" s="36" t="n">
        <v>-10</v>
      </c>
      <c r="H361" s="37" t="n">
        <v>77.96</v>
      </c>
      <c r="I361" s="37" t="n">
        <v>779.6</v>
      </c>
      <c r="J361" s="37" t="n">
        <v>0</v>
      </c>
      <c r="K361" s="37" t="n">
        <v>-2.34</v>
      </c>
      <c r="L361" s="37" t="n">
        <v>0</v>
      </c>
      <c r="M361" s="37"/>
      <c r="N361" s="6" t="s">
        <f>=I361+J361+K361+L361</f>
      </c>
      <c r="O361" s="35"/>
      <c r="P361" s="35" t="s">
        <v>386</v>
      </c>
    </row>
    <row collapsed="false" customFormat="false" customHeight="false" hidden="false" ht="12.1" outlineLevel="0" r="362">
      <c r="A362" s="34" t="n">
        <v>44454.463252315</v>
      </c>
      <c r="B362" s="35" t="s">
        <v>42</v>
      </c>
      <c r="C362" s="35" t="s">
        <v>422</v>
      </c>
      <c r="D362" s="35" t="s">
        <v>300</v>
      </c>
      <c r="E362" s="35" t="s">
        <v>34</v>
      </c>
      <c r="F362" s="35" t="s">
        <v>20</v>
      </c>
      <c r="G362" s="36" t="n">
        <v>-28</v>
      </c>
      <c r="H362" s="37" t="n">
        <v>77.96</v>
      </c>
      <c r="I362" s="37" t="n">
        <v>2182.88</v>
      </c>
      <c r="J362" s="37" t="n">
        <v>0</v>
      </c>
      <c r="K362" s="37" t="n">
        <v>-6.55</v>
      </c>
      <c r="L362" s="37" t="n">
        <v>0</v>
      </c>
      <c r="M362" s="37"/>
      <c r="N362" s="6" t="s">
        <f>=I362+J362+K362+L362</f>
      </c>
      <c r="O362" s="35"/>
      <c r="P362" s="35" t="s">
        <v>386</v>
      </c>
    </row>
    <row collapsed="false" customFormat="false" customHeight="false" hidden="false" ht="12.1" outlineLevel="0" r="363">
      <c r="A363" s="21" t="n">
        <v>44454.4640625</v>
      </c>
      <c r="B363" s="17" t="s">
        <v>42</v>
      </c>
      <c r="C363" s="17" t="s">
        <v>422</v>
      </c>
      <c r="D363" s="17" t="s">
        <v>299</v>
      </c>
      <c r="E363" s="17" t="s">
        <v>34</v>
      </c>
      <c r="F363" s="17" t="s">
        <v>20</v>
      </c>
      <c r="G363" s="7" t="n">
        <v>122</v>
      </c>
      <c r="H363" s="6" t="n">
        <v>77.98</v>
      </c>
      <c r="I363" s="6" t="n">
        <v>-9513.56</v>
      </c>
      <c r="J363" s="6" t="n">
        <v>0</v>
      </c>
      <c r="K363" s="6" t="n">
        <v>-28.54</v>
      </c>
      <c r="L363" s="6" t="n">
        <v>0</v>
      </c>
      <c r="M363" s="6"/>
      <c r="N363" s="6" t="s">
        <f>=I363+J363+K363+L363</f>
      </c>
      <c r="O363" s="17"/>
      <c r="P363" s="17" t="s">
        <v>386</v>
      </c>
    </row>
    <row collapsed="false" customFormat="false" customHeight="false" hidden="false" ht="12.1" outlineLevel="0" r="364">
      <c r="A364" s="21" t="n">
        <v>44454.464594907</v>
      </c>
      <c r="B364" s="17" t="s">
        <v>78</v>
      </c>
      <c r="C364" s="17" t="s">
        <v>378</v>
      </c>
      <c r="D364" s="17" t="s">
        <v>299</v>
      </c>
      <c r="E364" s="17" t="s">
        <v>34</v>
      </c>
      <c r="F364" s="17" t="s">
        <v>20</v>
      </c>
      <c r="G364" s="7" t="n">
        <v>297</v>
      </c>
      <c r="H364" s="6" t="n">
        <v>1.8648</v>
      </c>
      <c r="I364" s="6" t="n">
        <v>-553.85</v>
      </c>
      <c r="J364" s="6" t="n">
        <v>0</v>
      </c>
      <c r="K364" s="6" t="n">
        <v>-1.66</v>
      </c>
      <c r="L364" s="6" t="n">
        <v>0</v>
      </c>
      <c r="M364" s="6"/>
      <c r="N364" s="6" t="s">
        <f>=I364+J364+K364+L364</f>
      </c>
      <c r="O364" s="17"/>
      <c r="P364" s="17" t="s">
        <v>386</v>
      </c>
    </row>
    <row collapsed="false" customFormat="false" customHeight="false" hidden="false" ht="12.1" outlineLevel="0" r="365">
      <c r="A365" s="34" t="n">
        <v>44454.473553241</v>
      </c>
      <c r="B365" s="35" t="s">
        <v>324</v>
      </c>
      <c r="C365" s="35" t="s">
        <v>442</v>
      </c>
      <c r="D365" s="35" t="s">
        <v>300</v>
      </c>
      <c r="E365" s="35" t="s">
        <v>385</v>
      </c>
      <c r="F365" s="35" t="s">
        <v>20</v>
      </c>
      <c r="G365" s="36" t="n">
        <v>-1</v>
      </c>
      <c r="H365" s="37" t="n">
        <v>101.49</v>
      </c>
      <c r="I365" s="37" t="n">
        <v>1014.9</v>
      </c>
      <c r="J365" s="37" t="n">
        <v>5.18</v>
      </c>
      <c r="K365" s="37" t="n">
        <v>-3.04</v>
      </c>
      <c r="L365" s="37" t="n">
        <v>0</v>
      </c>
      <c r="M365" s="37"/>
      <c r="N365" s="6" t="s">
        <f>=I365+J365+K365+L365</f>
      </c>
      <c r="O365" s="35"/>
      <c r="P365" s="35" t="s">
        <v>386</v>
      </c>
    </row>
    <row collapsed="false" customFormat="false" customHeight="false" hidden="false" ht="12.1" outlineLevel="0" r="366">
      <c r="A366" s="34" t="n">
        <v>44454.473680556</v>
      </c>
      <c r="B366" s="35" t="s">
        <v>324</v>
      </c>
      <c r="C366" s="35" t="s">
        <v>442</v>
      </c>
      <c r="D366" s="35" t="s">
        <v>300</v>
      </c>
      <c r="E366" s="35" t="s">
        <v>385</v>
      </c>
      <c r="F366" s="35" t="s">
        <v>20</v>
      </c>
      <c r="G366" s="36" t="n">
        <v>-2</v>
      </c>
      <c r="H366" s="37" t="n">
        <v>101.5</v>
      </c>
      <c r="I366" s="37" t="n">
        <v>2030</v>
      </c>
      <c r="J366" s="37" t="n">
        <v>10.36</v>
      </c>
      <c r="K366" s="37" t="n">
        <v>-6.09</v>
      </c>
      <c r="L366" s="37" t="n">
        <v>0</v>
      </c>
      <c r="M366" s="37"/>
      <c r="N366" s="6" t="s">
        <f>=I366+J366+K366+L366</f>
      </c>
      <c r="O366" s="35"/>
      <c r="P366" s="35" t="s">
        <v>386</v>
      </c>
    </row>
    <row collapsed="false" customFormat="false" customHeight="false" hidden="false" ht="12.1" outlineLevel="0" r="367">
      <c r="A367" s="21" t="n">
        <v>44454.550925926</v>
      </c>
      <c r="B367" s="17" t="s">
        <v>331</v>
      </c>
      <c r="C367" s="17" t="s">
        <v>452</v>
      </c>
      <c r="D367" s="17" t="s">
        <v>299</v>
      </c>
      <c r="E367" s="17" t="s">
        <v>34</v>
      </c>
      <c r="F367" s="17" t="s">
        <v>20</v>
      </c>
      <c r="G367" s="7" t="n">
        <v>5</v>
      </c>
      <c r="H367" s="6" t="n">
        <v>100.8</v>
      </c>
      <c r="I367" s="6" t="n">
        <v>-504</v>
      </c>
      <c r="J367" s="6" t="n">
        <v>0</v>
      </c>
      <c r="K367" s="6" t="n">
        <v>-1.51</v>
      </c>
      <c r="L367" s="6" t="n">
        <v>0</v>
      </c>
      <c r="M367" s="6"/>
      <c r="N367" s="6" t="s">
        <f>=I367+J367+K367+L367</f>
      </c>
      <c r="O367" s="17"/>
      <c r="P367" s="17" t="s">
        <v>386</v>
      </c>
    </row>
    <row collapsed="false" customFormat="false" customHeight="false" hidden="false" ht="12.1" outlineLevel="0" r="368">
      <c r="A368" s="21" t="n">
        <v>44454.551342593</v>
      </c>
      <c r="B368" s="17" t="s">
        <v>70</v>
      </c>
      <c r="C368" s="17" t="s">
        <v>450</v>
      </c>
      <c r="D368" s="17" t="s">
        <v>299</v>
      </c>
      <c r="E368" s="17" t="s">
        <v>34</v>
      </c>
      <c r="F368" s="17" t="s">
        <v>20</v>
      </c>
      <c r="G368" s="7" t="n">
        <v>5</v>
      </c>
      <c r="H368" s="6" t="n">
        <v>77.56</v>
      </c>
      <c r="I368" s="6" t="n">
        <v>-387.8</v>
      </c>
      <c r="J368" s="6" t="n">
        <v>0</v>
      </c>
      <c r="K368" s="6" t="n">
        <v>-1.16</v>
      </c>
      <c r="L368" s="6" t="n">
        <v>0</v>
      </c>
      <c r="M368" s="6"/>
      <c r="N368" s="6" t="s">
        <f>=I368+J368+K368+L368</f>
      </c>
      <c r="O368" s="17"/>
      <c r="P368" s="17" t="s">
        <v>386</v>
      </c>
    </row>
    <row collapsed="false" customFormat="false" customHeight="false" hidden="false" ht="12.1" outlineLevel="0" r="369">
      <c r="A369" s="34" t="n">
        <v>44454.666469907</v>
      </c>
      <c r="B369" s="35" t="s">
        <v>310</v>
      </c>
      <c r="C369" s="35" t="s">
        <v>398</v>
      </c>
      <c r="D369" s="35" t="s">
        <v>300</v>
      </c>
      <c r="E369" s="35" t="s">
        <v>18</v>
      </c>
      <c r="F369" s="35" t="s">
        <v>20</v>
      </c>
      <c r="G369" s="36" t="n">
        <v>-10</v>
      </c>
      <c r="H369" s="37" t="n">
        <v>339.62</v>
      </c>
      <c r="I369" s="37" t="n">
        <v>3396.2</v>
      </c>
      <c r="J369" s="37" t="n">
        <v>0</v>
      </c>
      <c r="K369" s="37" t="n">
        <v>-10.19</v>
      </c>
      <c r="L369" s="37" t="n">
        <v>0</v>
      </c>
      <c r="M369" s="37"/>
      <c r="N369" s="6" t="s">
        <f>=I369+J369+K369+L369</f>
      </c>
      <c r="O369" s="35"/>
      <c r="P369" s="35" t="s">
        <v>370</v>
      </c>
    </row>
    <row collapsed="false" customFormat="false" customHeight="false" hidden="false" ht="12.1" outlineLevel="0" r="370">
      <c r="A370" s="34" t="n">
        <v>44454.852685185</v>
      </c>
      <c r="B370" s="35" t="s">
        <v>303</v>
      </c>
      <c r="C370" s="35" t="s">
        <v>377</v>
      </c>
      <c r="D370" s="35" t="s">
        <v>300</v>
      </c>
      <c r="E370" s="35" t="s">
        <v>18</v>
      </c>
      <c r="F370" s="35" t="s">
        <v>20</v>
      </c>
      <c r="G370" s="36" t="n">
        <v>-20</v>
      </c>
      <c r="H370" s="37" t="n">
        <v>184.63</v>
      </c>
      <c r="I370" s="37" t="n">
        <v>3692.6</v>
      </c>
      <c r="J370" s="37" t="n">
        <v>0</v>
      </c>
      <c r="K370" s="37" t="n">
        <v>-11.08</v>
      </c>
      <c r="L370" s="37" t="n">
        <v>0</v>
      </c>
      <c r="M370" s="37"/>
      <c r="N370" s="6" t="s">
        <f>=I370+J370+K370+L370</f>
      </c>
      <c r="O370" s="35"/>
      <c r="P370" s="35" t="s">
        <v>370</v>
      </c>
    </row>
    <row collapsed="false" customFormat="false" customHeight="false" hidden="false" ht="12.1" outlineLevel="0" r="371">
      <c r="A371" s="30" t="n">
        <v>44455.513240741</v>
      </c>
      <c r="B371" s="31" t="s">
        <v>388</v>
      </c>
      <c r="C371" s="31" t="s">
        <v>425</v>
      </c>
      <c r="D371" s="31" t="s">
        <v>388</v>
      </c>
      <c r="E371" s="31" t="s">
        <v>388</v>
      </c>
      <c r="F371" s="31" t="s">
        <v>20</v>
      </c>
      <c r="G371" s="32" t="n">
        <v>1</v>
      </c>
      <c r="H371" s="33" t="n">
        <v>-1</v>
      </c>
      <c r="I371" s="33" t="n">
        <v>-18</v>
      </c>
      <c r="J371" s="33" t="n">
        <v>0</v>
      </c>
      <c r="K371" s="33" t="n">
        <v>0</v>
      </c>
      <c r="L371" s="33" t="n">
        <v>0</v>
      </c>
      <c r="M371" s="33"/>
      <c r="N371" s="6" t="s">
        <f>=I371+J371+K371+L371</f>
      </c>
      <c r="O371" s="31"/>
      <c r="P371" s="31" t="s">
        <v>386</v>
      </c>
    </row>
    <row collapsed="false" customFormat="false" customHeight="false" hidden="false" ht="12.1" outlineLevel="0" r="372">
      <c r="A372" s="22" t="n">
        <v>44455.513240741</v>
      </c>
      <c r="B372" s="23" t="s">
        <v>390</v>
      </c>
      <c r="C372" s="23" t="s">
        <v>426</v>
      </c>
      <c r="D372" s="23" t="s">
        <v>390</v>
      </c>
      <c r="E372" s="23" t="s">
        <v>390</v>
      </c>
      <c r="F372" s="23" t="s">
        <v>20</v>
      </c>
      <c r="G372" s="24" t="n">
        <v>1</v>
      </c>
      <c r="H372" s="25" t="n">
        <v>1</v>
      </c>
      <c r="I372" s="25" t="n">
        <v>136.2</v>
      </c>
      <c r="J372" s="25" t="n">
        <v>0</v>
      </c>
      <c r="K372" s="25" t="n">
        <v>0</v>
      </c>
      <c r="L372" s="25" t="n">
        <v>0</v>
      </c>
      <c r="M372" s="25"/>
      <c r="N372" s="6" t="s">
        <f>=I372+J372+K372+L372</f>
      </c>
      <c r="O372" s="23"/>
      <c r="P372" s="23" t="s">
        <v>386</v>
      </c>
    </row>
    <row collapsed="false" customFormat="false" customHeight="false" hidden="false" ht="12.1" outlineLevel="0" r="373">
      <c r="A373" s="21" t="n">
        <v>44455.525729167</v>
      </c>
      <c r="B373" s="17" t="s">
        <v>38</v>
      </c>
      <c r="C373" s="17" t="s">
        <v>387</v>
      </c>
      <c r="D373" s="17" t="s">
        <v>299</v>
      </c>
      <c r="E373" s="17" t="s">
        <v>34</v>
      </c>
      <c r="F373" s="17" t="s">
        <v>20</v>
      </c>
      <c r="G373" s="7" t="n">
        <v>1</v>
      </c>
      <c r="H373" s="6" t="n">
        <v>5974</v>
      </c>
      <c r="I373" s="6" t="n">
        <v>-5974</v>
      </c>
      <c r="J373" s="6" t="n">
        <v>0</v>
      </c>
      <c r="K373" s="6" t="n">
        <v>-17.92</v>
      </c>
      <c r="L373" s="6" t="n">
        <v>0</v>
      </c>
      <c r="M373" s="6"/>
      <c r="N373" s="6" t="s">
        <f>=I373+J373+K373+L373</f>
      </c>
      <c r="O373" s="17"/>
      <c r="P373" s="17" t="s">
        <v>386</v>
      </c>
    </row>
    <row collapsed="false" customFormat="false" customHeight="false" hidden="false" ht="12.1" outlineLevel="0" r="374">
      <c r="A374" s="26" t="n">
        <v>44456.440173611</v>
      </c>
      <c r="B374" s="27" t="s">
        <v>371</v>
      </c>
      <c r="C374" s="27" t="s">
        <v>100</v>
      </c>
      <c r="D374" s="27" t="s">
        <v>371</v>
      </c>
      <c r="E374" s="27" t="s">
        <v>371</v>
      </c>
      <c r="F374" s="27" t="s">
        <v>20</v>
      </c>
      <c r="G374" s="28" t="n">
        <v>1</v>
      </c>
      <c r="H374" s="29" t="n">
        <v>-2759.72</v>
      </c>
      <c r="I374" s="29" t="n">
        <v>-2759.72</v>
      </c>
      <c r="J374" s="29" t="n">
        <v>0</v>
      </c>
      <c r="K374" s="29" t="n">
        <v>0</v>
      </c>
      <c r="L374" s="29" t="n">
        <v>0</v>
      </c>
      <c r="M374" s="29"/>
      <c r="N374" s="6" t="s">
        <f>=I374+J374+K374+L374</f>
      </c>
      <c r="O374" s="27"/>
      <c r="P374" s="27" t="s">
        <v>370</v>
      </c>
    </row>
    <row collapsed="false" customFormat="false" customHeight="false" hidden="false" ht="12.1" outlineLevel="0" r="375">
      <c r="A375" s="22" t="n">
        <v>44461.565833333</v>
      </c>
      <c r="B375" s="23" t="s">
        <v>369</v>
      </c>
      <c r="C375" s="23" t="s">
        <v>99</v>
      </c>
      <c r="D375" s="23" t="s">
        <v>369</v>
      </c>
      <c r="E375" s="23" t="s">
        <v>369</v>
      </c>
      <c r="F375" s="23" t="s">
        <v>48</v>
      </c>
      <c r="G375" s="24" t="n">
        <v>1</v>
      </c>
      <c r="H375" s="25" t="n">
        <v>1</v>
      </c>
      <c r="I375" s="25" t="n">
        <v>38.09</v>
      </c>
      <c r="J375" s="25" t="n">
        <v>0</v>
      </c>
      <c r="K375" s="25" t="n">
        <v>0</v>
      </c>
      <c r="L375" s="25" t="n">
        <v>0</v>
      </c>
      <c r="M375" s="6" t="s">
        <f>=I375+J375+K375+L375</f>
      </c>
      <c r="N375" s="25"/>
      <c r="O375" s="23"/>
      <c r="P375" s="23" t="s">
        <v>370</v>
      </c>
    </row>
    <row collapsed="false" customFormat="false" customHeight="false" hidden="false" ht="12.1" outlineLevel="0" r="376">
      <c r="A376" s="34" t="n">
        <v>44461.566284722</v>
      </c>
      <c r="B376" s="35" t="s">
        <v>405</v>
      </c>
      <c r="C376" s="35" t="s">
        <v>255</v>
      </c>
      <c r="D376" s="35" t="s">
        <v>300</v>
      </c>
      <c r="E376" s="35" t="s">
        <v>406</v>
      </c>
      <c r="F376" s="35" t="s">
        <v>20</v>
      </c>
      <c r="G376" s="36" t="n">
        <v>-39</v>
      </c>
      <c r="H376" s="37" t="n">
        <v>72.765</v>
      </c>
      <c r="I376" s="37" t="n">
        <v>2837.84</v>
      </c>
      <c r="J376" s="37" t="n">
        <v>0</v>
      </c>
      <c r="K376" s="37" t="n">
        <v>-8.51</v>
      </c>
      <c r="L376" s="37" t="n">
        <v>0</v>
      </c>
      <c r="M376" s="37"/>
      <c r="N376" s="6" t="s">
        <f>=I376+J376+K376+L376</f>
      </c>
      <c r="O376" s="35"/>
      <c r="P376" s="35" t="s">
        <v>370</v>
      </c>
    </row>
    <row collapsed="false" customFormat="false" customHeight="false" hidden="false" ht="12.1" outlineLevel="0" r="377">
      <c r="A377" s="22" t="n">
        <v>44461.568090278</v>
      </c>
      <c r="B377" s="23" t="s">
        <v>369</v>
      </c>
      <c r="C377" s="23" t="s">
        <v>99</v>
      </c>
      <c r="D377" s="23" t="s">
        <v>369</v>
      </c>
      <c r="E377" s="23" t="s">
        <v>369</v>
      </c>
      <c r="F377" s="23" t="s">
        <v>20</v>
      </c>
      <c r="G377" s="24" t="n">
        <v>1</v>
      </c>
      <c r="H377" s="25" t="n">
        <v>1</v>
      </c>
      <c r="I377" s="25" t="n">
        <v>10427.85</v>
      </c>
      <c r="J377" s="25" t="n">
        <v>0</v>
      </c>
      <c r="K377" s="25" t="n">
        <v>0</v>
      </c>
      <c r="L377" s="25" t="n">
        <v>0</v>
      </c>
      <c r="M377" s="25"/>
      <c r="N377" s="6" t="s">
        <f>=I377+J377+K377+L377</f>
      </c>
      <c r="O377" s="23"/>
      <c r="P377" s="23" t="s">
        <v>386</v>
      </c>
    </row>
    <row collapsed="false" customFormat="false" customHeight="false" hidden="false" ht="12.1" outlineLevel="0" r="378">
      <c r="A378" s="21" t="n">
        <v>44461.583009259</v>
      </c>
      <c r="B378" s="17" t="s">
        <v>70</v>
      </c>
      <c r="C378" s="17" t="s">
        <v>450</v>
      </c>
      <c r="D378" s="17" t="s">
        <v>299</v>
      </c>
      <c r="E378" s="17" t="s">
        <v>34</v>
      </c>
      <c r="F378" s="17" t="s">
        <v>20</v>
      </c>
      <c r="G378" s="7" t="n">
        <v>30</v>
      </c>
      <c r="H378" s="6" t="n">
        <v>77.38</v>
      </c>
      <c r="I378" s="6" t="n">
        <v>-2321.4</v>
      </c>
      <c r="J378" s="6" t="n">
        <v>0</v>
      </c>
      <c r="K378" s="6" t="n">
        <v>-6.96</v>
      </c>
      <c r="L378" s="6" t="n">
        <v>0</v>
      </c>
      <c r="M378" s="6"/>
      <c r="N378" s="6" t="s">
        <f>=I378+J378+K378+L378</f>
      </c>
      <c r="O378" s="17"/>
      <c r="P378" s="17" t="s">
        <v>386</v>
      </c>
    </row>
    <row collapsed="false" customFormat="false" customHeight="false" hidden="false" ht="12.1" outlineLevel="0" r="379">
      <c r="A379" s="21" t="n">
        <v>44461.583599537</v>
      </c>
      <c r="B379" s="17" t="s">
        <v>405</v>
      </c>
      <c r="C379" s="17" t="s">
        <v>255</v>
      </c>
      <c r="D379" s="17" t="s">
        <v>299</v>
      </c>
      <c r="E379" s="17" t="s">
        <v>406</v>
      </c>
      <c r="F379" s="17" t="s">
        <v>20</v>
      </c>
      <c r="G379" s="7" t="n">
        <v>64</v>
      </c>
      <c r="H379" s="6" t="n">
        <v>72.755</v>
      </c>
      <c r="I379" s="6" t="n">
        <v>-4656.32</v>
      </c>
      <c r="J379" s="6" t="n">
        <v>0</v>
      </c>
      <c r="K379" s="6" t="n">
        <v>-13.97</v>
      </c>
      <c r="L379" s="6" t="n">
        <v>0</v>
      </c>
      <c r="M379" s="6"/>
      <c r="N379" s="6" t="s">
        <f>=I379+J379+K379+L379</f>
      </c>
      <c r="O379" s="17"/>
      <c r="P379" s="17" t="s">
        <v>386</v>
      </c>
    </row>
    <row collapsed="false" customFormat="false" customHeight="false" hidden="false" ht="12.1" outlineLevel="0" r="380">
      <c r="A380" s="21" t="n">
        <v>44461.583888889</v>
      </c>
      <c r="B380" s="17" t="s">
        <v>66</v>
      </c>
      <c r="C380" s="17" t="s">
        <v>451</v>
      </c>
      <c r="D380" s="17" t="s">
        <v>299</v>
      </c>
      <c r="E380" s="17" t="s">
        <v>34</v>
      </c>
      <c r="F380" s="17" t="s">
        <v>48</v>
      </c>
      <c r="G380" s="7" t="n">
        <v>100</v>
      </c>
      <c r="H380" s="6" t="n">
        <v>0.1113</v>
      </c>
      <c r="I380" s="6" t="n">
        <v>-11.13</v>
      </c>
      <c r="J380" s="6" t="n">
        <v>0</v>
      </c>
      <c r="K380" s="6" t="n">
        <v>0</v>
      </c>
      <c r="L380" s="6" t="n">
        <v>0</v>
      </c>
      <c r="M380" s="6" t="s">
        <f>=I380+J380+K380+L380</f>
      </c>
      <c r="N380" s="6"/>
      <c r="O380" s="17"/>
      <c r="P380" s="17" t="s">
        <v>386</v>
      </c>
    </row>
    <row collapsed="false" customFormat="false" customHeight="false" hidden="false" ht="12.1" outlineLevel="0" r="381">
      <c r="A381" s="21" t="n">
        <v>44461.584224537</v>
      </c>
      <c r="B381" s="17" t="s">
        <v>332</v>
      </c>
      <c r="C381" s="17" t="s">
        <v>453</v>
      </c>
      <c r="D381" s="17" t="s">
        <v>299</v>
      </c>
      <c r="E381" s="17" t="s">
        <v>34</v>
      </c>
      <c r="F381" s="17" t="s">
        <v>48</v>
      </c>
      <c r="G381" s="7" t="n">
        <v>600</v>
      </c>
      <c r="H381" s="6" t="n">
        <v>0.0895</v>
      </c>
      <c r="I381" s="6" t="n">
        <v>-53.7</v>
      </c>
      <c r="J381" s="6" t="n">
        <v>0</v>
      </c>
      <c r="K381" s="6" t="n">
        <v>0</v>
      </c>
      <c r="L381" s="6" t="n">
        <v>0</v>
      </c>
      <c r="M381" s="6" t="s">
        <f>=I381+J381+K381+L381</f>
      </c>
      <c r="N381" s="6"/>
      <c r="O381" s="17"/>
      <c r="P381" s="17" t="s">
        <v>386</v>
      </c>
    </row>
    <row collapsed="false" customFormat="false" customHeight="false" hidden="false" ht="12.1" outlineLevel="0" r="382">
      <c r="A382" s="30" t="n">
        <v>44463.56693287</v>
      </c>
      <c r="B382" s="31" t="s">
        <v>388</v>
      </c>
      <c r="C382" s="31" t="s">
        <v>410</v>
      </c>
      <c r="D382" s="31" t="s">
        <v>388</v>
      </c>
      <c r="E382" s="31" t="s">
        <v>388</v>
      </c>
      <c r="F382" s="31" t="s">
        <v>20</v>
      </c>
      <c r="G382" s="32" t="n">
        <v>1</v>
      </c>
      <c r="H382" s="33" t="n">
        <v>-1</v>
      </c>
      <c r="I382" s="33" t="n">
        <v>-384</v>
      </c>
      <c r="J382" s="33" t="n">
        <v>0</v>
      </c>
      <c r="K382" s="33" t="n">
        <v>0</v>
      </c>
      <c r="L382" s="33" t="n">
        <v>0</v>
      </c>
      <c r="M382" s="33"/>
      <c r="N382" s="6" t="s">
        <f>=I382+J382+K382+L382</f>
      </c>
      <c r="O382" s="31"/>
      <c r="P382" s="31" t="s">
        <v>370</v>
      </c>
    </row>
    <row collapsed="false" customFormat="false" customHeight="false" hidden="false" ht="12.1" outlineLevel="0" r="383">
      <c r="A383" s="26" t="n">
        <v>44463.56693287</v>
      </c>
      <c r="B383" s="27" t="s">
        <v>371</v>
      </c>
      <c r="C383" s="27" t="s">
        <v>100</v>
      </c>
      <c r="D383" s="27" t="s">
        <v>371</v>
      </c>
      <c r="E383" s="27" t="s">
        <v>371</v>
      </c>
      <c r="F383" s="27" t="s">
        <v>20</v>
      </c>
      <c r="G383" s="28" t="n">
        <v>1</v>
      </c>
      <c r="H383" s="29" t="n">
        <v>-9512.86</v>
      </c>
      <c r="I383" s="29" t="n">
        <v>-9512.86</v>
      </c>
      <c r="J383" s="29" t="n">
        <v>0</v>
      </c>
      <c r="K383" s="29" t="n">
        <v>0</v>
      </c>
      <c r="L383" s="29" t="n">
        <v>0</v>
      </c>
      <c r="M383" s="29"/>
      <c r="N383" s="6" t="s">
        <f>=I383+J383+K383+L383</f>
      </c>
      <c r="O383" s="27"/>
      <c r="P383" s="27" t="s">
        <v>370</v>
      </c>
    </row>
    <row collapsed="false" customFormat="false" customHeight="false" hidden="false" ht="12.1" outlineLevel="0" r="384">
      <c r="A384" s="22" t="n">
        <v>44468.458460648</v>
      </c>
      <c r="B384" s="23" t="s">
        <v>369</v>
      </c>
      <c r="C384" s="23" t="s">
        <v>99</v>
      </c>
      <c r="D384" s="23" t="s">
        <v>369</v>
      </c>
      <c r="E384" s="23" t="s">
        <v>369</v>
      </c>
      <c r="F384" s="23" t="s">
        <v>48</v>
      </c>
      <c r="G384" s="24" t="n">
        <v>1</v>
      </c>
      <c r="H384" s="25" t="n">
        <v>1</v>
      </c>
      <c r="I384" s="25" t="n">
        <v>38</v>
      </c>
      <c r="J384" s="25" t="n">
        <v>0</v>
      </c>
      <c r="K384" s="25" t="n">
        <v>0</v>
      </c>
      <c r="L384" s="25" t="n">
        <v>0</v>
      </c>
      <c r="M384" s="6" t="s">
        <f>=I384+J384+K384+L384</f>
      </c>
      <c r="N384" s="25"/>
      <c r="O384" s="23"/>
      <c r="P384" s="23" t="s">
        <v>370</v>
      </c>
    </row>
    <row collapsed="false" customFormat="false" customHeight="false" hidden="false" ht="12.1" outlineLevel="0" r="385">
      <c r="A385" s="34" t="n">
        <v>44468.459039352</v>
      </c>
      <c r="B385" s="35" t="s">
        <v>405</v>
      </c>
      <c r="C385" s="35" t="s">
        <v>255</v>
      </c>
      <c r="D385" s="35" t="s">
        <v>300</v>
      </c>
      <c r="E385" s="35" t="s">
        <v>406</v>
      </c>
      <c r="F385" s="35" t="s">
        <v>20</v>
      </c>
      <c r="G385" s="36" t="n">
        <v>-38</v>
      </c>
      <c r="H385" s="37" t="n">
        <v>72.7425</v>
      </c>
      <c r="I385" s="37" t="n">
        <v>2764.22</v>
      </c>
      <c r="J385" s="37" t="n">
        <v>0</v>
      </c>
      <c r="K385" s="37" t="n">
        <v>-8.29</v>
      </c>
      <c r="L385" s="37" t="n">
        <v>0</v>
      </c>
      <c r="M385" s="37"/>
      <c r="N385" s="6" t="s">
        <f>=I385+J385+K385+L385</f>
      </c>
      <c r="O385" s="35"/>
      <c r="P385" s="35" t="s">
        <v>370</v>
      </c>
    </row>
    <row collapsed="false" customFormat="false" customHeight="false" hidden="false" ht="12.1" outlineLevel="0" r="386">
      <c r="A386" s="22" t="n">
        <v>44468.48587963</v>
      </c>
      <c r="B386" s="23" t="s">
        <v>369</v>
      </c>
      <c r="C386" s="23" t="s">
        <v>99</v>
      </c>
      <c r="D386" s="23" t="s">
        <v>369</v>
      </c>
      <c r="E386" s="23" t="s">
        <v>369</v>
      </c>
      <c r="F386" s="23" t="s">
        <v>20</v>
      </c>
      <c r="G386" s="24" t="n">
        <v>1</v>
      </c>
      <c r="H386" s="25" t="n">
        <v>1</v>
      </c>
      <c r="I386" s="25" t="n">
        <v>2755.93</v>
      </c>
      <c r="J386" s="25" t="n">
        <v>0</v>
      </c>
      <c r="K386" s="25" t="n">
        <v>0</v>
      </c>
      <c r="L386" s="25" t="n">
        <v>0</v>
      </c>
      <c r="M386" s="25"/>
      <c r="N386" s="6" t="s">
        <f>=I386+J386+K386+L386</f>
      </c>
      <c r="O386" s="23"/>
      <c r="P386" s="23" t="s">
        <v>386</v>
      </c>
    </row>
    <row collapsed="false" customFormat="false" customHeight="false" hidden="false" ht="12.1" outlineLevel="0" r="387">
      <c r="A387" s="21" t="n">
        <v>44468.491967593</v>
      </c>
      <c r="B387" s="17" t="s">
        <v>42</v>
      </c>
      <c r="C387" s="17" t="s">
        <v>422</v>
      </c>
      <c r="D387" s="17" t="s">
        <v>299</v>
      </c>
      <c r="E387" s="17" t="s">
        <v>34</v>
      </c>
      <c r="F387" s="17" t="s">
        <v>20</v>
      </c>
      <c r="G387" s="7" t="n">
        <v>6</v>
      </c>
      <c r="H387" s="6" t="n">
        <v>75.65</v>
      </c>
      <c r="I387" s="6" t="n">
        <v>-453.9</v>
      </c>
      <c r="J387" s="6" t="n">
        <v>0</v>
      </c>
      <c r="K387" s="6" t="n">
        <v>-1.36</v>
      </c>
      <c r="L387" s="6" t="n">
        <v>0</v>
      </c>
      <c r="M387" s="6"/>
      <c r="N387" s="6" t="s">
        <f>=I387+J387+K387+L387</f>
      </c>
      <c r="O387" s="17"/>
      <c r="P387" s="17" t="s">
        <v>386</v>
      </c>
    </row>
    <row collapsed="false" customFormat="false" customHeight="false" hidden="false" ht="12.1" outlineLevel="0" r="388">
      <c r="A388" s="21" t="n">
        <v>44468.495127315</v>
      </c>
      <c r="B388" s="17" t="s">
        <v>405</v>
      </c>
      <c r="C388" s="17" t="s">
        <v>255</v>
      </c>
      <c r="D388" s="17" t="s">
        <v>299</v>
      </c>
      <c r="E388" s="17" t="s">
        <v>406</v>
      </c>
      <c r="F388" s="17" t="s">
        <v>20</v>
      </c>
      <c r="G388" s="7" t="n">
        <v>80</v>
      </c>
      <c r="H388" s="6" t="n">
        <v>72.77</v>
      </c>
      <c r="I388" s="6" t="n">
        <v>-5821.6</v>
      </c>
      <c r="J388" s="6" t="n">
        <v>0</v>
      </c>
      <c r="K388" s="6" t="n">
        <v>-17.46</v>
      </c>
      <c r="L388" s="6" t="n">
        <v>0</v>
      </c>
      <c r="M388" s="6"/>
      <c r="N388" s="6" t="s">
        <f>=I388+J388+K388+L388</f>
      </c>
      <c r="O388" s="17"/>
      <c r="P388" s="17" t="s">
        <v>386</v>
      </c>
    </row>
    <row collapsed="false" customFormat="false" customHeight="false" hidden="false" ht="12.1" outlineLevel="0" r="389">
      <c r="A389" s="21" t="n">
        <v>44468.495509259</v>
      </c>
      <c r="B389" s="17" t="s">
        <v>66</v>
      </c>
      <c r="C389" s="17" t="s">
        <v>451</v>
      </c>
      <c r="D389" s="17" t="s">
        <v>299</v>
      </c>
      <c r="E389" s="17" t="s">
        <v>34</v>
      </c>
      <c r="F389" s="17" t="s">
        <v>48</v>
      </c>
      <c r="G389" s="7" t="n">
        <v>500</v>
      </c>
      <c r="H389" s="6" t="n">
        <v>0.1068</v>
      </c>
      <c r="I389" s="6" t="n">
        <v>-53.4</v>
      </c>
      <c r="J389" s="6" t="n">
        <v>0</v>
      </c>
      <c r="K389" s="6" t="n">
        <v>0</v>
      </c>
      <c r="L389" s="6" t="n">
        <v>0</v>
      </c>
      <c r="M389" s="6" t="s">
        <f>=I389+J389+K389+L389</f>
      </c>
      <c r="N389" s="6"/>
      <c r="O389" s="17"/>
      <c r="P389" s="17" t="s">
        <v>386</v>
      </c>
    </row>
    <row collapsed="false" customFormat="false" customHeight="false" hidden="false" ht="12.1" outlineLevel="0" r="390">
      <c r="A390" s="21" t="n">
        <v>44468.495706019</v>
      </c>
      <c r="B390" s="17" t="s">
        <v>332</v>
      </c>
      <c r="C390" s="17" t="s">
        <v>453</v>
      </c>
      <c r="D390" s="17" t="s">
        <v>299</v>
      </c>
      <c r="E390" s="17" t="s">
        <v>34</v>
      </c>
      <c r="F390" s="17" t="s">
        <v>48</v>
      </c>
      <c r="G390" s="7" t="n">
        <v>300</v>
      </c>
      <c r="H390" s="6" t="n">
        <v>0.0892</v>
      </c>
      <c r="I390" s="6" t="n">
        <v>-26.76</v>
      </c>
      <c r="J390" s="6" t="n">
        <v>0</v>
      </c>
      <c r="K390" s="6" t="n">
        <v>0</v>
      </c>
      <c r="L390" s="6" t="n">
        <v>0</v>
      </c>
      <c r="M390" s="6" t="s">
        <f>=I390+J390+K390+L390</f>
      </c>
      <c r="N390" s="6"/>
      <c r="O390" s="17"/>
      <c r="P390" s="17" t="s">
        <v>386</v>
      </c>
    </row>
    <row collapsed="false" customFormat="false" customHeight="false" hidden="false" ht="12.1" outlineLevel="0" r="391">
      <c r="A391" s="21" t="n">
        <v>44468.499606481</v>
      </c>
      <c r="B391" s="17" t="s">
        <v>70</v>
      </c>
      <c r="C391" s="17" t="s">
        <v>450</v>
      </c>
      <c r="D391" s="17" t="s">
        <v>299</v>
      </c>
      <c r="E391" s="17" t="s">
        <v>34</v>
      </c>
      <c r="F391" s="17" t="s">
        <v>20</v>
      </c>
      <c r="G391" s="7" t="n">
        <v>20</v>
      </c>
      <c r="H391" s="6" t="n">
        <v>76.72</v>
      </c>
      <c r="I391" s="6" t="n">
        <v>-1534.4</v>
      </c>
      <c r="J391" s="6" t="n">
        <v>0</v>
      </c>
      <c r="K391" s="6" t="n">
        <v>-4.6</v>
      </c>
      <c r="L391" s="6" t="n">
        <v>0</v>
      </c>
      <c r="M391" s="6"/>
      <c r="N391" s="6" t="s">
        <f>=I391+J391+K391+L391</f>
      </c>
      <c r="O391" s="17"/>
      <c r="P391" s="17" t="s">
        <v>386</v>
      </c>
    </row>
    <row collapsed="false" customFormat="false" customHeight="false" hidden="false" ht="12.1" outlineLevel="0" r="392">
      <c r="A392" s="26" t="n">
        <v>44470.459965278</v>
      </c>
      <c r="B392" s="27" t="s">
        <v>371</v>
      </c>
      <c r="C392" s="27" t="s">
        <v>100</v>
      </c>
      <c r="D392" s="27" t="s">
        <v>371</v>
      </c>
      <c r="E392" s="27" t="s">
        <v>371</v>
      </c>
      <c r="F392" s="27" t="s">
        <v>20</v>
      </c>
      <c r="G392" s="28" t="n">
        <v>1</v>
      </c>
      <c r="H392" s="29" t="n">
        <v>-2755.93</v>
      </c>
      <c r="I392" s="29" t="n">
        <v>-2755.93</v>
      </c>
      <c r="J392" s="29" t="n">
        <v>0</v>
      </c>
      <c r="K392" s="29" t="n">
        <v>0</v>
      </c>
      <c r="L392" s="29" t="n">
        <v>0</v>
      </c>
      <c r="M392" s="29"/>
      <c r="N392" s="6" t="s">
        <f>=I392+J392+K392+L392</f>
      </c>
      <c r="O392" s="27"/>
      <c r="P392" s="27" t="s">
        <v>370</v>
      </c>
    </row>
    <row collapsed="false" customFormat="false" customHeight="false" hidden="false" ht="12.1" outlineLevel="0" r="393">
      <c r="A393" s="21" t="n">
        <v>44473.455081019</v>
      </c>
      <c r="B393" s="17" t="s">
        <v>329</v>
      </c>
      <c r="C393" s="17" t="s">
        <v>447</v>
      </c>
      <c r="D393" s="17" t="s">
        <v>299</v>
      </c>
      <c r="E393" s="17" t="s">
        <v>385</v>
      </c>
      <c r="F393" s="17" t="s">
        <v>20</v>
      </c>
      <c r="G393" s="7" t="n">
        <v>3</v>
      </c>
      <c r="H393" s="6" t="n">
        <v>100.02</v>
      </c>
      <c r="I393" s="6" t="n">
        <v>-1800.36</v>
      </c>
      <c r="J393" s="6" t="n">
        <v>-31.8</v>
      </c>
      <c r="K393" s="6" t="n">
        <v>-5.4</v>
      </c>
      <c r="L393" s="6" t="n">
        <v>0</v>
      </c>
      <c r="M393" s="6"/>
      <c r="N393" s="6" t="s">
        <f>=I393+J393+K393+L393</f>
      </c>
      <c r="O393" s="17"/>
      <c r="P393" s="17" t="s">
        <v>386</v>
      </c>
    </row>
    <row collapsed="false" customFormat="false" customHeight="false" hidden="false" ht="12.1" outlineLevel="0" r="394">
      <c r="A394" s="21" t="n">
        <v>44473.510451389</v>
      </c>
      <c r="B394" s="17" t="s">
        <v>333</v>
      </c>
      <c r="C394" s="17" t="s">
        <v>454</v>
      </c>
      <c r="D394" s="17" t="s">
        <v>299</v>
      </c>
      <c r="E394" s="17" t="s">
        <v>385</v>
      </c>
      <c r="F394" s="17" t="s">
        <v>20</v>
      </c>
      <c r="G394" s="7" t="n">
        <v>1</v>
      </c>
      <c r="H394" s="6" t="n">
        <v>1257.4827321566</v>
      </c>
      <c r="I394" s="6" t="n">
        <v>-983.1</v>
      </c>
      <c r="J394" s="6" t="n">
        <v>-19.26</v>
      </c>
      <c r="K394" s="6" t="n">
        <v>-2.95</v>
      </c>
      <c r="L394" s="6" t="n">
        <v>0</v>
      </c>
      <c r="M394" s="6"/>
      <c r="N394" s="6" t="s">
        <f>=I394+J394+K394+L394</f>
      </c>
      <c r="O394" s="17"/>
      <c r="P394" s="17" t="s">
        <v>386</v>
      </c>
    </row>
    <row collapsed="false" customFormat="false" customHeight="false" hidden="false" ht="12.1" outlineLevel="0" r="395">
      <c r="A395" s="22" t="n">
        <v>44475.535578704</v>
      </c>
      <c r="B395" s="23" t="s">
        <v>369</v>
      </c>
      <c r="C395" s="23" t="s">
        <v>99</v>
      </c>
      <c r="D395" s="23" t="s">
        <v>369</v>
      </c>
      <c r="E395" s="23" t="s">
        <v>369</v>
      </c>
      <c r="F395" s="23" t="s">
        <v>48</v>
      </c>
      <c r="G395" s="24" t="n">
        <v>1</v>
      </c>
      <c r="H395" s="25" t="n">
        <v>1</v>
      </c>
      <c r="I395" s="25" t="n">
        <v>38</v>
      </c>
      <c r="J395" s="25" t="n">
        <v>0</v>
      </c>
      <c r="K395" s="25" t="n">
        <v>0</v>
      </c>
      <c r="L395" s="25" t="n">
        <v>0</v>
      </c>
      <c r="M395" s="6" t="s">
        <f>=I395+J395+K395+L395</f>
      </c>
      <c r="N395" s="25"/>
      <c r="O395" s="23"/>
      <c r="P395" s="23" t="s">
        <v>370</v>
      </c>
    </row>
    <row collapsed="false" customFormat="false" customHeight="false" hidden="false" ht="12.1" outlineLevel="0" r="396">
      <c r="A396" s="34" t="n">
        <v>44475.535763889</v>
      </c>
      <c r="B396" s="35" t="s">
        <v>405</v>
      </c>
      <c r="C396" s="35" t="s">
        <v>255</v>
      </c>
      <c r="D396" s="35" t="s">
        <v>300</v>
      </c>
      <c r="E396" s="35" t="s">
        <v>406</v>
      </c>
      <c r="F396" s="35" t="s">
        <v>20</v>
      </c>
      <c r="G396" s="36" t="n">
        <v>-38</v>
      </c>
      <c r="H396" s="37" t="n">
        <v>72.6175</v>
      </c>
      <c r="I396" s="37" t="n">
        <v>2759.47</v>
      </c>
      <c r="J396" s="37" t="n">
        <v>0</v>
      </c>
      <c r="K396" s="37" t="n">
        <v>-8.28</v>
      </c>
      <c r="L396" s="37" t="n">
        <v>0</v>
      </c>
      <c r="M396" s="37"/>
      <c r="N396" s="6" t="s">
        <f>=I396+J396+K396+L396</f>
      </c>
      <c r="O396" s="35"/>
      <c r="P396" s="35" t="s">
        <v>370</v>
      </c>
    </row>
    <row collapsed="false" customFormat="false" customHeight="false" hidden="false" ht="12.1" outlineLevel="0" r="397">
      <c r="A397" s="22" t="n">
        <v>44475.538946759</v>
      </c>
      <c r="B397" s="23" t="s">
        <v>369</v>
      </c>
      <c r="C397" s="23" t="s">
        <v>99</v>
      </c>
      <c r="D397" s="23" t="s">
        <v>369</v>
      </c>
      <c r="E397" s="23" t="s">
        <v>369</v>
      </c>
      <c r="F397" s="23" t="s">
        <v>20</v>
      </c>
      <c r="G397" s="24" t="n">
        <v>1</v>
      </c>
      <c r="H397" s="25" t="n">
        <v>1</v>
      </c>
      <c r="I397" s="25" t="n">
        <v>4067.19</v>
      </c>
      <c r="J397" s="25" t="n">
        <v>0</v>
      </c>
      <c r="K397" s="25" t="n">
        <v>0</v>
      </c>
      <c r="L397" s="25" t="n">
        <v>0</v>
      </c>
      <c r="M397" s="25"/>
      <c r="N397" s="6" t="s">
        <f>=I397+J397+K397+L397</f>
      </c>
      <c r="O397" s="23"/>
      <c r="P397" s="23" t="s">
        <v>386</v>
      </c>
    </row>
    <row collapsed="false" customFormat="false" customHeight="false" hidden="false" ht="12.1" outlineLevel="0" r="398">
      <c r="A398" s="21" t="n">
        <v>44475.550578704</v>
      </c>
      <c r="B398" s="17" t="s">
        <v>42</v>
      </c>
      <c r="C398" s="17" t="s">
        <v>422</v>
      </c>
      <c r="D398" s="17" t="s">
        <v>299</v>
      </c>
      <c r="E398" s="17" t="s">
        <v>34</v>
      </c>
      <c r="F398" s="17" t="s">
        <v>20</v>
      </c>
      <c r="G398" s="7" t="n">
        <v>4</v>
      </c>
      <c r="H398" s="6" t="n">
        <v>73.1</v>
      </c>
      <c r="I398" s="6" t="n">
        <v>-292.4</v>
      </c>
      <c r="J398" s="6" t="n">
        <v>0</v>
      </c>
      <c r="K398" s="6" t="n">
        <v>-0.88</v>
      </c>
      <c r="L398" s="6" t="n">
        <v>0</v>
      </c>
      <c r="M398" s="6"/>
      <c r="N398" s="6" t="s">
        <f>=I398+J398+K398+L398</f>
      </c>
      <c r="O398" s="17"/>
      <c r="P398" s="17" t="s">
        <v>386</v>
      </c>
    </row>
    <row collapsed="false" customFormat="false" customHeight="false" hidden="false" ht="12.1" outlineLevel="0" r="399">
      <c r="A399" s="21" t="n">
        <v>44475.550844907</v>
      </c>
      <c r="B399" s="17" t="s">
        <v>70</v>
      </c>
      <c r="C399" s="17" t="s">
        <v>450</v>
      </c>
      <c r="D399" s="17" t="s">
        <v>299</v>
      </c>
      <c r="E399" s="17" t="s">
        <v>34</v>
      </c>
      <c r="F399" s="17" t="s">
        <v>20</v>
      </c>
      <c r="G399" s="7" t="n">
        <v>18</v>
      </c>
      <c r="H399" s="6" t="n">
        <v>76.08</v>
      </c>
      <c r="I399" s="6" t="n">
        <v>-1369.44</v>
      </c>
      <c r="J399" s="6" t="n">
        <v>0</v>
      </c>
      <c r="K399" s="6" t="n">
        <v>-4.11</v>
      </c>
      <c r="L399" s="6" t="n">
        <v>0</v>
      </c>
      <c r="M399" s="6"/>
      <c r="N399" s="6" t="s">
        <f>=I399+J399+K399+L399</f>
      </c>
      <c r="O399" s="17"/>
      <c r="P399" s="17" t="s">
        <v>386</v>
      </c>
    </row>
    <row collapsed="false" customFormat="false" customHeight="false" hidden="false" ht="12.1" outlineLevel="0" r="400">
      <c r="A400" s="21" t="n">
        <v>44476.463009259</v>
      </c>
      <c r="B400" s="17" t="s">
        <v>313</v>
      </c>
      <c r="C400" s="17" t="s">
        <v>413</v>
      </c>
      <c r="D400" s="17" t="s">
        <v>299</v>
      </c>
      <c r="E400" s="17" t="s">
        <v>34</v>
      </c>
      <c r="F400" s="17" t="s">
        <v>20</v>
      </c>
      <c r="G400" s="7" t="n">
        <v>78</v>
      </c>
      <c r="H400" s="6" t="n">
        <v>19.086</v>
      </c>
      <c r="I400" s="6" t="n">
        <v>-1488.71</v>
      </c>
      <c r="J400" s="6" t="n">
        <v>0</v>
      </c>
      <c r="K400" s="6" t="n">
        <v>-4.47</v>
      </c>
      <c r="L400" s="6" t="n">
        <v>0</v>
      </c>
      <c r="M400" s="6"/>
      <c r="N400" s="6" t="s">
        <f>=I400+J400+K400+L400</f>
      </c>
      <c r="O400" s="17"/>
      <c r="P400" s="17" t="s">
        <v>386</v>
      </c>
    </row>
    <row collapsed="false" customFormat="false" customHeight="false" hidden="false" ht="12.1" outlineLevel="0" r="401">
      <c r="A401" s="21" t="n">
        <v>44476.466886574</v>
      </c>
      <c r="B401" s="17" t="s">
        <v>38</v>
      </c>
      <c r="C401" s="17" t="s">
        <v>387</v>
      </c>
      <c r="D401" s="17" t="s">
        <v>299</v>
      </c>
      <c r="E401" s="17" t="s">
        <v>34</v>
      </c>
      <c r="F401" s="17" t="s">
        <v>20</v>
      </c>
      <c r="G401" s="7" t="n">
        <v>23</v>
      </c>
      <c r="H401" s="6" t="n">
        <v>58.35</v>
      </c>
      <c r="I401" s="6" t="n">
        <v>-1342.05</v>
      </c>
      <c r="J401" s="6" t="n">
        <v>0</v>
      </c>
      <c r="K401" s="6" t="n">
        <v>-4.03</v>
      </c>
      <c r="L401" s="6" t="n">
        <v>0</v>
      </c>
      <c r="M401" s="6"/>
      <c r="N401" s="6" t="s">
        <f>=I401+J401+K401+L401</f>
      </c>
      <c r="O401" s="17"/>
      <c r="P401" s="17" t="s">
        <v>386</v>
      </c>
    </row>
    <row collapsed="false" customFormat="false" customHeight="false" hidden="false" ht="12.1" outlineLevel="0" r="402">
      <c r="A402" s="26" t="n">
        <v>44477.536238426</v>
      </c>
      <c r="B402" s="27" t="s">
        <v>371</v>
      </c>
      <c r="C402" s="27" t="s">
        <v>100</v>
      </c>
      <c r="D402" s="27" t="s">
        <v>371</v>
      </c>
      <c r="E402" s="27" t="s">
        <v>371</v>
      </c>
      <c r="F402" s="27" t="s">
        <v>20</v>
      </c>
      <c r="G402" s="28" t="n">
        <v>1</v>
      </c>
      <c r="H402" s="29" t="n">
        <v>-2751.19</v>
      </c>
      <c r="I402" s="29" t="n">
        <v>-2751.19</v>
      </c>
      <c r="J402" s="29" t="n">
        <v>0</v>
      </c>
      <c r="K402" s="29" t="n">
        <v>0</v>
      </c>
      <c r="L402" s="29" t="n">
        <v>0</v>
      </c>
      <c r="M402" s="29"/>
      <c r="N402" s="6" t="s">
        <f>=I402+J402+K402+L402</f>
      </c>
      <c r="O402" s="27"/>
      <c r="P402" s="27" t="s">
        <v>370</v>
      </c>
    </row>
    <row collapsed="false" customFormat="false" customHeight="false" hidden="false" ht="12.1" outlineLevel="0" r="403">
      <c r="A403" s="21" t="n">
        <v>44480.751087963</v>
      </c>
      <c r="B403" s="17" t="s">
        <v>334</v>
      </c>
      <c r="C403" s="17" t="s">
        <v>455</v>
      </c>
      <c r="D403" s="17" t="s">
        <v>299</v>
      </c>
      <c r="E403" s="17" t="s">
        <v>385</v>
      </c>
      <c r="F403" s="17" t="s">
        <v>20</v>
      </c>
      <c r="G403" s="7" t="n">
        <v>1</v>
      </c>
      <c r="H403" s="6" t="n">
        <v>100</v>
      </c>
      <c r="I403" s="6" t="n">
        <v>-1000</v>
      </c>
      <c r="J403" s="6" t="n">
        <v>-4.16</v>
      </c>
      <c r="K403" s="6" t="n">
        <v>-3</v>
      </c>
      <c r="L403" s="6" t="n">
        <v>0</v>
      </c>
      <c r="M403" s="6"/>
      <c r="N403" s="6" t="s">
        <f>=I403+J403+K403+L403</f>
      </c>
      <c r="O403" s="17"/>
      <c r="P403" s="17" t="s">
        <v>386</v>
      </c>
    </row>
    <row collapsed="false" customFormat="false" customHeight="false" hidden="false" ht="12.1" outlineLevel="0" r="404">
      <c r="A404" s="21" t="n">
        <v>44480.752094907</v>
      </c>
      <c r="B404" s="17" t="s">
        <v>334</v>
      </c>
      <c r="C404" s="17" t="s">
        <v>455</v>
      </c>
      <c r="D404" s="17" t="s">
        <v>299</v>
      </c>
      <c r="E404" s="17" t="s">
        <v>385</v>
      </c>
      <c r="F404" s="17" t="s">
        <v>20</v>
      </c>
      <c r="G404" s="7" t="n">
        <v>1</v>
      </c>
      <c r="H404" s="6" t="n">
        <v>100</v>
      </c>
      <c r="I404" s="6" t="n">
        <v>-1000</v>
      </c>
      <c r="J404" s="6" t="n">
        <v>-4.16</v>
      </c>
      <c r="K404" s="6" t="n">
        <v>-3</v>
      </c>
      <c r="L404" s="6" t="n">
        <v>0</v>
      </c>
      <c r="M404" s="6"/>
      <c r="N404" s="6" t="s">
        <f>=I404+J404+K404+L404</f>
      </c>
      <c r="O404" s="17"/>
      <c r="P404" s="17" t="s">
        <v>386</v>
      </c>
    </row>
    <row collapsed="false" customFormat="false" customHeight="false" hidden="false" ht="12.1" outlineLevel="0" r="405">
      <c r="A405" s="22" t="n">
        <v>44482.477152778</v>
      </c>
      <c r="B405" s="23" t="s">
        <v>369</v>
      </c>
      <c r="C405" s="23" t="s">
        <v>99</v>
      </c>
      <c r="D405" s="23" t="s">
        <v>369</v>
      </c>
      <c r="E405" s="23" t="s">
        <v>369</v>
      </c>
      <c r="F405" s="23" t="s">
        <v>48</v>
      </c>
      <c r="G405" s="24" t="n">
        <v>1</v>
      </c>
      <c r="H405" s="25" t="n">
        <v>1</v>
      </c>
      <c r="I405" s="25" t="n">
        <v>38</v>
      </c>
      <c r="J405" s="25" t="n">
        <v>0</v>
      </c>
      <c r="K405" s="25" t="n">
        <v>0</v>
      </c>
      <c r="L405" s="25" t="n">
        <v>0</v>
      </c>
      <c r="M405" s="6" t="s">
        <f>=I405+J405+K405+L405</f>
      </c>
      <c r="N405" s="25"/>
      <c r="O405" s="23"/>
      <c r="P405" s="23" t="s">
        <v>370</v>
      </c>
    </row>
    <row collapsed="false" customFormat="false" customHeight="false" hidden="false" ht="12.1" outlineLevel="0" r="406">
      <c r="A406" s="34" t="n">
        <v>44482.477615741</v>
      </c>
      <c r="B406" s="35" t="s">
        <v>405</v>
      </c>
      <c r="C406" s="35" t="s">
        <v>255</v>
      </c>
      <c r="D406" s="35" t="s">
        <v>300</v>
      </c>
      <c r="E406" s="35" t="s">
        <v>406</v>
      </c>
      <c r="F406" s="35" t="s">
        <v>20</v>
      </c>
      <c r="G406" s="36" t="n">
        <v>-38</v>
      </c>
      <c r="H406" s="37" t="n">
        <v>71.8225</v>
      </c>
      <c r="I406" s="37" t="n">
        <v>2729.26</v>
      </c>
      <c r="J406" s="37" t="n">
        <v>0</v>
      </c>
      <c r="K406" s="37" t="n">
        <v>-8.19</v>
      </c>
      <c r="L406" s="37" t="n">
        <v>0</v>
      </c>
      <c r="M406" s="37"/>
      <c r="N406" s="6" t="s">
        <f>=I406+J406+K406+L406</f>
      </c>
      <c r="O406" s="35"/>
      <c r="P406" s="35" t="s">
        <v>370</v>
      </c>
    </row>
    <row collapsed="false" customFormat="false" customHeight="false" hidden="false" ht="12.1" outlineLevel="0" r="407">
      <c r="A407" s="22" t="n">
        <v>44482.478275463</v>
      </c>
      <c r="B407" s="23" t="s">
        <v>369</v>
      </c>
      <c r="C407" s="23" t="s">
        <v>99</v>
      </c>
      <c r="D407" s="23" t="s">
        <v>369</v>
      </c>
      <c r="E407" s="23" t="s">
        <v>369</v>
      </c>
      <c r="F407" s="23" t="s">
        <v>20</v>
      </c>
      <c r="G407" s="24" t="n">
        <v>1</v>
      </c>
      <c r="H407" s="25" t="n">
        <v>1</v>
      </c>
      <c r="I407" s="25" t="n">
        <v>4037.07</v>
      </c>
      <c r="J407" s="25" t="n">
        <v>0</v>
      </c>
      <c r="K407" s="25" t="n">
        <v>0</v>
      </c>
      <c r="L407" s="25" t="n">
        <v>0</v>
      </c>
      <c r="M407" s="25"/>
      <c r="N407" s="6" t="s">
        <f>=I407+J407+K407+L407</f>
      </c>
      <c r="O407" s="23"/>
      <c r="P407" s="23" t="s">
        <v>386</v>
      </c>
    </row>
    <row collapsed="false" customFormat="false" customHeight="false" hidden="false" ht="12.1" outlineLevel="0" r="408">
      <c r="A408" s="21" t="n">
        <v>44482.492743056</v>
      </c>
      <c r="B408" s="17" t="s">
        <v>70</v>
      </c>
      <c r="C408" s="17" t="s">
        <v>450</v>
      </c>
      <c r="D408" s="17" t="s">
        <v>299</v>
      </c>
      <c r="E408" s="17" t="s">
        <v>34</v>
      </c>
      <c r="F408" s="17" t="s">
        <v>20</v>
      </c>
      <c r="G408" s="7" t="n">
        <v>6</v>
      </c>
      <c r="H408" s="6" t="n">
        <v>74.9</v>
      </c>
      <c r="I408" s="6" t="n">
        <v>-449.4</v>
      </c>
      <c r="J408" s="6" t="n">
        <v>0</v>
      </c>
      <c r="K408" s="6" t="n">
        <v>-1.35</v>
      </c>
      <c r="L408" s="6" t="n">
        <v>0</v>
      </c>
      <c r="M408" s="6"/>
      <c r="N408" s="6" t="s">
        <f>=I408+J408+K408+L408</f>
      </c>
      <c r="O408" s="17"/>
      <c r="P408" s="17" t="s">
        <v>386</v>
      </c>
    </row>
    <row collapsed="false" customFormat="false" customHeight="false" hidden="false" ht="12.1" outlineLevel="0" r="409">
      <c r="A409" s="21" t="n">
        <v>44482.493113426</v>
      </c>
      <c r="B409" s="17" t="s">
        <v>70</v>
      </c>
      <c r="C409" s="17" t="s">
        <v>450</v>
      </c>
      <c r="D409" s="17" t="s">
        <v>299</v>
      </c>
      <c r="E409" s="17" t="s">
        <v>34</v>
      </c>
      <c r="F409" s="17" t="s">
        <v>20</v>
      </c>
      <c r="G409" s="7" t="n">
        <v>2</v>
      </c>
      <c r="H409" s="6" t="n">
        <v>74.9</v>
      </c>
      <c r="I409" s="6" t="n">
        <v>-149.8</v>
      </c>
      <c r="J409" s="6" t="n">
        <v>0</v>
      </c>
      <c r="K409" s="6" t="n">
        <v>-0.45</v>
      </c>
      <c r="L409" s="6" t="n">
        <v>0</v>
      </c>
      <c r="M409" s="6"/>
      <c r="N409" s="6" t="s">
        <f>=I409+J409+K409+L409</f>
      </c>
      <c r="O409" s="17"/>
      <c r="P409" s="17" t="s">
        <v>386</v>
      </c>
    </row>
    <row collapsed="false" customFormat="false" customHeight="false" hidden="false" ht="12.1" outlineLevel="0" r="410">
      <c r="A410" s="21" t="n">
        <v>44482.496875</v>
      </c>
      <c r="B410" s="17" t="s">
        <v>38</v>
      </c>
      <c r="C410" s="17" t="s">
        <v>387</v>
      </c>
      <c r="D410" s="17" t="s">
        <v>299</v>
      </c>
      <c r="E410" s="17" t="s">
        <v>34</v>
      </c>
      <c r="F410" s="17" t="s">
        <v>20</v>
      </c>
      <c r="G410" s="7" t="n">
        <v>50</v>
      </c>
      <c r="H410" s="6" t="n">
        <v>57.63</v>
      </c>
      <c r="I410" s="6" t="n">
        <v>-2881.5</v>
      </c>
      <c r="J410" s="6" t="n">
        <v>0</v>
      </c>
      <c r="K410" s="6" t="n">
        <v>-8.64</v>
      </c>
      <c r="L410" s="6" t="n">
        <v>0</v>
      </c>
      <c r="M410" s="6"/>
      <c r="N410" s="6" t="s">
        <f>=I410+J410+K410+L410</f>
      </c>
      <c r="O410" s="17"/>
      <c r="P410" s="17" t="s">
        <v>386</v>
      </c>
    </row>
    <row collapsed="false" customFormat="false" customHeight="false" hidden="false" ht="12.1" outlineLevel="0" r="411">
      <c r="A411" s="21" t="n">
        <v>44482.499594907</v>
      </c>
      <c r="B411" s="17" t="s">
        <v>42</v>
      </c>
      <c r="C411" s="17" t="s">
        <v>422</v>
      </c>
      <c r="D411" s="17" t="s">
        <v>299</v>
      </c>
      <c r="E411" s="17" t="s">
        <v>34</v>
      </c>
      <c r="F411" s="17" t="s">
        <v>20</v>
      </c>
      <c r="G411" s="7" t="n">
        <v>9</v>
      </c>
      <c r="H411" s="6" t="n">
        <v>74.37</v>
      </c>
      <c r="I411" s="6" t="n">
        <v>-669.33</v>
      </c>
      <c r="J411" s="6" t="n">
        <v>0</v>
      </c>
      <c r="K411" s="6" t="n">
        <v>-2.01</v>
      </c>
      <c r="L411" s="6" t="n">
        <v>0</v>
      </c>
      <c r="M411" s="6"/>
      <c r="N411" s="6" t="s">
        <f>=I411+J411+K411+L411</f>
      </c>
      <c r="O411" s="17"/>
      <c r="P411" s="17" t="s">
        <v>386</v>
      </c>
    </row>
    <row collapsed="false" customFormat="false" customHeight="false" hidden="false" ht="12.1" outlineLevel="0" r="412">
      <c r="A412" s="21" t="n">
        <v>44482.504178241</v>
      </c>
      <c r="B412" s="17" t="s">
        <v>313</v>
      </c>
      <c r="C412" s="17" t="s">
        <v>413</v>
      </c>
      <c r="D412" s="17" t="s">
        <v>299</v>
      </c>
      <c r="E412" s="17" t="s">
        <v>34</v>
      </c>
      <c r="F412" s="17" t="s">
        <v>20</v>
      </c>
      <c r="G412" s="7" t="n">
        <v>41</v>
      </c>
      <c r="H412" s="6" t="n">
        <v>19.051</v>
      </c>
      <c r="I412" s="6" t="n">
        <v>-781.09</v>
      </c>
      <c r="J412" s="6" t="n">
        <v>0</v>
      </c>
      <c r="K412" s="6" t="n">
        <v>-2.34</v>
      </c>
      <c r="L412" s="6" t="n">
        <v>0</v>
      </c>
      <c r="M412" s="6"/>
      <c r="N412" s="6" t="s">
        <f>=I412+J412+K412+L412</f>
      </c>
      <c r="O412" s="17"/>
      <c r="P412" s="17" t="s">
        <v>386</v>
      </c>
    </row>
    <row collapsed="false" customFormat="false" customHeight="false" hidden="false" ht="12.1" outlineLevel="0" r="413">
      <c r="A413" s="26" t="n">
        <v>44484.477951389</v>
      </c>
      <c r="B413" s="27" t="s">
        <v>371</v>
      </c>
      <c r="C413" s="27" t="s">
        <v>100</v>
      </c>
      <c r="D413" s="27" t="s">
        <v>371</v>
      </c>
      <c r="E413" s="27" t="s">
        <v>371</v>
      </c>
      <c r="F413" s="27" t="s">
        <v>20</v>
      </c>
      <c r="G413" s="28" t="n">
        <v>1</v>
      </c>
      <c r="H413" s="29" t="n">
        <v>-2721.07</v>
      </c>
      <c r="I413" s="29" t="n">
        <v>-2721.07</v>
      </c>
      <c r="J413" s="29" t="n">
        <v>0</v>
      </c>
      <c r="K413" s="29" t="n">
        <v>0</v>
      </c>
      <c r="L413" s="29" t="n">
        <v>0</v>
      </c>
      <c r="M413" s="29"/>
      <c r="N413" s="6" t="s">
        <f>=I413+J413+K413+L413</f>
      </c>
      <c r="O413" s="27"/>
      <c r="P413" s="27" t="s">
        <v>370</v>
      </c>
    </row>
    <row collapsed="false" customFormat="false" customHeight="false" hidden="false" ht="12.1" outlineLevel="0" r="414">
      <c r="A414" s="22" t="n">
        <v>44487.45494213</v>
      </c>
      <c r="B414" s="23" t="s">
        <v>390</v>
      </c>
      <c r="C414" s="23" t="s">
        <v>456</v>
      </c>
      <c r="D414" s="23" t="s">
        <v>390</v>
      </c>
      <c r="E414" s="23" t="s">
        <v>390</v>
      </c>
      <c r="F414" s="23" t="s">
        <v>20</v>
      </c>
      <c r="G414" s="24" t="n">
        <v>1</v>
      </c>
      <c r="H414" s="25" t="n">
        <v>1</v>
      </c>
      <c r="I414" s="25" t="n">
        <v>47.64</v>
      </c>
      <c r="J414" s="25" t="n">
        <v>0</v>
      </c>
      <c r="K414" s="25" t="n">
        <v>0</v>
      </c>
      <c r="L414" s="25" t="n">
        <v>0</v>
      </c>
      <c r="M414" s="25"/>
      <c r="N414" s="6" t="s">
        <f>=I414+J414+K414+L414</f>
      </c>
      <c r="O414" s="23"/>
      <c r="P414" s="23" t="s">
        <v>386</v>
      </c>
    </row>
    <row collapsed="false" customFormat="false" customHeight="false" hidden="false" ht="12.1" outlineLevel="0" r="415">
      <c r="A415" s="22" t="n">
        <v>44489.569097222</v>
      </c>
      <c r="B415" s="23" t="s">
        <v>369</v>
      </c>
      <c r="C415" s="23" t="s">
        <v>99</v>
      </c>
      <c r="D415" s="23" t="s">
        <v>369</v>
      </c>
      <c r="E415" s="23" t="s">
        <v>369</v>
      </c>
      <c r="F415" s="23" t="s">
        <v>48</v>
      </c>
      <c r="G415" s="24" t="n">
        <v>1</v>
      </c>
      <c r="H415" s="25" t="n">
        <v>1</v>
      </c>
      <c r="I415" s="25" t="n">
        <v>38</v>
      </c>
      <c r="J415" s="25" t="n">
        <v>0</v>
      </c>
      <c r="K415" s="25" t="n">
        <v>0</v>
      </c>
      <c r="L415" s="25" t="n">
        <v>0</v>
      </c>
      <c r="M415" s="6" t="s">
        <f>=I415+J415+K415+L415</f>
      </c>
      <c r="N415" s="25"/>
      <c r="O415" s="23"/>
      <c r="P415" s="23" t="s">
        <v>370</v>
      </c>
    </row>
    <row collapsed="false" customFormat="false" customHeight="false" hidden="false" ht="12.1" outlineLevel="0" r="416">
      <c r="A416" s="34" t="n">
        <v>44489.569340278</v>
      </c>
      <c r="B416" s="35" t="s">
        <v>405</v>
      </c>
      <c r="C416" s="35" t="s">
        <v>255</v>
      </c>
      <c r="D416" s="35" t="s">
        <v>300</v>
      </c>
      <c r="E416" s="35" t="s">
        <v>406</v>
      </c>
      <c r="F416" s="35" t="s">
        <v>20</v>
      </c>
      <c r="G416" s="36" t="n">
        <v>-38</v>
      </c>
      <c r="H416" s="37" t="n">
        <v>70.985</v>
      </c>
      <c r="I416" s="37" t="n">
        <v>2697.43</v>
      </c>
      <c r="J416" s="37" t="n">
        <v>0</v>
      </c>
      <c r="K416" s="37" t="n">
        <v>-8.09</v>
      </c>
      <c r="L416" s="37" t="n">
        <v>0</v>
      </c>
      <c r="M416" s="37"/>
      <c r="N416" s="6" t="s">
        <f>=I416+J416+K416+L416</f>
      </c>
      <c r="O416" s="35"/>
      <c r="P416" s="35" t="s">
        <v>370</v>
      </c>
    </row>
    <row collapsed="false" customFormat="false" customHeight="false" hidden="false" ht="12.1" outlineLevel="0" r="417">
      <c r="A417" s="22" t="n">
        <v>44489.570775463</v>
      </c>
      <c r="B417" s="23" t="s">
        <v>369</v>
      </c>
      <c r="C417" s="23" t="s">
        <v>99</v>
      </c>
      <c r="D417" s="23" t="s">
        <v>369</v>
      </c>
      <c r="E417" s="23" t="s">
        <v>369</v>
      </c>
      <c r="F417" s="23" t="s">
        <v>20</v>
      </c>
      <c r="G417" s="24" t="n">
        <v>1</v>
      </c>
      <c r="H417" s="25" t="n">
        <v>1</v>
      </c>
      <c r="I417" s="25" t="n">
        <v>4005.34</v>
      </c>
      <c r="J417" s="25" t="n">
        <v>0</v>
      </c>
      <c r="K417" s="25" t="n">
        <v>0</v>
      </c>
      <c r="L417" s="25" t="n">
        <v>0</v>
      </c>
      <c r="M417" s="25"/>
      <c r="N417" s="6" t="s">
        <f>=I417+J417+K417+L417</f>
      </c>
      <c r="O417" s="23"/>
      <c r="P417" s="23" t="s">
        <v>386</v>
      </c>
    </row>
    <row collapsed="false" customFormat="false" customHeight="false" hidden="false" ht="12.1" outlineLevel="0" r="418">
      <c r="A418" s="21" t="n">
        <v>44489.579502315</v>
      </c>
      <c r="B418" s="17" t="s">
        <v>313</v>
      </c>
      <c r="C418" s="17" t="s">
        <v>413</v>
      </c>
      <c r="D418" s="17" t="s">
        <v>299</v>
      </c>
      <c r="E418" s="17" t="s">
        <v>34</v>
      </c>
      <c r="F418" s="17" t="s">
        <v>20</v>
      </c>
      <c r="G418" s="7" t="n">
        <v>33</v>
      </c>
      <c r="H418" s="6" t="n">
        <v>19.081</v>
      </c>
      <c r="I418" s="6" t="n">
        <v>-629.67</v>
      </c>
      <c r="J418" s="6" t="n">
        <v>0</v>
      </c>
      <c r="K418" s="6" t="n">
        <v>-1.89</v>
      </c>
      <c r="L418" s="6" t="n">
        <v>0</v>
      </c>
      <c r="M418" s="6"/>
      <c r="N418" s="6" t="s">
        <f>=I418+J418+K418+L418</f>
      </c>
      <c r="O418" s="17"/>
      <c r="P418" s="17" t="s">
        <v>386</v>
      </c>
    </row>
    <row collapsed="false" customFormat="false" customHeight="false" hidden="false" ht="12.1" outlineLevel="0" r="419">
      <c r="A419" s="21" t="n">
        <v>44489.579803241</v>
      </c>
      <c r="B419" s="17" t="s">
        <v>70</v>
      </c>
      <c r="C419" s="17" t="s">
        <v>450</v>
      </c>
      <c r="D419" s="17" t="s">
        <v>299</v>
      </c>
      <c r="E419" s="17" t="s">
        <v>34</v>
      </c>
      <c r="F419" s="17" t="s">
        <v>20</v>
      </c>
      <c r="G419" s="7" t="n">
        <v>7</v>
      </c>
      <c r="H419" s="6" t="n">
        <v>74.13</v>
      </c>
      <c r="I419" s="6" t="n">
        <v>-518.91</v>
      </c>
      <c r="J419" s="6" t="n">
        <v>0</v>
      </c>
      <c r="K419" s="6" t="n">
        <v>-1.56</v>
      </c>
      <c r="L419" s="6" t="n">
        <v>0</v>
      </c>
      <c r="M419" s="6"/>
      <c r="N419" s="6" t="s">
        <f>=I419+J419+K419+L419</f>
      </c>
      <c r="O419" s="17"/>
      <c r="P419" s="17" t="s">
        <v>386</v>
      </c>
    </row>
    <row collapsed="false" customFormat="false" customHeight="false" hidden="false" ht="12.1" outlineLevel="0" r="420">
      <c r="A420" s="21" t="n">
        <v>44489.580347222</v>
      </c>
      <c r="B420" s="17" t="s">
        <v>84</v>
      </c>
      <c r="C420" s="17" t="s">
        <v>429</v>
      </c>
      <c r="D420" s="17" t="s">
        <v>299</v>
      </c>
      <c r="E420" s="17" t="s">
        <v>34</v>
      </c>
      <c r="F420" s="17" t="s">
        <v>20</v>
      </c>
      <c r="G420" s="7" t="n">
        <v>25</v>
      </c>
      <c r="H420" s="6" t="n">
        <v>29.025</v>
      </c>
      <c r="I420" s="6" t="n">
        <v>-725.63</v>
      </c>
      <c r="J420" s="6" t="n">
        <v>0</v>
      </c>
      <c r="K420" s="6" t="n">
        <v>-2.18</v>
      </c>
      <c r="L420" s="6" t="n">
        <v>0</v>
      </c>
      <c r="M420" s="6"/>
      <c r="N420" s="6" t="s">
        <f>=I420+J420+K420+L420</f>
      </c>
      <c r="O420" s="17"/>
      <c r="P420" s="17" t="s">
        <v>386</v>
      </c>
    </row>
    <row collapsed="false" customFormat="false" customHeight="false" hidden="false" ht="12.1" outlineLevel="0" r="421">
      <c r="A421" s="21" t="n">
        <v>44489.580798611</v>
      </c>
      <c r="B421" s="17" t="s">
        <v>78</v>
      </c>
      <c r="C421" s="17" t="s">
        <v>378</v>
      </c>
      <c r="D421" s="17" t="s">
        <v>299</v>
      </c>
      <c r="E421" s="17" t="s">
        <v>34</v>
      </c>
      <c r="F421" s="17" t="s">
        <v>20</v>
      </c>
      <c r="G421" s="7" t="n">
        <v>1</v>
      </c>
      <c r="H421" s="6" t="n">
        <v>1.804</v>
      </c>
      <c r="I421" s="6" t="n">
        <v>-1.8</v>
      </c>
      <c r="J421" s="6" t="n">
        <v>0</v>
      </c>
      <c r="K421" s="6" t="n">
        <v>-0.01</v>
      </c>
      <c r="L421" s="6" t="n">
        <v>0</v>
      </c>
      <c r="M421" s="6"/>
      <c r="N421" s="6" t="s">
        <f>=I421+J421+K421+L421</f>
      </c>
      <c r="O421" s="17"/>
      <c r="P421" s="17" t="s">
        <v>386</v>
      </c>
    </row>
    <row collapsed="false" customFormat="false" customHeight="false" hidden="false" ht="12.1" outlineLevel="0" r="422">
      <c r="A422" s="21" t="n">
        <v>44489.58119213</v>
      </c>
      <c r="B422" s="17" t="s">
        <v>405</v>
      </c>
      <c r="C422" s="17" t="s">
        <v>255</v>
      </c>
      <c r="D422" s="17" t="s">
        <v>299</v>
      </c>
      <c r="E422" s="17" t="s">
        <v>406</v>
      </c>
      <c r="F422" s="17" t="s">
        <v>20</v>
      </c>
      <c r="G422" s="7" t="n">
        <v>4</v>
      </c>
      <c r="H422" s="6" t="n">
        <v>70.96</v>
      </c>
      <c r="I422" s="6" t="n">
        <v>-283.84</v>
      </c>
      <c r="J422" s="6" t="n">
        <v>0</v>
      </c>
      <c r="K422" s="6" t="n">
        <v>-0.85</v>
      </c>
      <c r="L422" s="6" t="n">
        <v>0</v>
      </c>
      <c r="M422" s="6"/>
      <c r="N422" s="6" t="s">
        <f>=I422+J422+K422+L422</f>
      </c>
      <c r="O422" s="17"/>
      <c r="P422" s="17" t="s">
        <v>386</v>
      </c>
    </row>
    <row collapsed="false" customFormat="false" customHeight="false" hidden="false" ht="12.1" outlineLevel="0" r="423">
      <c r="A423" s="21" t="n">
        <v>44489.581365741</v>
      </c>
      <c r="B423" s="17" t="s">
        <v>78</v>
      </c>
      <c r="C423" s="17" t="s">
        <v>378</v>
      </c>
      <c r="D423" s="17" t="s">
        <v>299</v>
      </c>
      <c r="E423" s="17" t="s">
        <v>34</v>
      </c>
      <c r="F423" s="17" t="s">
        <v>20</v>
      </c>
      <c r="G423" s="7" t="n">
        <v>8</v>
      </c>
      <c r="H423" s="6" t="n">
        <v>1.804</v>
      </c>
      <c r="I423" s="6" t="n">
        <v>-14.43</v>
      </c>
      <c r="J423" s="6" t="n">
        <v>0</v>
      </c>
      <c r="K423" s="6" t="n">
        <v>-0.04</v>
      </c>
      <c r="L423" s="6" t="n">
        <v>0</v>
      </c>
      <c r="M423" s="6"/>
      <c r="N423" s="6" t="s">
        <f>=I423+J423+K423+L423</f>
      </c>
      <c r="O423" s="17"/>
      <c r="P423" s="17" t="s">
        <v>386</v>
      </c>
    </row>
    <row collapsed="false" customFormat="false" customHeight="false" hidden="false" ht="12.1" outlineLevel="0" r="424">
      <c r="A424" s="21" t="n">
        <v>44489.581898148</v>
      </c>
      <c r="B424" s="17" t="s">
        <v>314</v>
      </c>
      <c r="C424" s="17" t="s">
        <v>415</v>
      </c>
      <c r="D424" s="17" t="s">
        <v>299</v>
      </c>
      <c r="E424" s="17" t="s">
        <v>34</v>
      </c>
      <c r="F424" s="17" t="s">
        <v>48</v>
      </c>
      <c r="G424" s="7" t="n">
        <v>1</v>
      </c>
      <c r="H424" s="6" t="n">
        <v>1.295</v>
      </c>
      <c r="I424" s="6" t="n">
        <v>-1.3</v>
      </c>
      <c r="J424" s="6" t="n">
        <v>0</v>
      </c>
      <c r="K424" s="6" t="n">
        <v>-0.01</v>
      </c>
      <c r="L424" s="6" t="n">
        <v>0</v>
      </c>
      <c r="M424" s="6" t="s">
        <f>=I424+J424+K424+L424</f>
      </c>
      <c r="N424" s="6"/>
      <c r="O424" s="17"/>
      <c r="P424" s="17" t="s">
        <v>386</v>
      </c>
    </row>
    <row collapsed="false" customFormat="false" customHeight="false" hidden="false" ht="12.1" outlineLevel="0" r="425">
      <c r="A425" s="21" t="n">
        <v>44489.585717593</v>
      </c>
      <c r="B425" s="17" t="s">
        <v>314</v>
      </c>
      <c r="C425" s="17" t="s">
        <v>415</v>
      </c>
      <c r="D425" s="17" t="s">
        <v>299</v>
      </c>
      <c r="E425" s="17" t="s">
        <v>34</v>
      </c>
      <c r="F425" s="17" t="s">
        <v>48</v>
      </c>
      <c r="G425" s="7" t="n">
        <v>2</v>
      </c>
      <c r="H425" s="6" t="n">
        <v>1.295</v>
      </c>
      <c r="I425" s="6" t="n">
        <v>-2.59</v>
      </c>
      <c r="J425" s="6" t="n">
        <v>0</v>
      </c>
      <c r="K425" s="6" t="n">
        <v>-0.01</v>
      </c>
      <c r="L425" s="6" t="n">
        <v>0</v>
      </c>
      <c r="M425" s="6" t="s">
        <f>=I425+J425+K425+L425</f>
      </c>
      <c r="N425" s="6"/>
      <c r="O425" s="17"/>
      <c r="P425" s="17" t="s">
        <v>386</v>
      </c>
    </row>
    <row collapsed="false" customFormat="false" customHeight="false" hidden="false" ht="12.1" outlineLevel="0" r="426">
      <c r="A426" s="21" t="n">
        <v>44489.62568287</v>
      </c>
      <c r="B426" s="17" t="s">
        <v>38</v>
      </c>
      <c r="C426" s="17" t="s">
        <v>387</v>
      </c>
      <c r="D426" s="17" t="s">
        <v>299</v>
      </c>
      <c r="E426" s="17" t="s">
        <v>34</v>
      </c>
      <c r="F426" s="17" t="s">
        <v>20</v>
      </c>
      <c r="G426" s="7" t="n">
        <v>31</v>
      </c>
      <c r="H426" s="6" t="n">
        <v>59.15</v>
      </c>
      <c r="I426" s="6" t="n">
        <v>-1833.65</v>
      </c>
      <c r="J426" s="6" t="n">
        <v>0</v>
      </c>
      <c r="K426" s="6" t="n">
        <v>-5.5</v>
      </c>
      <c r="L426" s="6" t="n">
        <v>0</v>
      </c>
      <c r="M426" s="6"/>
      <c r="N426" s="6" t="s">
        <f>=I426+J426+K426+L426</f>
      </c>
      <c r="O426" s="17"/>
      <c r="P426" s="17" t="s">
        <v>386</v>
      </c>
    </row>
    <row collapsed="false" customFormat="false" customHeight="false" hidden="false" ht="12.1" outlineLevel="0" r="427">
      <c r="A427" s="26" t="n">
        <v>44491.570127315</v>
      </c>
      <c r="B427" s="27" t="s">
        <v>371</v>
      </c>
      <c r="C427" s="27" t="s">
        <v>100</v>
      </c>
      <c r="D427" s="27" t="s">
        <v>371</v>
      </c>
      <c r="E427" s="27" t="s">
        <v>371</v>
      </c>
      <c r="F427" s="27" t="s">
        <v>20</v>
      </c>
      <c r="G427" s="28" t="n">
        <v>1</v>
      </c>
      <c r="H427" s="29" t="n">
        <v>-2689.34</v>
      </c>
      <c r="I427" s="29" t="n">
        <v>-2689.34</v>
      </c>
      <c r="J427" s="29" t="n">
        <v>0</v>
      </c>
      <c r="K427" s="29" t="n">
        <v>0</v>
      </c>
      <c r="L427" s="29" t="n">
        <v>0</v>
      </c>
      <c r="M427" s="29"/>
      <c r="N427" s="6" t="s">
        <f>=I427+J427+K427+L427</f>
      </c>
      <c r="O427" s="27"/>
      <c r="P427" s="27" t="s">
        <v>370</v>
      </c>
    </row>
    <row collapsed="false" customFormat="false" customHeight="false" hidden="false" ht="12.1" outlineLevel="0" r="428">
      <c r="A428" s="30" t="n">
        <v>44495.34431713</v>
      </c>
      <c r="B428" s="31" t="s">
        <v>388</v>
      </c>
      <c r="C428" s="31" t="s">
        <v>401</v>
      </c>
      <c r="D428" s="31" t="s">
        <v>388</v>
      </c>
      <c r="E428" s="31" t="s">
        <v>388</v>
      </c>
      <c r="F428" s="31" t="s">
        <v>20</v>
      </c>
      <c r="G428" s="32" t="n">
        <v>1</v>
      </c>
      <c r="H428" s="33" t="n">
        <v>-1</v>
      </c>
      <c r="I428" s="33" t="n">
        <v>-13</v>
      </c>
      <c r="J428" s="33" t="n">
        <v>0</v>
      </c>
      <c r="K428" s="33" t="n">
        <v>0</v>
      </c>
      <c r="L428" s="33" t="n">
        <v>0</v>
      </c>
      <c r="M428" s="33"/>
      <c r="N428" s="6" t="s">
        <f>=I428+J428+K428+L428</f>
      </c>
      <c r="O428" s="31"/>
      <c r="P428" s="31" t="s">
        <v>370</v>
      </c>
    </row>
    <row collapsed="false" customFormat="false" customHeight="false" hidden="false" ht="12.1" outlineLevel="0" r="429">
      <c r="A429" s="22" t="n">
        <v>44495.34431713</v>
      </c>
      <c r="B429" s="23" t="s">
        <v>390</v>
      </c>
      <c r="C429" s="23" t="s">
        <v>402</v>
      </c>
      <c r="D429" s="23" t="s">
        <v>390</v>
      </c>
      <c r="E429" s="23" t="s">
        <v>390</v>
      </c>
      <c r="F429" s="23" t="s">
        <v>20</v>
      </c>
      <c r="G429" s="24" t="n">
        <v>1</v>
      </c>
      <c r="H429" s="25" t="n">
        <v>1</v>
      </c>
      <c r="I429" s="25" t="n">
        <v>105.5</v>
      </c>
      <c r="J429" s="25" t="n">
        <v>0</v>
      </c>
      <c r="K429" s="25" t="n">
        <v>0</v>
      </c>
      <c r="L429" s="25" t="n">
        <v>0</v>
      </c>
      <c r="M429" s="25"/>
      <c r="N429" s="6" t="s">
        <f>=I429+J429+K429+L429</f>
      </c>
      <c r="O429" s="23"/>
      <c r="P429" s="23" t="s">
        <v>370</v>
      </c>
    </row>
    <row collapsed="false" customFormat="false" customHeight="false" hidden="false" ht="12.1" outlineLevel="0" r="430">
      <c r="A430" s="22" t="n">
        <v>44496.440787037</v>
      </c>
      <c r="B430" s="23" t="s">
        <v>369</v>
      </c>
      <c r="C430" s="23" t="s">
        <v>99</v>
      </c>
      <c r="D430" s="23" t="s">
        <v>369</v>
      </c>
      <c r="E430" s="23" t="s">
        <v>369</v>
      </c>
      <c r="F430" s="23" t="s">
        <v>20</v>
      </c>
      <c r="G430" s="24" t="n">
        <v>1</v>
      </c>
      <c r="H430" s="25" t="n">
        <v>1</v>
      </c>
      <c r="I430" s="25" t="n">
        <v>3966</v>
      </c>
      <c r="J430" s="25" t="n">
        <v>0</v>
      </c>
      <c r="K430" s="25" t="n">
        <v>0</v>
      </c>
      <c r="L430" s="25" t="n">
        <v>0</v>
      </c>
      <c r="M430" s="25"/>
      <c r="N430" s="6" t="s">
        <f>=I430+J430+K430+L430</f>
      </c>
      <c r="O430" s="23"/>
      <c r="P430" s="23" t="s">
        <v>386</v>
      </c>
    </row>
    <row collapsed="false" customFormat="false" customHeight="false" hidden="false" ht="12.1" outlineLevel="0" r="431">
      <c r="A431" s="21" t="n">
        <v>44496.450335648</v>
      </c>
      <c r="B431" s="17" t="s">
        <v>405</v>
      </c>
      <c r="C431" s="17" t="s">
        <v>255</v>
      </c>
      <c r="D431" s="17" t="s">
        <v>299</v>
      </c>
      <c r="E431" s="17" t="s">
        <v>406</v>
      </c>
      <c r="F431" s="17" t="s">
        <v>20</v>
      </c>
      <c r="G431" s="7" t="n">
        <v>26</v>
      </c>
      <c r="H431" s="6" t="n">
        <v>69.9375</v>
      </c>
      <c r="I431" s="6" t="n">
        <v>-1818.38</v>
      </c>
      <c r="J431" s="6" t="n">
        <v>0</v>
      </c>
      <c r="K431" s="6" t="n">
        <v>-5.46</v>
      </c>
      <c r="L431" s="6" t="n">
        <v>0</v>
      </c>
      <c r="M431" s="6"/>
      <c r="N431" s="6" t="s">
        <f>=I431+J431+K431+L431</f>
      </c>
      <c r="O431" s="17"/>
      <c r="P431" s="17" t="s">
        <v>386</v>
      </c>
    </row>
    <row collapsed="false" customFormat="false" customHeight="false" hidden="false" ht="12.1" outlineLevel="0" r="432">
      <c r="A432" s="21" t="n">
        <v>44496.452106481</v>
      </c>
      <c r="B432" s="17" t="s">
        <v>38</v>
      </c>
      <c r="C432" s="17" t="s">
        <v>387</v>
      </c>
      <c r="D432" s="17" t="s">
        <v>299</v>
      </c>
      <c r="E432" s="17" t="s">
        <v>34</v>
      </c>
      <c r="F432" s="17" t="s">
        <v>20</v>
      </c>
      <c r="G432" s="7" t="n">
        <v>10</v>
      </c>
      <c r="H432" s="6" t="n">
        <v>58.92</v>
      </c>
      <c r="I432" s="6" t="n">
        <v>-589.2</v>
      </c>
      <c r="J432" s="6" t="n">
        <v>0</v>
      </c>
      <c r="K432" s="6" t="n">
        <v>-1.77</v>
      </c>
      <c r="L432" s="6" t="n">
        <v>0</v>
      </c>
      <c r="M432" s="6"/>
      <c r="N432" s="6" t="s">
        <f>=I432+J432+K432+L432</f>
      </c>
      <c r="O432" s="17"/>
      <c r="P432" s="17" t="s">
        <v>386</v>
      </c>
    </row>
    <row collapsed="false" customFormat="false" customHeight="false" hidden="false" ht="12.1" outlineLevel="0" r="433">
      <c r="A433" s="21" t="n">
        <v>44496.452789352</v>
      </c>
      <c r="B433" s="17" t="s">
        <v>38</v>
      </c>
      <c r="C433" s="17" t="s">
        <v>387</v>
      </c>
      <c r="D433" s="17" t="s">
        <v>299</v>
      </c>
      <c r="E433" s="17" t="s">
        <v>34</v>
      </c>
      <c r="F433" s="17" t="s">
        <v>20</v>
      </c>
      <c r="G433" s="7" t="n">
        <v>9</v>
      </c>
      <c r="H433" s="6" t="n">
        <v>58.92</v>
      </c>
      <c r="I433" s="6" t="n">
        <v>-530.28</v>
      </c>
      <c r="J433" s="6" t="n">
        <v>0</v>
      </c>
      <c r="K433" s="6" t="n">
        <v>-1.59</v>
      </c>
      <c r="L433" s="6" t="n">
        <v>0</v>
      </c>
      <c r="M433" s="6"/>
      <c r="N433" s="6" t="s">
        <f>=I433+J433+K433+L433</f>
      </c>
      <c r="O433" s="17"/>
      <c r="P433" s="17" t="s">
        <v>386</v>
      </c>
    </row>
    <row collapsed="false" customFormat="false" customHeight="false" hidden="false" ht="12.1" outlineLevel="0" r="434">
      <c r="A434" s="21" t="n">
        <v>44496.452835648</v>
      </c>
      <c r="B434" s="17" t="s">
        <v>42</v>
      </c>
      <c r="C434" s="17" t="s">
        <v>422</v>
      </c>
      <c r="D434" s="17" t="s">
        <v>299</v>
      </c>
      <c r="E434" s="17" t="s">
        <v>34</v>
      </c>
      <c r="F434" s="17" t="s">
        <v>20</v>
      </c>
      <c r="G434" s="7" t="n">
        <v>5</v>
      </c>
      <c r="H434" s="6" t="n">
        <v>74.83</v>
      </c>
      <c r="I434" s="6" t="n">
        <v>-374.15</v>
      </c>
      <c r="J434" s="6" t="n">
        <v>0</v>
      </c>
      <c r="K434" s="6" t="n">
        <v>-1.12</v>
      </c>
      <c r="L434" s="6" t="n">
        <v>0</v>
      </c>
      <c r="M434" s="6"/>
      <c r="N434" s="6" t="s">
        <f>=I434+J434+K434+L434</f>
      </c>
      <c r="O434" s="17"/>
      <c r="P434" s="17" t="s">
        <v>386</v>
      </c>
    </row>
    <row collapsed="false" customFormat="false" customHeight="false" hidden="false" ht="12.1" outlineLevel="0" r="435">
      <c r="A435" s="21" t="n">
        <v>44496.452847222</v>
      </c>
      <c r="B435" s="17" t="s">
        <v>42</v>
      </c>
      <c r="C435" s="17" t="s">
        <v>422</v>
      </c>
      <c r="D435" s="17" t="s">
        <v>299</v>
      </c>
      <c r="E435" s="17" t="s">
        <v>34</v>
      </c>
      <c r="F435" s="17" t="s">
        <v>20</v>
      </c>
      <c r="G435" s="7" t="n">
        <v>2</v>
      </c>
      <c r="H435" s="6" t="n">
        <v>74.83</v>
      </c>
      <c r="I435" s="6" t="n">
        <v>-149.66</v>
      </c>
      <c r="J435" s="6" t="n">
        <v>0</v>
      </c>
      <c r="K435" s="6" t="n">
        <v>-0.45</v>
      </c>
      <c r="L435" s="6" t="n">
        <v>0</v>
      </c>
      <c r="M435" s="6"/>
      <c r="N435" s="6" t="s">
        <f>=I435+J435+K435+L435</f>
      </c>
      <c r="O435" s="17"/>
      <c r="P435" s="17" t="s">
        <v>386</v>
      </c>
    </row>
    <row collapsed="false" customFormat="false" customHeight="false" hidden="false" ht="12.1" outlineLevel="0" r="436">
      <c r="A436" s="21" t="n">
        <v>44496.453171296</v>
      </c>
      <c r="B436" s="17" t="s">
        <v>70</v>
      </c>
      <c r="C436" s="17" t="s">
        <v>450</v>
      </c>
      <c r="D436" s="17" t="s">
        <v>299</v>
      </c>
      <c r="E436" s="17" t="s">
        <v>34</v>
      </c>
      <c r="F436" s="17" t="s">
        <v>20</v>
      </c>
      <c r="G436" s="7" t="n">
        <v>5</v>
      </c>
      <c r="H436" s="6" t="n">
        <v>73.31</v>
      </c>
      <c r="I436" s="6" t="n">
        <v>-366.55</v>
      </c>
      <c r="J436" s="6" t="n">
        <v>0</v>
      </c>
      <c r="K436" s="6" t="n">
        <v>-1.1</v>
      </c>
      <c r="L436" s="6" t="n">
        <v>0</v>
      </c>
      <c r="M436" s="6"/>
      <c r="N436" s="6" t="s">
        <f>=I436+J436+K436+L436</f>
      </c>
      <c r="O436" s="17"/>
      <c r="P436" s="17" t="s">
        <v>386</v>
      </c>
    </row>
    <row collapsed="false" customFormat="false" customHeight="false" hidden="false" ht="12.1" outlineLevel="0" r="437">
      <c r="A437" s="21" t="n">
        <v>44496.454363426</v>
      </c>
      <c r="B437" s="17" t="s">
        <v>313</v>
      </c>
      <c r="C437" s="17" t="s">
        <v>413</v>
      </c>
      <c r="D437" s="17" t="s">
        <v>299</v>
      </c>
      <c r="E437" s="17" t="s">
        <v>34</v>
      </c>
      <c r="F437" s="17" t="s">
        <v>20</v>
      </c>
      <c r="G437" s="7" t="n">
        <v>9</v>
      </c>
      <c r="H437" s="6" t="n">
        <v>19.155</v>
      </c>
      <c r="I437" s="6" t="n">
        <v>-172.4</v>
      </c>
      <c r="J437" s="6" t="n">
        <v>0</v>
      </c>
      <c r="K437" s="6" t="n">
        <v>-0.52</v>
      </c>
      <c r="L437" s="6" t="n">
        <v>0</v>
      </c>
      <c r="M437" s="6"/>
      <c r="N437" s="6" t="s">
        <f>=I437+J437+K437+L437</f>
      </c>
      <c r="O437" s="17"/>
      <c r="P437" s="17" t="s">
        <v>386</v>
      </c>
    </row>
    <row collapsed="false" customFormat="false" customHeight="false" hidden="false" ht="12.1" outlineLevel="0" r="438">
      <c r="A438" s="21" t="n">
        <v>44496.457418981</v>
      </c>
      <c r="B438" s="17" t="s">
        <v>66</v>
      </c>
      <c r="C438" s="17" t="s">
        <v>451</v>
      </c>
      <c r="D438" s="17" t="s">
        <v>299</v>
      </c>
      <c r="E438" s="17" t="s">
        <v>34</v>
      </c>
      <c r="F438" s="17" t="s">
        <v>48</v>
      </c>
      <c r="G438" s="7" t="n">
        <v>100</v>
      </c>
      <c r="H438" s="6" t="n">
        <v>0.1152</v>
      </c>
      <c r="I438" s="6" t="n">
        <v>-11.52</v>
      </c>
      <c r="J438" s="6" t="n">
        <v>0</v>
      </c>
      <c r="K438" s="6" t="n">
        <v>0</v>
      </c>
      <c r="L438" s="6" t="n">
        <v>0</v>
      </c>
      <c r="M438" s="6" t="s">
        <f>=I438+J438+K438+L438</f>
      </c>
      <c r="N438" s="6"/>
      <c r="O438" s="17"/>
      <c r="P438" s="17" t="s">
        <v>386</v>
      </c>
    </row>
    <row collapsed="false" customFormat="false" customHeight="false" hidden="false" ht="12.1" outlineLevel="0" r="439">
      <c r="A439" s="21" t="n">
        <v>44496.476805556</v>
      </c>
      <c r="B439" s="17" t="s">
        <v>314</v>
      </c>
      <c r="C439" s="17" t="s">
        <v>415</v>
      </c>
      <c r="D439" s="17" t="s">
        <v>299</v>
      </c>
      <c r="E439" s="17" t="s">
        <v>34</v>
      </c>
      <c r="F439" s="17" t="s">
        <v>48</v>
      </c>
      <c r="G439" s="7" t="n">
        <v>4</v>
      </c>
      <c r="H439" s="6" t="n">
        <v>1.274</v>
      </c>
      <c r="I439" s="6" t="n">
        <v>-5.1</v>
      </c>
      <c r="J439" s="6" t="n">
        <v>0</v>
      </c>
      <c r="K439" s="6" t="n">
        <v>-0.02</v>
      </c>
      <c r="L439" s="6" t="n">
        <v>0</v>
      </c>
      <c r="M439" s="6" t="s">
        <f>=I439+J439+K439+L439</f>
      </c>
      <c r="N439" s="6"/>
      <c r="O439" s="17"/>
      <c r="P439" s="17" t="s">
        <v>386</v>
      </c>
    </row>
    <row collapsed="false" customFormat="false" customHeight="false" hidden="false" ht="12.1" outlineLevel="0" r="440">
      <c r="A440" s="21" t="n">
        <v>44496.495578704</v>
      </c>
      <c r="B440" s="17" t="s">
        <v>332</v>
      </c>
      <c r="C440" s="17" t="s">
        <v>453</v>
      </c>
      <c r="D440" s="17" t="s">
        <v>299</v>
      </c>
      <c r="E440" s="17" t="s">
        <v>34</v>
      </c>
      <c r="F440" s="17" t="s">
        <v>48</v>
      </c>
      <c r="G440" s="7" t="n">
        <v>100</v>
      </c>
      <c r="H440" s="6" t="n">
        <v>0.0897</v>
      </c>
      <c r="I440" s="6" t="n">
        <v>-8.97</v>
      </c>
      <c r="J440" s="6" t="n">
        <v>0</v>
      </c>
      <c r="K440" s="6" t="n">
        <v>0</v>
      </c>
      <c r="L440" s="6" t="n">
        <v>0</v>
      </c>
      <c r="M440" s="6" t="s">
        <f>=I440+J440+K440+L440</f>
      </c>
      <c r="N440" s="6"/>
      <c r="O440" s="17"/>
      <c r="P440" s="17" t="s">
        <v>386</v>
      </c>
    </row>
    <row collapsed="false" customFormat="false" customHeight="false" hidden="false" ht="12.1" outlineLevel="0" r="441">
      <c r="A441" s="21" t="n">
        <v>44496.529780093</v>
      </c>
      <c r="B441" s="17" t="s">
        <v>78</v>
      </c>
      <c r="C441" s="17" t="s">
        <v>378</v>
      </c>
      <c r="D441" s="17" t="s">
        <v>299</v>
      </c>
      <c r="E441" s="17" t="s">
        <v>34</v>
      </c>
      <c r="F441" s="17" t="s">
        <v>20</v>
      </c>
      <c r="G441" s="7" t="n">
        <v>5</v>
      </c>
      <c r="H441" s="6" t="n">
        <v>1.7993</v>
      </c>
      <c r="I441" s="6" t="n">
        <v>-9</v>
      </c>
      <c r="J441" s="6" t="n">
        <v>0</v>
      </c>
      <c r="K441" s="6" t="n">
        <v>-0.03</v>
      </c>
      <c r="L441" s="6" t="n">
        <v>0</v>
      </c>
      <c r="M441" s="6"/>
      <c r="N441" s="6" t="s">
        <f>=I441+J441+K441+L441</f>
      </c>
      <c r="O441" s="17"/>
      <c r="P441" s="17" t="s">
        <v>386</v>
      </c>
    </row>
    <row collapsed="false" customFormat="false" customHeight="false" hidden="false" ht="12.1" outlineLevel="0" r="442">
      <c r="A442" s="30" t="n">
        <v>44497.744733796</v>
      </c>
      <c r="B442" s="31" t="s">
        <v>388</v>
      </c>
      <c r="C442" s="31" t="s">
        <v>436</v>
      </c>
      <c r="D442" s="31" t="s">
        <v>388</v>
      </c>
      <c r="E442" s="31" t="s">
        <v>388</v>
      </c>
      <c r="F442" s="31" t="s">
        <v>20</v>
      </c>
      <c r="G442" s="32" t="n">
        <v>1</v>
      </c>
      <c r="H442" s="33" t="n">
        <v>-1</v>
      </c>
      <c r="I442" s="33" t="n">
        <v>-6</v>
      </c>
      <c r="J442" s="33" t="n">
        <v>0</v>
      </c>
      <c r="K442" s="33" t="n">
        <v>0</v>
      </c>
      <c r="L442" s="33" t="n">
        <v>0</v>
      </c>
      <c r="M442" s="33"/>
      <c r="N442" s="6" t="s">
        <f>=I442+J442+K442+L442</f>
      </c>
      <c r="O442" s="31"/>
      <c r="P442" s="31" t="s">
        <v>386</v>
      </c>
    </row>
    <row collapsed="false" customFormat="false" customHeight="false" hidden="false" ht="12.1" outlineLevel="0" r="443">
      <c r="A443" s="22" t="n">
        <v>44497.744733796</v>
      </c>
      <c r="B443" s="23" t="s">
        <v>390</v>
      </c>
      <c r="C443" s="23" t="s">
        <v>437</v>
      </c>
      <c r="D443" s="23" t="s">
        <v>390</v>
      </c>
      <c r="E443" s="23" t="s">
        <v>390</v>
      </c>
      <c r="F443" s="23" t="s">
        <v>20</v>
      </c>
      <c r="G443" s="24" t="n">
        <v>1</v>
      </c>
      <c r="H443" s="25" t="n">
        <v>1</v>
      </c>
      <c r="I443" s="25" t="n">
        <v>49.56</v>
      </c>
      <c r="J443" s="25" t="n">
        <v>0</v>
      </c>
      <c r="K443" s="25" t="n">
        <v>0</v>
      </c>
      <c r="L443" s="25" t="n">
        <v>0</v>
      </c>
      <c r="M443" s="25"/>
      <c r="N443" s="6" t="s">
        <f>=I443+J443+K443+L443</f>
      </c>
      <c r="O443" s="23"/>
      <c r="P443" s="23" t="s">
        <v>386</v>
      </c>
    </row>
    <row collapsed="false" customFormat="false" customHeight="false" hidden="false" ht="12.1" outlineLevel="0" r="444">
      <c r="A444" s="30" t="n">
        <v>44498.544814815</v>
      </c>
      <c r="B444" s="31" t="s">
        <v>388</v>
      </c>
      <c r="C444" s="31" t="s">
        <v>457</v>
      </c>
      <c r="D444" s="31" t="s">
        <v>388</v>
      </c>
      <c r="E444" s="31" t="s">
        <v>388</v>
      </c>
      <c r="F444" s="31" t="s">
        <v>20</v>
      </c>
      <c r="G444" s="32" t="n">
        <v>1</v>
      </c>
      <c r="H444" s="33" t="n">
        <v>-1</v>
      </c>
      <c r="I444" s="33" t="n">
        <v>-6</v>
      </c>
      <c r="J444" s="33" t="n">
        <v>0</v>
      </c>
      <c r="K444" s="33" t="n">
        <v>0</v>
      </c>
      <c r="L444" s="33" t="n">
        <v>0</v>
      </c>
      <c r="M444" s="33"/>
      <c r="N444" s="6" t="s">
        <f>=I444+J444+K444+L444</f>
      </c>
      <c r="O444" s="31"/>
      <c r="P444" s="31" t="s">
        <v>386</v>
      </c>
    </row>
    <row collapsed="false" customFormat="false" customHeight="false" hidden="false" ht="12.1" outlineLevel="0" r="445">
      <c r="A445" s="22" t="n">
        <v>44498.544814815</v>
      </c>
      <c r="B445" s="23" t="s">
        <v>390</v>
      </c>
      <c r="C445" s="23" t="s">
        <v>458</v>
      </c>
      <c r="D445" s="23" t="s">
        <v>390</v>
      </c>
      <c r="E445" s="23" t="s">
        <v>390</v>
      </c>
      <c r="F445" s="23" t="s">
        <v>20</v>
      </c>
      <c r="G445" s="24" t="n">
        <v>1</v>
      </c>
      <c r="H445" s="25" t="n">
        <v>1</v>
      </c>
      <c r="I445" s="25" t="n">
        <v>49.56</v>
      </c>
      <c r="J445" s="25" t="n">
        <v>0</v>
      </c>
      <c r="K445" s="25" t="n">
        <v>0</v>
      </c>
      <c r="L445" s="25" t="n">
        <v>0</v>
      </c>
      <c r="M445" s="25"/>
      <c r="N445" s="6" t="s">
        <f>=I445+J445+K445+L445</f>
      </c>
      <c r="O445" s="23"/>
      <c r="P445" s="23" t="s">
        <v>386</v>
      </c>
    </row>
    <row collapsed="false" customFormat="false" customHeight="false" hidden="false" ht="12.1" outlineLevel="0" r="446">
      <c r="A446" s="26" t="n">
        <v>44503.453622685</v>
      </c>
      <c r="B446" s="27" t="s">
        <v>371</v>
      </c>
      <c r="C446" s="27" t="s">
        <v>100</v>
      </c>
      <c r="D446" s="27" t="s">
        <v>371</v>
      </c>
      <c r="E446" s="27" t="s">
        <v>371</v>
      </c>
      <c r="F446" s="27" t="s">
        <v>20</v>
      </c>
      <c r="G446" s="28" t="n">
        <v>1</v>
      </c>
      <c r="H446" s="29" t="n">
        <v>-92.5</v>
      </c>
      <c r="I446" s="29" t="n">
        <v>-92.5</v>
      </c>
      <c r="J446" s="29" t="n">
        <v>0</v>
      </c>
      <c r="K446" s="29" t="n">
        <v>0</v>
      </c>
      <c r="L446" s="29" t="n">
        <v>0</v>
      </c>
      <c r="M446" s="29"/>
      <c r="N446" s="6" t="s">
        <f>=I446+J446+K446+L446</f>
      </c>
      <c r="O446" s="27"/>
      <c r="P446" s="27" t="s">
        <v>370</v>
      </c>
    </row>
    <row collapsed="false" customFormat="false" customHeight="false" hidden="false" ht="12.1" outlineLevel="0" r="447">
      <c r="A447" s="22" t="n">
        <v>44503.454606481</v>
      </c>
      <c r="B447" s="23" t="s">
        <v>369</v>
      </c>
      <c r="C447" s="23" t="s">
        <v>99</v>
      </c>
      <c r="D447" s="23" t="s">
        <v>369</v>
      </c>
      <c r="E447" s="23" t="s">
        <v>369</v>
      </c>
      <c r="F447" s="23" t="s">
        <v>20</v>
      </c>
      <c r="G447" s="24" t="n">
        <v>1</v>
      </c>
      <c r="H447" s="25" t="n">
        <v>1</v>
      </c>
      <c r="I447" s="25" t="n">
        <v>6100.94</v>
      </c>
      <c r="J447" s="25" t="n">
        <v>0</v>
      </c>
      <c r="K447" s="25" t="n">
        <v>0</v>
      </c>
      <c r="L447" s="25" t="n">
        <v>0</v>
      </c>
      <c r="M447" s="25"/>
      <c r="N447" s="6" t="s">
        <f>=I447+J447+K447+L447</f>
      </c>
      <c r="O447" s="23"/>
      <c r="P447" s="23" t="s">
        <v>386</v>
      </c>
    </row>
    <row collapsed="false" customFormat="false" customHeight="false" hidden="false" ht="12.1" outlineLevel="0" r="448">
      <c r="A448" s="21" t="n">
        <v>44503.475</v>
      </c>
      <c r="B448" s="17" t="s">
        <v>405</v>
      </c>
      <c r="C448" s="17" t="s">
        <v>255</v>
      </c>
      <c r="D448" s="17" t="s">
        <v>299</v>
      </c>
      <c r="E448" s="17" t="s">
        <v>406</v>
      </c>
      <c r="F448" s="17" t="s">
        <v>20</v>
      </c>
      <c r="G448" s="7" t="n">
        <v>30</v>
      </c>
      <c r="H448" s="6" t="n">
        <v>71.415</v>
      </c>
      <c r="I448" s="6" t="n">
        <v>-2142.45</v>
      </c>
      <c r="J448" s="6" t="n">
        <v>0</v>
      </c>
      <c r="K448" s="6" t="n">
        <v>-6.43</v>
      </c>
      <c r="L448" s="6" t="n">
        <v>0</v>
      </c>
      <c r="M448" s="6"/>
      <c r="N448" s="6" t="s">
        <f>=I448+J448+K448+L448</f>
      </c>
      <c r="O448" s="17"/>
      <c r="P448" s="17" t="s">
        <v>386</v>
      </c>
    </row>
    <row collapsed="false" customFormat="false" customHeight="false" hidden="false" ht="12.1" outlineLevel="0" r="449">
      <c r="A449" s="21" t="n">
        <v>44503.477233796</v>
      </c>
      <c r="B449" s="17" t="s">
        <v>66</v>
      </c>
      <c r="C449" s="17" t="s">
        <v>451</v>
      </c>
      <c r="D449" s="17" t="s">
        <v>299</v>
      </c>
      <c r="E449" s="17" t="s">
        <v>34</v>
      </c>
      <c r="F449" s="17" t="s">
        <v>48</v>
      </c>
      <c r="G449" s="7" t="n">
        <v>100</v>
      </c>
      <c r="H449" s="6" t="n">
        <v>0.1139</v>
      </c>
      <c r="I449" s="6" t="n">
        <v>-11.39</v>
      </c>
      <c r="J449" s="6" t="n">
        <v>0</v>
      </c>
      <c r="K449" s="6" t="n">
        <v>0</v>
      </c>
      <c r="L449" s="6" t="n">
        <v>0</v>
      </c>
      <c r="M449" s="6" t="s">
        <f>=I449+J449+K449+L449</f>
      </c>
      <c r="N449" s="6"/>
      <c r="O449" s="17"/>
      <c r="P449" s="17" t="s">
        <v>386</v>
      </c>
    </row>
    <row collapsed="false" customFormat="false" customHeight="false" hidden="false" ht="12.1" outlineLevel="0" r="450">
      <c r="A450" s="21" t="n">
        <v>44503.478055556</v>
      </c>
      <c r="B450" s="17" t="s">
        <v>70</v>
      </c>
      <c r="C450" s="17" t="s">
        <v>450</v>
      </c>
      <c r="D450" s="17" t="s">
        <v>299</v>
      </c>
      <c r="E450" s="17" t="s">
        <v>34</v>
      </c>
      <c r="F450" s="17" t="s">
        <v>20</v>
      </c>
      <c r="G450" s="7" t="n">
        <v>8</v>
      </c>
      <c r="H450" s="6" t="n">
        <v>75.1</v>
      </c>
      <c r="I450" s="6" t="n">
        <v>-600.8</v>
      </c>
      <c r="J450" s="6" t="n">
        <v>0</v>
      </c>
      <c r="K450" s="6" t="n">
        <v>-1.8</v>
      </c>
      <c r="L450" s="6" t="n">
        <v>0</v>
      </c>
      <c r="M450" s="6"/>
      <c r="N450" s="6" t="s">
        <f>=I450+J450+K450+L450</f>
      </c>
      <c r="O450" s="17"/>
      <c r="P450" s="17" t="s">
        <v>386</v>
      </c>
    </row>
    <row collapsed="false" customFormat="false" customHeight="false" hidden="false" ht="12.1" outlineLevel="0" r="451">
      <c r="A451" s="21" t="n">
        <v>44503.479837963</v>
      </c>
      <c r="B451" s="17" t="s">
        <v>38</v>
      </c>
      <c r="C451" s="17" t="s">
        <v>387</v>
      </c>
      <c r="D451" s="17" t="s">
        <v>299</v>
      </c>
      <c r="E451" s="17" t="s">
        <v>34</v>
      </c>
      <c r="F451" s="17" t="s">
        <v>20</v>
      </c>
      <c r="G451" s="7" t="n">
        <v>27</v>
      </c>
      <c r="H451" s="6" t="n">
        <v>60.74</v>
      </c>
      <c r="I451" s="6" t="n">
        <v>-1639.98</v>
      </c>
      <c r="J451" s="6" t="n">
        <v>0</v>
      </c>
      <c r="K451" s="6" t="n">
        <v>-4.92</v>
      </c>
      <c r="L451" s="6" t="n">
        <v>0</v>
      </c>
      <c r="M451" s="6"/>
      <c r="N451" s="6" t="s">
        <f>=I451+J451+K451+L451</f>
      </c>
      <c r="O451" s="17"/>
      <c r="P451" s="17" t="s">
        <v>386</v>
      </c>
    </row>
    <row collapsed="false" customFormat="false" customHeight="false" hidden="false" ht="12.1" outlineLevel="0" r="452">
      <c r="A452" s="21" t="n">
        <v>44503.481273148</v>
      </c>
      <c r="B452" s="17" t="s">
        <v>42</v>
      </c>
      <c r="C452" s="17" t="s">
        <v>422</v>
      </c>
      <c r="D452" s="17" t="s">
        <v>299</v>
      </c>
      <c r="E452" s="17" t="s">
        <v>34</v>
      </c>
      <c r="F452" s="17" t="s">
        <v>20</v>
      </c>
      <c r="G452" s="7" t="n">
        <v>10</v>
      </c>
      <c r="H452" s="6" t="n">
        <v>77.19</v>
      </c>
      <c r="I452" s="6" t="n">
        <v>-771.9</v>
      </c>
      <c r="J452" s="6" t="n">
        <v>0</v>
      </c>
      <c r="K452" s="6" t="n">
        <v>-2.32</v>
      </c>
      <c r="L452" s="6" t="n">
        <v>0</v>
      </c>
      <c r="M452" s="6"/>
      <c r="N452" s="6" t="s">
        <f>=I452+J452+K452+L452</f>
      </c>
      <c r="O452" s="17"/>
      <c r="P452" s="17" t="s">
        <v>386</v>
      </c>
    </row>
    <row collapsed="false" customFormat="false" customHeight="false" hidden="false" ht="12.1" outlineLevel="0" r="453">
      <c r="A453" s="21" t="n">
        <v>44503.482430556</v>
      </c>
      <c r="B453" s="17" t="s">
        <v>332</v>
      </c>
      <c r="C453" s="17" t="s">
        <v>453</v>
      </c>
      <c r="D453" s="17" t="s">
        <v>299</v>
      </c>
      <c r="E453" s="17" t="s">
        <v>34</v>
      </c>
      <c r="F453" s="17" t="s">
        <v>48</v>
      </c>
      <c r="G453" s="7" t="n">
        <v>100</v>
      </c>
      <c r="H453" s="6" t="n">
        <v>0.0897</v>
      </c>
      <c r="I453" s="6" t="n">
        <v>-8.97</v>
      </c>
      <c r="J453" s="6" t="n">
        <v>0</v>
      </c>
      <c r="K453" s="6" t="n">
        <v>0</v>
      </c>
      <c r="L453" s="6" t="n">
        <v>0</v>
      </c>
      <c r="M453" s="6" t="s">
        <f>=I453+J453+K453+L453</f>
      </c>
      <c r="N453" s="6"/>
      <c r="O453" s="17"/>
      <c r="P453" s="17" t="s">
        <v>386</v>
      </c>
    </row>
    <row collapsed="false" customFormat="false" customHeight="false" hidden="false" ht="12.1" outlineLevel="0" r="454">
      <c r="A454" s="21" t="n">
        <v>44503.48931713</v>
      </c>
      <c r="B454" s="17" t="s">
        <v>313</v>
      </c>
      <c r="C454" s="17" t="s">
        <v>413</v>
      </c>
      <c r="D454" s="17" t="s">
        <v>299</v>
      </c>
      <c r="E454" s="17" t="s">
        <v>34</v>
      </c>
      <c r="F454" s="17" t="s">
        <v>20</v>
      </c>
      <c r="G454" s="7" t="n">
        <v>36</v>
      </c>
      <c r="H454" s="6" t="n">
        <v>19.13</v>
      </c>
      <c r="I454" s="6" t="n">
        <v>-688.68</v>
      </c>
      <c r="J454" s="6" t="n">
        <v>0</v>
      </c>
      <c r="K454" s="6" t="n">
        <v>-2.07</v>
      </c>
      <c r="L454" s="6" t="n">
        <v>0</v>
      </c>
      <c r="M454" s="6"/>
      <c r="N454" s="6" t="s">
        <f>=I454+J454+K454+L454</f>
      </c>
      <c r="O454" s="17"/>
      <c r="P454" s="17" t="s">
        <v>386</v>
      </c>
    </row>
    <row collapsed="false" customFormat="false" customHeight="false" hidden="false" ht="12.1" outlineLevel="0" r="455">
      <c r="A455" s="21" t="n">
        <v>44503.53193287</v>
      </c>
      <c r="B455" s="17" t="s">
        <v>314</v>
      </c>
      <c r="C455" s="17" t="s">
        <v>415</v>
      </c>
      <c r="D455" s="17" t="s">
        <v>299</v>
      </c>
      <c r="E455" s="17" t="s">
        <v>34</v>
      </c>
      <c r="F455" s="17" t="s">
        <v>48</v>
      </c>
      <c r="G455" s="7" t="n">
        <v>8</v>
      </c>
      <c r="H455" s="6" t="n">
        <v>1.253</v>
      </c>
      <c r="I455" s="6" t="n">
        <v>-10.02</v>
      </c>
      <c r="J455" s="6" t="n">
        <v>0</v>
      </c>
      <c r="K455" s="6" t="n">
        <v>-0.03</v>
      </c>
      <c r="L455" s="6" t="n">
        <v>0</v>
      </c>
      <c r="M455" s="6" t="s">
        <f>=I455+J455+K455+L455</f>
      </c>
      <c r="N455" s="6"/>
      <c r="O455" s="17"/>
      <c r="P455" s="17" t="s">
        <v>386</v>
      </c>
    </row>
    <row collapsed="false" customFormat="false" customHeight="false" hidden="false" ht="12.1" outlineLevel="0" r="456">
      <c r="A456" s="22" t="n">
        <v>44511.60087963</v>
      </c>
      <c r="B456" s="23" t="s">
        <v>369</v>
      </c>
      <c r="C456" s="23" t="s">
        <v>99</v>
      </c>
      <c r="D456" s="23" t="s">
        <v>369</v>
      </c>
      <c r="E456" s="23" t="s">
        <v>369</v>
      </c>
      <c r="F456" s="23" t="s">
        <v>20</v>
      </c>
      <c r="G456" s="24" t="n">
        <v>1</v>
      </c>
      <c r="H456" s="25" t="n">
        <v>1</v>
      </c>
      <c r="I456" s="25" t="n">
        <v>6008.44</v>
      </c>
      <c r="J456" s="25" t="n">
        <v>0</v>
      </c>
      <c r="K456" s="25" t="n">
        <v>0</v>
      </c>
      <c r="L456" s="25" t="n">
        <v>0</v>
      </c>
      <c r="M456" s="25"/>
      <c r="N456" s="6" t="s">
        <f>=I456+J456+K456+L456</f>
      </c>
      <c r="O456" s="23"/>
      <c r="P456" s="23" t="s">
        <v>386</v>
      </c>
    </row>
    <row collapsed="false" customFormat="false" customHeight="false" hidden="false" ht="12.1" outlineLevel="0" r="457">
      <c r="A457" s="21" t="n">
        <v>44511.602303241</v>
      </c>
      <c r="B457" s="17" t="s">
        <v>405</v>
      </c>
      <c r="C457" s="17" t="s">
        <v>255</v>
      </c>
      <c r="D457" s="17" t="s">
        <v>299</v>
      </c>
      <c r="E457" s="17" t="s">
        <v>406</v>
      </c>
      <c r="F457" s="17" t="s">
        <v>20</v>
      </c>
      <c r="G457" s="7" t="n">
        <v>27</v>
      </c>
      <c r="H457" s="6" t="n">
        <v>71.135</v>
      </c>
      <c r="I457" s="6" t="n">
        <v>-1920.65</v>
      </c>
      <c r="J457" s="6" t="n">
        <v>0</v>
      </c>
      <c r="K457" s="6" t="n">
        <v>-5.76</v>
      </c>
      <c r="L457" s="6" t="n">
        <v>0</v>
      </c>
      <c r="M457" s="6"/>
      <c r="N457" s="6" t="s">
        <f>=I457+J457+K457+L457</f>
      </c>
      <c r="O457" s="17"/>
      <c r="P457" s="17" t="s">
        <v>386</v>
      </c>
    </row>
    <row collapsed="false" customFormat="false" customHeight="false" hidden="false" ht="12.1" outlineLevel="0" r="458">
      <c r="A458" s="21" t="n">
        <v>44511.602847222</v>
      </c>
      <c r="B458" s="17" t="s">
        <v>66</v>
      </c>
      <c r="C458" s="17" t="s">
        <v>451</v>
      </c>
      <c r="D458" s="17" t="s">
        <v>299</v>
      </c>
      <c r="E458" s="17" t="s">
        <v>34</v>
      </c>
      <c r="F458" s="17" t="s">
        <v>48</v>
      </c>
      <c r="G458" s="7" t="n">
        <v>100</v>
      </c>
      <c r="H458" s="6" t="n">
        <v>0.1151</v>
      </c>
      <c r="I458" s="6" t="n">
        <v>-11.51</v>
      </c>
      <c r="J458" s="6" t="n">
        <v>0</v>
      </c>
      <c r="K458" s="6" t="n">
        <v>0</v>
      </c>
      <c r="L458" s="6" t="n">
        <v>0</v>
      </c>
      <c r="M458" s="6" t="s">
        <f>=I458+J458+K458+L458</f>
      </c>
      <c r="N458" s="6"/>
      <c r="O458" s="17"/>
      <c r="P458" s="17" t="s">
        <v>386</v>
      </c>
    </row>
    <row collapsed="false" customFormat="false" customHeight="false" hidden="false" ht="12.1" outlineLevel="0" r="459">
      <c r="A459" s="21" t="n">
        <v>44511.603715278</v>
      </c>
      <c r="B459" s="17" t="s">
        <v>38</v>
      </c>
      <c r="C459" s="17" t="s">
        <v>387</v>
      </c>
      <c r="D459" s="17" t="s">
        <v>299</v>
      </c>
      <c r="E459" s="17" t="s">
        <v>34</v>
      </c>
      <c r="F459" s="17" t="s">
        <v>20</v>
      </c>
      <c r="G459" s="7" t="n">
        <v>12</v>
      </c>
      <c r="H459" s="6" t="n">
        <v>60.99</v>
      </c>
      <c r="I459" s="6" t="n">
        <v>-731.88</v>
      </c>
      <c r="J459" s="6" t="n">
        <v>0</v>
      </c>
      <c r="K459" s="6" t="n">
        <v>-2.2</v>
      </c>
      <c r="L459" s="6" t="n">
        <v>0</v>
      </c>
      <c r="M459" s="6"/>
      <c r="N459" s="6" t="s">
        <f>=I459+J459+K459+L459</f>
      </c>
      <c r="O459" s="17"/>
      <c r="P459" s="17" t="s">
        <v>386</v>
      </c>
    </row>
    <row collapsed="false" customFormat="false" customHeight="false" hidden="false" ht="12.1" outlineLevel="0" r="460">
      <c r="A460" s="21" t="n">
        <v>44511.605833333</v>
      </c>
      <c r="B460" s="17" t="s">
        <v>42</v>
      </c>
      <c r="C460" s="17" t="s">
        <v>422</v>
      </c>
      <c r="D460" s="17" t="s">
        <v>299</v>
      </c>
      <c r="E460" s="17" t="s">
        <v>34</v>
      </c>
      <c r="F460" s="17" t="s">
        <v>20</v>
      </c>
      <c r="G460" s="7" t="n">
        <v>3</v>
      </c>
      <c r="H460" s="6" t="n">
        <v>76.72</v>
      </c>
      <c r="I460" s="6" t="n">
        <v>-230.16</v>
      </c>
      <c r="J460" s="6" t="n">
        <v>0</v>
      </c>
      <c r="K460" s="6" t="n">
        <v>-0.69</v>
      </c>
      <c r="L460" s="6" t="n">
        <v>0</v>
      </c>
      <c r="M460" s="6"/>
      <c r="N460" s="6" t="s">
        <f>=I460+J460+K460+L460</f>
      </c>
      <c r="O460" s="17"/>
      <c r="P460" s="17" t="s">
        <v>386</v>
      </c>
    </row>
    <row collapsed="false" customFormat="false" customHeight="false" hidden="false" ht="12.1" outlineLevel="0" r="461">
      <c r="A461" s="21" t="n">
        <v>44511.606122685</v>
      </c>
      <c r="B461" s="17" t="s">
        <v>42</v>
      </c>
      <c r="C461" s="17" t="s">
        <v>422</v>
      </c>
      <c r="D461" s="17" t="s">
        <v>299</v>
      </c>
      <c r="E461" s="17" t="s">
        <v>34</v>
      </c>
      <c r="F461" s="17" t="s">
        <v>20</v>
      </c>
      <c r="G461" s="7" t="n">
        <v>2</v>
      </c>
      <c r="H461" s="6" t="n">
        <v>76.72</v>
      </c>
      <c r="I461" s="6" t="n">
        <v>-153.44</v>
      </c>
      <c r="J461" s="6" t="n">
        <v>0</v>
      </c>
      <c r="K461" s="6" t="n">
        <v>-0.46</v>
      </c>
      <c r="L461" s="6" t="n">
        <v>0</v>
      </c>
      <c r="M461" s="6"/>
      <c r="N461" s="6" t="s">
        <f>=I461+J461+K461+L461</f>
      </c>
      <c r="O461" s="17"/>
      <c r="P461" s="17" t="s">
        <v>386</v>
      </c>
    </row>
    <row collapsed="false" customFormat="false" customHeight="false" hidden="false" ht="12.1" outlineLevel="0" r="462">
      <c r="A462" s="21" t="n">
        <v>44511.607060185</v>
      </c>
      <c r="B462" s="17" t="s">
        <v>42</v>
      </c>
      <c r="C462" s="17" t="s">
        <v>422</v>
      </c>
      <c r="D462" s="17" t="s">
        <v>299</v>
      </c>
      <c r="E462" s="17" t="s">
        <v>34</v>
      </c>
      <c r="F462" s="17" t="s">
        <v>20</v>
      </c>
      <c r="G462" s="7" t="n">
        <v>24</v>
      </c>
      <c r="H462" s="6" t="n">
        <v>76.72</v>
      </c>
      <c r="I462" s="6" t="n">
        <v>-1841.28</v>
      </c>
      <c r="J462" s="6" t="n">
        <v>0</v>
      </c>
      <c r="K462" s="6" t="n">
        <v>-5.52</v>
      </c>
      <c r="L462" s="6" t="n">
        <v>0</v>
      </c>
      <c r="M462" s="6"/>
      <c r="N462" s="6" t="s">
        <f>=I462+J462+K462+L462</f>
      </c>
      <c r="O462" s="17"/>
      <c r="P462" s="17" t="s">
        <v>386</v>
      </c>
    </row>
    <row collapsed="false" customFormat="false" customHeight="false" hidden="false" ht="12.1" outlineLevel="0" r="463">
      <c r="A463" s="21" t="n">
        <v>44511.607685185</v>
      </c>
      <c r="B463" s="17" t="s">
        <v>313</v>
      </c>
      <c r="C463" s="17" t="s">
        <v>413</v>
      </c>
      <c r="D463" s="17" t="s">
        <v>299</v>
      </c>
      <c r="E463" s="17" t="s">
        <v>34</v>
      </c>
      <c r="F463" s="17" t="s">
        <v>20</v>
      </c>
      <c r="G463" s="7" t="n">
        <v>22</v>
      </c>
      <c r="H463" s="6" t="n">
        <v>19.17</v>
      </c>
      <c r="I463" s="6" t="n">
        <v>-421.74</v>
      </c>
      <c r="J463" s="6" t="n">
        <v>0</v>
      </c>
      <c r="K463" s="6" t="n">
        <v>-1.27</v>
      </c>
      <c r="L463" s="6" t="n">
        <v>0</v>
      </c>
      <c r="M463" s="6"/>
      <c r="N463" s="6" t="s">
        <f>=I463+J463+K463+L463</f>
      </c>
      <c r="O463" s="17"/>
      <c r="P463" s="17" t="s">
        <v>386</v>
      </c>
    </row>
    <row collapsed="false" customFormat="false" customHeight="false" hidden="false" ht="12.1" outlineLevel="0" r="464">
      <c r="A464" s="21" t="n">
        <v>44511.609710648</v>
      </c>
      <c r="B464" s="17" t="s">
        <v>70</v>
      </c>
      <c r="C464" s="17" t="s">
        <v>450</v>
      </c>
      <c r="D464" s="17" t="s">
        <v>299</v>
      </c>
      <c r="E464" s="17" t="s">
        <v>34</v>
      </c>
      <c r="F464" s="17" t="s">
        <v>20</v>
      </c>
      <c r="G464" s="7" t="n">
        <v>4</v>
      </c>
      <c r="H464" s="6" t="n">
        <v>75.15</v>
      </c>
      <c r="I464" s="6" t="n">
        <v>-300.6</v>
      </c>
      <c r="J464" s="6" t="n">
        <v>0</v>
      </c>
      <c r="K464" s="6" t="n">
        <v>-0.9</v>
      </c>
      <c r="L464" s="6" t="n">
        <v>0</v>
      </c>
      <c r="M464" s="6"/>
      <c r="N464" s="6" t="s">
        <f>=I464+J464+K464+L464</f>
      </c>
      <c r="O464" s="17"/>
      <c r="P464" s="17" t="s">
        <v>386</v>
      </c>
    </row>
    <row collapsed="false" customFormat="false" customHeight="false" hidden="false" ht="12.1" outlineLevel="0" r="465">
      <c r="A465" s="21" t="n">
        <v>44511.60994213</v>
      </c>
      <c r="B465" s="17" t="s">
        <v>78</v>
      </c>
      <c r="C465" s="17" t="s">
        <v>378</v>
      </c>
      <c r="D465" s="17" t="s">
        <v>299</v>
      </c>
      <c r="E465" s="17" t="s">
        <v>34</v>
      </c>
      <c r="F465" s="17" t="s">
        <v>20</v>
      </c>
      <c r="G465" s="7" t="n">
        <v>99</v>
      </c>
      <c r="H465" s="6" t="n">
        <v>1.8166</v>
      </c>
      <c r="I465" s="6" t="n">
        <v>-179.84</v>
      </c>
      <c r="J465" s="6" t="n">
        <v>0</v>
      </c>
      <c r="K465" s="6" t="n">
        <v>-0.54</v>
      </c>
      <c r="L465" s="6" t="n">
        <v>0</v>
      </c>
      <c r="M465" s="6"/>
      <c r="N465" s="6" t="s">
        <f>=I465+J465+K465+L465</f>
      </c>
      <c r="O465" s="17"/>
      <c r="P465" s="17" t="s">
        <v>386</v>
      </c>
    </row>
    <row collapsed="false" customFormat="false" customHeight="false" hidden="false" ht="12.1" outlineLevel="0" r="466">
      <c r="A466" s="21" t="n">
        <v>44511.627083333</v>
      </c>
      <c r="B466" s="17" t="s">
        <v>314</v>
      </c>
      <c r="C466" s="17" t="s">
        <v>415</v>
      </c>
      <c r="D466" s="17" t="s">
        <v>299</v>
      </c>
      <c r="E466" s="17" t="s">
        <v>34</v>
      </c>
      <c r="F466" s="17" t="s">
        <v>48</v>
      </c>
      <c r="G466" s="7" t="n">
        <v>5</v>
      </c>
      <c r="H466" s="6" t="n">
        <v>1.265</v>
      </c>
      <c r="I466" s="6" t="n">
        <v>-6.33</v>
      </c>
      <c r="J466" s="6" t="n">
        <v>0</v>
      </c>
      <c r="K466" s="6" t="n">
        <v>-0.02</v>
      </c>
      <c r="L466" s="6" t="n">
        <v>0</v>
      </c>
      <c r="M466" s="6" t="s">
        <f>=I466+J466+K466+L466</f>
      </c>
      <c r="N466" s="6"/>
      <c r="O466" s="17"/>
      <c r="P466" s="17" t="s">
        <v>386</v>
      </c>
    </row>
    <row collapsed="false" customFormat="false" customHeight="false" hidden="false" ht="12.1" outlineLevel="0" r="467">
      <c r="A467" s="21" t="n">
        <v>44511.644618056</v>
      </c>
      <c r="B467" s="17" t="s">
        <v>332</v>
      </c>
      <c r="C467" s="17" t="s">
        <v>453</v>
      </c>
      <c r="D467" s="17" t="s">
        <v>299</v>
      </c>
      <c r="E467" s="17" t="s">
        <v>34</v>
      </c>
      <c r="F467" s="17" t="s">
        <v>48</v>
      </c>
      <c r="G467" s="7" t="n">
        <v>100</v>
      </c>
      <c r="H467" s="6" t="n">
        <v>0.0901</v>
      </c>
      <c r="I467" s="6" t="n">
        <v>-9.01</v>
      </c>
      <c r="J467" s="6" t="n">
        <v>0</v>
      </c>
      <c r="K467" s="6" t="n">
        <v>0</v>
      </c>
      <c r="L467" s="6" t="n">
        <v>0</v>
      </c>
      <c r="M467" s="6" t="s">
        <f>=I467+J467+K467+L467</f>
      </c>
      <c r="N467" s="6"/>
      <c r="O467" s="17"/>
      <c r="P467" s="17" t="s">
        <v>386</v>
      </c>
    </row>
    <row collapsed="false" customFormat="false" customHeight="false" hidden="false" ht="12.1" outlineLevel="0" r="468">
      <c r="A468" s="22" t="n">
        <v>44515.487222222</v>
      </c>
      <c r="B468" s="23" t="s">
        <v>390</v>
      </c>
      <c r="C468" s="23" t="s">
        <v>459</v>
      </c>
      <c r="D468" s="23" t="s">
        <v>390</v>
      </c>
      <c r="E468" s="23" t="s">
        <v>390</v>
      </c>
      <c r="F468" s="23" t="s">
        <v>20</v>
      </c>
      <c r="G468" s="24" t="n">
        <v>1</v>
      </c>
      <c r="H468" s="25" t="n">
        <v>1</v>
      </c>
      <c r="I468" s="25" t="n">
        <v>40.38</v>
      </c>
      <c r="J468" s="25" t="n">
        <v>0</v>
      </c>
      <c r="K468" s="25" t="n">
        <v>0</v>
      </c>
      <c r="L468" s="25" t="n">
        <v>0</v>
      </c>
      <c r="M468" s="25"/>
      <c r="N468" s="6" t="s">
        <f>=I468+J468+K468+L468</f>
      </c>
      <c r="O468" s="23"/>
      <c r="P468" s="23" t="s">
        <v>386</v>
      </c>
    </row>
    <row collapsed="false" customFormat="false" customHeight="false" hidden="false" ht="12.1" outlineLevel="0" r="469">
      <c r="A469" s="22" t="n">
        <v>44516.436886574</v>
      </c>
      <c r="B469" s="23" t="s">
        <v>390</v>
      </c>
      <c r="C469" s="23" t="s">
        <v>460</v>
      </c>
      <c r="D469" s="23" t="s">
        <v>390</v>
      </c>
      <c r="E469" s="23" t="s">
        <v>390</v>
      </c>
      <c r="F469" s="23" t="s">
        <v>20</v>
      </c>
      <c r="G469" s="24" t="n">
        <v>1</v>
      </c>
      <c r="H469" s="25" t="n">
        <v>1</v>
      </c>
      <c r="I469" s="25" t="n">
        <v>23.24</v>
      </c>
      <c r="J469" s="25" t="n">
        <v>0</v>
      </c>
      <c r="K469" s="25" t="n">
        <v>0</v>
      </c>
      <c r="L469" s="25" t="n">
        <v>0</v>
      </c>
      <c r="M469" s="25"/>
      <c r="N469" s="6" t="s">
        <f>=I469+J469+K469+L469</f>
      </c>
      <c r="O469" s="23"/>
      <c r="P469" s="23" t="s">
        <v>386</v>
      </c>
    </row>
    <row collapsed="false" customFormat="false" customHeight="false" hidden="false" ht="12.1" outlineLevel="0" r="470">
      <c r="A470" s="22" t="n">
        <v>44517.43837963</v>
      </c>
      <c r="B470" s="23" t="s">
        <v>369</v>
      </c>
      <c r="C470" s="23" t="s">
        <v>99</v>
      </c>
      <c r="D470" s="23" t="s">
        <v>369</v>
      </c>
      <c r="E470" s="23" t="s">
        <v>369</v>
      </c>
      <c r="F470" s="23" t="s">
        <v>20</v>
      </c>
      <c r="G470" s="24" t="n">
        <v>1</v>
      </c>
      <c r="H470" s="25" t="n">
        <v>1</v>
      </c>
      <c r="I470" s="25" t="n">
        <v>6008.44</v>
      </c>
      <c r="J470" s="25" t="n">
        <v>0</v>
      </c>
      <c r="K470" s="25" t="n">
        <v>0</v>
      </c>
      <c r="L470" s="25" t="n">
        <v>0</v>
      </c>
      <c r="M470" s="25"/>
      <c r="N470" s="6" t="s">
        <f>=I470+J470+K470+L470</f>
      </c>
      <c r="O470" s="23"/>
      <c r="P470" s="23" t="s">
        <v>386</v>
      </c>
    </row>
    <row collapsed="false" customFormat="false" customHeight="false" hidden="false" ht="12.1" outlineLevel="0" r="471">
      <c r="A471" s="21" t="n">
        <v>44517.552395833</v>
      </c>
      <c r="B471" s="17" t="s">
        <v>405</v>
      </c>
      <c r="C471" s="17" t="s">
        <v>255</v>
      </c>
      <c r="D471" s="17" t="s">
        <v>299</v>
      </c>
      <c r="E471" s="17" t="s">
        <v>406</v>
      </c>
      <c r="F471" s="17" t="s">
        <v>20</v>
      </c>
      <c r="G471" s="7" t="n">
        <v>30</v>
      </c>
      <c r="H471" s="6" t="n">
        <v>72.905</v>
      </c>
      <c r="I471" s="6" t="n">
        <v>-2187.15</v>
      </c>
      <c r="J471" s="6" t="n">
        <v>0</v>
      </c>
      <c r="K471" s="6" t="n">
        <v>-6.56</v>
      </c>
      <c r="L471" s="6" t="n">
        <v>0</v>
      </c>
      <c r="M471" s="6"/>
      <c r="N471" s="6" t="s">
        <f>=I471+J471+K471+L471</f>
      </c>
      <c r="O471" s="17"/>
      <c r="P471" s="17" t="s">
        <v>386</v>
      </c>
    </row>
    <row collapsed="false" customFormat="false" customHeight="false" hidden="false" ht="12.1" outlineLevel="0" r="472">
      <c r="A472" s="21" t="n">
        <v>44517.553645833</v>
      </c>
      <c r="B472" s="17" t="s">
        <v>78</v>
      </c>
      <c r="C472" s="17" t="s">
        <v>378</v>
      </c>
      <c r="D472" s="17" t="s">
        <v>299</v>
      </c>
      <c r="E472" s="17" t="s">
        <v>34</v>
      </c>
      <c r="F472" s="17" t="s">
        <v>20</v>
      </c>
      <c r="G472" s="7" t="n">
        <v>97</v>
      </c>
      <c r="H472" s="6" t="n">
        <v>1.8817</v>
      </c>
      <c r="I472" s="6" t="n">
        <v>-182.52</v>
      </c>
      <c r="J472" s="6" t="n">
        <v>0</v>
      </c>
      <c r="K472" s="6" t="n">
        <v>-0.55</v>
      </c>
      <c r="L472" s="6" t="n">
        <v>0</v>
      </c>
      <c r="M472" s="6"/>
      <c r="N472" s="6" t="s">
        <f>=I472+J472+K472+L472</f>
      </c>
      <c r="O472" s="17"/>
      <c r="P472" s="17" t="s">
        <v>386</v>
      </c>
    </row>
    <row collapsed="false" customFormat="false" customHeight="false" hidden="false" ht="12.1" outlineLevel="0" r="473">
      <c r="A473" s="21" t="n">
        <v>44517.554594907</v>
      </c>
      <c r="B473" s="17" t="s">
        <v>70</v>
      </c>
      <c r="C473" s="17" t="s">
        <v>450</v>
      </c>
      <c r="D473" s="17" t="s">
        <v>299</v>
      </c>
      <c r="E473" s="17" t="s">
        <v>34</v>
      </c>
      <c r="F473" s="17" t="s">
        <v>20</v>
      </c>
      <c r="G473" s="7" t="n">
        <v>4</v>
      </c>
      <c r="H473" s="6" t="n">
        <v>76.86</v>
      </c>
      <c r="I473" s="6" t="n">
        <v>-307.44</v>
      </c>
      <c r="J473" s="6" t="n">
        <v>0</v>
      </c>
      <c r="K473" s="6" t="n">
        <v>-0.92</v>
      </c>
      <c r="L473" s="6" t="n">
        <v>0</v>
      </c>
      <c r="M473" s="6"/>
      <c r="N473" s="6" t="s">
        <f>=I473+J473+K473+L473</f>
      </c>
      <c r="O473" s="17"/>
      <c r="P473" s="17" t="s">
        <v>386</v>
      </c>
    </row>
    <row collapsed="false" customFormat="false" customHeight="false" hidden="false" ht="12.1" outlineLevel="0" r="474">
      <c r="A474" s="21" t="n">
        <v>44517.554675926</v>
      </c>
      <c r="B474" s="17" t="s">
        <v>38</v>
      </c>
      <c r="C474" s="17" t="s">
        <v>387</v>
      </c>
      <c r="D474" s="17" t="s">
        <v>299</v>
      </c>
      <c r="E474" s="17" t="s">
        <v>34</v>
      </c>
      <c r="F474" s="17" t="s">
        <v>20</v>
      </c>
      <c r="G474" s="7" t="n">
        <v>14</v>
      </c>
      <c r="H474" s="6" t="n">
        <v>63.01</v>
      </c>
      <c r="I474" s="6" t="n">
        <v>-882.14</v>
      </c>
      <c r="J474" s="6" t="n">
        <v>0</v>
      </c>
      <c r="K474" s="6" t="n">
        <v>-2.65</v>
      </c>
      <c r="L474" s="6" t="n">
        <v>0</v>
      </c>
      <c r="M474" s="6"/>
      <c r="N474" s="6" t="s">
        <f>=I474+J474+K474+L474</f>
      </c>
      <c r="O474" s="17"/>
      <c r="P474" s="17" t="s">
        <v>386</v>
      </c>
    </row>
    <row collapsed="false" customFormat="false" customHeight="false" hidden="false" ht="12.1" outlineLevel="0" r="475">
      <c r="A475" s="21" t="n">
        <v>44517.554930556</v>
      </c>
      <c r="B475" s="17" t="s">
        <v>313</v>
      </c>
      <c r="C475" s="17" t="s">
        <v>413</v>
      </c>
      <c r="D475" s="17" t="s">
        <v>299</v>
      </c>
      <c r="E475" s="17" t="s">
        <v>34</v>
      </c>
      <c r="F475" s="17" t="s">
        <v>20</v>
      </c>
      <c r="G475" s="7" t="n">
        <v>21</v>
      </c>
      <c r="H475" s="6" t="n">
        <v>19.227</v>
      </c>
      <c r="I475" s="6" t="n">
        <v>-403.77</v>
      </c>
      <c r="J475" s="6" t="n">
        <v>0</v>
      </c>
      <c r="K475" s="6" t="n">
        <v>-1.21</v>
      </c>
      <c r="L475" s="6" t="n">
        <v>0</v>
      </c>
      <c r="M475" s="6"/>
      <c r="N475" s="6" t="s">
        <f>=I475+J475+K475+L475</f>
      </c>
      <c r="O475" s="17"/>
      <c r="P475" s="17" t="s">
        <v>386</v>
      </c>
    </row>
    <row collapsed="false" customFormat="false" customHeight="false" hidden="false" ht="12.1" outlineLevel="0" r="476">
      <c r="A476" s="21" t="n">
        <v>44517.55525463</v>
      </c>
      <c r="B476" s="17" t="s">
        <v>42</v>
      </c>
      <c r="C476" s="17" t="s">
        <v>422</v>
      </c>
      <c r="D476" s="17" t="s">
        <v>299</v>
      </c>
      <c r="E476" s="17" t="s">
        <v>34</v>
      </c>
      <c r="F476" s="17" t="s">
        <v>20</v>
      </c>
      <c r="G476" s="7" t="n">
        <v>26</v>
      </c>
      <c r="H476" s="6" t="n">
        <v>78.71</v>
      </c>
      <c r="I476" s="6" t="n">
        <v>-2046.46</v>
      </c>
      <c r="J476" s="6" t="n">
        <v>0</v>
      </c>
      <c r="K476" s="6" t="n">
        <v>-6.14</v>
      </c>
      <c r="L476" s="6" t="n">
        <v>0</v>
      </c>
      <c r="M476" s="6"/>
      <c r="N476" s="6" t="s">
        <f>=I476+J476+K476+L476</f>
      </c>
      <c r="O476" s="17"/>
      <c r="P476" s="17" t="s">
        <v>386</v>
      </c>
    </row>
    <row collapsed="false" customFormat="false" customHeight="false" hidden="false" ht="12.1" outlineLevel="0" r="477">
      <c r="A477" s="21" t="n">
        <v>44517.559016204</v>
      </c>
      <c r="B477" s="17" t="s">
        <v>332</v>
      </c>
      <c r="C477" s="17" t="s">
        <v>453</v>
      </c>
      <c r="D477" s="17" t="s">
        <v>299</v>
      </c>
      <c r="E477" s="17" t="s">
        <v>34</v>
      </c>
      <c r="F477" s="17" t="s">
        <v>48</v>
      </c>
      <c r="G477" s="7" t="n">
        <v>100</v>
      </c>
      <c r="H477" s="6" t="n">
        <v>0.0902</v>
      </c>
      <c r="I477" s="6" t="n">
        <v>-9.02</v>
      </c>
      <c r="J477" s="6" t="n">
        <v>0</v>
      </c>
      <c r="K477" s="6" t="n">
        <v>0</v>
      </c>
      <c r="L477" s="6" t="n">
        <v>0</v>
      </c>
      <c r="M477" s="6" t="s">
        <f>=I477+J477+K477+L477</f>
      </c>
      <c r="N477" s="6"/>
      <c r="O477" s="17"/>
      <c r="P477" s="17" t="s">
        <v>386</v>
      </c>
    </row>
    <row collapsed="false" customFormat="false" customHeight="false" hidden="false" ht="12.1" outlineLevel="0" r="478">
      <c r="A478" s="21" t="n">
        <v>44517.560960648</v>
      </c>
      <c r="B478" s="17" t="s">
        <v>314</v>
      </c>
      <c r="C478" s="17" t="s">
        <v>415</v>
      </c>
      <c r="D478" s="17" t="s">
        <v>299</v>
      </c>
      <c r="E478" s="17" t="s">
        <v>34</v>
      </c>
      <c r="F478" s="17" t="s">
        <v>48</v>
      </c>
      <c r="G478" s="7" t="n">
        <v>7</v>
      </c>
      <c r="H478" s="6" t="n">
        <v>1.284</v>
      </c>
      <c r="I478" s="6" t="n">
        <v>-8.99</v>
      </c>
      <c r="J478" s="6" t="n">
        <v>0</v>
      </c>
      <c r="K478" s="6" t="n">
        <v>-0.03</v>
      </c>
      <c r="L478" s="6" t="n">
        <v>0</v>
      </c>
      <c r="M478" s="6" t="s">
        <f>=I478+J478+K478+L478</f>
      </c>
      <c r="N478" s="6"/>
      <c r="O478" s="17"/>
      <c r="P478" s="17" t="s">
        <v>386</v>
      </c>
    </row>
    <row collapsed="false" customFormat="false" customHeight="false" hidden="false" ht="12.1" outlineLevel="0" r="479">
      <c r="A479" s="21" t="n">
        <v>44517.675752315</v>
      </c>
      <c r="B479" s="17" t="s">
        <v>66</v>
      </c>
      <c r="C479" s="17" t="s">
        <v>451</v>
      </c>
      <c r="D479" s="17" t="s">
        <v>299</v>
      </c>
      <c r="E479" s="17" t="s">
        <v>34</v>
      </c>
      <c r="F479" s="17" t="s">
        <v>48</v>
      </c>
      <c r="G479" s="7" t="n">
        <v>100</v>
      </c>
      <c r="H479" s="6" t="n">
        <v>0.122</v>
      </c>
      <c r="I479" s="6" t="n">
        <v>-12.2</v>
      </c>
      <c r="J479" s="6" t="n">
        <v>0</v>
      </c>
      <c r="K479" s="6" t="n">
        <v>0</v>
      </c>
      <c r="L479" s="6" t="n">
        <v>0</v>
      </c>
      <c r="M479" s="6" t="s">
        <f>=I479+J479+K479+L479</f>
      </c>
      <c r="N479" s="6"/>
      <c r="O479" s="17"/>
      <c r="P479" s="17" t="s">
        <v>386</v>
      </c>
    </row>
    <row collapsed="false" customFormat="false" customHeight="false" hidden="false" ht="12.1" outlineLevel="0" r="480">
      <c r="A480" s="34" t="n">
        <v>44522.633599537</v>
      </c>
      <c r="B480" s="35" t="s">
        <v>331</v>
      </c>
      <c r="C480" s="35" t="s">
        <v>452</v>
      </c>
      <c r="D480" s="35" t="s">
        <v>300</v>
      </c>
      <c r="E480" s="35" t="s">
        <v>34</v>
      </c>
      <c r="F480" s="35" t="s">
        <v>20</v>
      </c>
      <c r="G480" s="36" t="n">
        <v>-5</v>
      </c>
      <c r="H480" s="37" t="n">
        <v>100.8</v>
      </c>
      <c r="I480" s="37" t="n">
        <v>504</v>
      </c>
      <c r="J480" s="37" t="n">
        <v>0</v>
      </c>
      <c r="K480" s="37" t="n">
        <v>-1.51</v>
      </c>
      <c r="L480" s="37" t="n">
        <v>0</v>
      </c>
      <c r="M480" s="37"/>
      <c r="N480" s="6" t="s">
        <f>=I480+J480+K480+L480</f>
      </c>
      <c r="O480" s="35"/>
      <c r="P480" s="35" t="s">
        <v>386</v>
      </c>
    </row>
    <row collapsed="false" customFormat="false" customHeight="false" hidden="false" ht="12.1" outlineLevel="0" r="481">
      <c r="A481" s="22" t="n">
        <v>44524.536469907</v>
      </c>
      <c r="B481" s="23" t="s">
        <v>369</v>
      </c>
      <c r="C481" s="23" t="s">
        <v>99</v>
      </c>
      <c r="D481" s="23" t="s">
        <v>369</v>
      </c>
      <c r="E481" s="23" t="s">
        <v>369</v>
      </c>
      <c r="F481" s="23" t="s">
        <v>20</v>
      </c>
      <c r="G481" s="24" t="n">
        <v>1</v>
      </c>
      <c r="H481" s="25" t="n">
        <v>1</v>
      </c>
      <c r="I481" s="25" t="n">
        <v>6008.44</v>
      </c>
      <c r="J481" s="25" t="n">
        <v>0</v>
      </c>
      <c r="K481" s="25" t="n">
        <v>0</v>
      </c>
      <c r="L481" s="25" t="n">
        <v>0</v>
      </c>
      <c r="M481" s="25"/>
      <c r="N481" s="6" t="s">
        <f>=I481+J481+K481+L481</f>
      </c>
      <c r="O481" s="23"/>
      <c r="P481" s="23" t="s">
        <v>386</v>
      </c>
    </row>
    <row collapsed="false" customFormat="false" customHeight="false" hidden="false" ht="12.1" outlineLevel="0" r="482">
      <c r="A482" s="21" t="n">
        <v>44524.537962963</v>
      </c>
      <c r="B482" s="17" t="s">
        <v>405</v>
      </c>
      <c r="C482" s="17" t="s">
        <v>255</v>
      </c>
      <c r="D482" s="17" t="s">
        <v>299</v>
      </c>
      <c r="E482" s="17" t="s">
        <v>406</v>
      </c>
      <c r="F482" s="17" t="s">
        <v>20</v>
      </c>
      <c r="G482" s="7" t="n">
        <v>41</v>
      </c>
      <c r="H482" s="6" t="n">
        <v>74.55</v>
      </c>
      <c r="I482" s="6" t="n">
        <v>-3056.55</v>
      </c>
      <c r="J482" s="6" t="n">
        <v>0</v>
      </c>
      <c r="K482" s="6" t="n">
        <v>-9.17</v>
      </c>
      <c r="L482" s="6" t="n">
        <v>0</v>
      </c>
      <c r="M482" s="6"/>
      <c r="N482" s="6" t="s">
        <f>=I482+J482+K482+L482</f>
      </c>
      <c r="O482" s="17"/>
      <c r="P482" s="17" t="s">
        <v>386</v>
      </c>
    </row>
    <row collapsed="false" customFormat="false" customHeight="false" hidden="false" ht="12.1" outlineLevel="0" r="483">
      <c r="A483" s="21" t="n">
        <v>44524.538599537</v>
      </c>
      <c r="B483" s="17" t="s">
        <v>314</v>
      </c>
      <c r="C483" s="17" t="s">
        <v>415</v>
      </c>
      <c r="D483" s="17" t="s">
        <v>299</v>
      </c>
      <c r="E483" s="17" t="s">
        <v>34</v>
      </c>
      <c r="F483" s="17" t="s">
        <v>48</v>
      </c>
      <c r="G483" s="7" t="n">
        <v>9</v>
      </c>
      <c r="H483" s="6" t="n">
        <v>1.245</v>
      </c>
      <c r="I483" s="6" t="n">
        <v>-11.21</v>
      </c>
      <c r="J483" s="6" t="n">
        <v>0</v>
      </c>
      <c r="K483" s="6" t="n">
        <v>-0.03</v>
      </c>
      <c r="L483" s="6" t="n">
        <v>0</v>
      </c>
      <c r="M483" s="6" t="s">
        <f>=I483+J483+K483+L483</f>
      </c>
      <c r="N483" s="6"/>
      <c r="O483" s="17"/>
      <c r="P483" s="17" t="s">
        <v>386</v>
      </c>
    </row>
    <row collapsed="false" customFormat="false" customHeight="false" hidden="false" ht="12.1" outlineLevel="0" r="484">
      <c r="A484" s="21" t="n">
        <v>44524.540138889</v>
      </c>
      <c r="B484" s="17" t="s">
        <v>313</v>
      </c>
      <c r="C484" s="17" t="s">
        <v>413</v>
      </c>
      <c r="D484" s="17" t="s">
        <v>299</v>
      </c>
      <c r="E484" s="17" t="s">
        <v>34</v>
      </c>
      <c r="F484" s="17" t="s">
        <v>20</v>
      </c>
      <c r="G484" s="7" t="n">
        <v>19</v>
      </c>
      <c r="H484" s="6" t="n">
        <v>19.079</v>
      </c>
      <c r="I484" s="6" t="n">
        <v>-362.5</v>
      </c>
      <c r="J484" s="6" t="n">
        <v>0</v>
      </c>
      <c r="K484" s="6" t="n">
        <v>-1.09</v>
      </c>
      <c r="L484" s="6" t="n">
        <v>0</v>
      </c>
      <c r="M484" s="6"/>
      <c r="N484" s="6" t="s">
        <f>=I484+J484+K484+L484</f>
      </c>
      <c r="O484" s="17"/>
      <c r="P484" s="17" t="s">
        <v>386</v>
      </c>
    </row>
    <row collapsed="false" customFormat="false" customHeight="false" hidden="false" ht="12.1" outlineLevel="0" r="485">
      <c r="A485" s="21" t="n">
        <v>44524.541851852</v>
      </c>
      <c r="B485" s="17" t="s">
        <v>42</v>
      </c>
      <c r="C485" s="17" t="s">
        <v>422</v>
      </c>
      <c r="D485" s="17" t="s">
        <v>299</v>
      </c>
      <c r="E485" s="17" t="s">
        <v>34</v>
      </c>
      <c r="F485" s="17" t="s">
        <v>20</v>
      </c>
      <c r="G485" s="7" t="n">
        <v>21</v>
      </c>
      <c r="H485" s="6" t="n">
        <v>78.79</v>
      </c>
      <c r="I485" s="6" t="n">
        <v>-1654.59</v>
      </c>
      <c r="J485" s="6" t="n">
        <v>0</v>
      </c>
      <c r="K485" s="6" t="n">
        <v>-4.96</v>
      </c>
      <c r="L485" s="6" t="n">
        <v>0</v>
      </c>
      <c r="M485" s="6"/>
      <c r="N485" s="6" t="s">
        <f>=I485+J485+K485+L485</f>
      </c>
      <c r="O485" s="17"/>
      <c r="P485" s="17" t="s">
        <v>386</v>
      </c>
    </row>
    <row collapsed="false" customFormat="false" customHeight="false" hidden="false" ht="12.1" outlineLevel="0" r="486">
      <c r="A486" s="21" t="n">
        <v>44524.546875</v>
      </c>
      <c r="B486" s="17" t="s">
        <v>78</v>
      </c>
      <c r="C486" s="17" t="s">
        <v>378</v>
      </c>
      <c r="D486" s="17" t="s">
        <v>299</v>
      </c>
      <c r="E486" s="17" t="s">
        <v>34</v>
      </c>
      <c r="F486" s="17" t="s">
        <v>20</v>
      </c>
      <c r="G486" s="7" t="n">
        <v>99</v>
      </c>
      <c r="H486" s="6" t="n">
        <v>1.8924</v>
      </c>
      <c r="I486" s="6" t="n">
        <v>-187.35</v>
      </c>
      <c r="J486" s="6" t="n">
        <v>0</v>
      </c>
      <c r="K486" s="6" t="n">
        <v>-0.56</v>
      </c>
      <c r="L486" s="6" t="n">
        <v>0</v>
      </c>
      <c r="M486" s="6"/>
      <c r="N486" s="6" t="s">
        <f>=I486+J486+K486+L486</f>
      </c>
      <c r="O486" s="17"/>
      <c r="P486" s="17" t="s">
        <v>386</v>
      </c>
    </row>
    <row collapsed="false" customFormat="false" customHeight="false" hidden="false" ht="12.1" outlineLevel="0" r="487">
      <c r="A487" s="21" t="n">
        <v>44524.557060185</v>
      </c>
      <c r="B487" s="17" t="s">
        <v>38</v>
      </c>
      <c r="C487" s="17" t="s">
        <v>387</v>
      </c>
      <c r="D487" s="17" t="s">
        <v>299</v>
      </c>
      <c r="E487" s="17" t="s">
        <v>34</v>
      </c>
      <c r="F487" s="17" t="s">
        <v>20</v>
      </c>
      <c r="G487" s="7" t="n">
        <v>14</v>
      </c>
      <c r="H487" s="6" t="n">
        <v>63.91</v>
      </c>
      <c r="I487" s="6" t="n">
        <v>-894.74</v>
      </c>
      <c r="J487" s="6" t="n">
        <v>0</v>
      </c>
      <c r="K487" s="6" t="n">
        <v>-2.68</v>
      </c>
      <c r="L487" s="6" t="n">
        <v>0</v>
      </c>
      <c r="M487" s="6"/>
      <c r="N487" s="6" t="s">
        <f>=I487+J487+K487+L487</f>
      </c>
      <c r="O487" s="17"/>
      <c r="P487" s="17" t="s">
        <v>386</v>
      </c>
    </row>
    <row collapsed="false" customFormat="false" customHeight="false" hidden="false" ht="12.1" outlineLevel="0" r="488">
      <c r="A488" s="21" t="n">
        <v>44524.559305556</v>
      </c>
      <c r="B488" s="17" t="s">
        <v>70</v>
      </c>
      <c r="C488" s="17" t="s">
        <v>450</v>
      </c>
      <c r="D488" s="17" t="s">
        <v>299</v>
      </c>
      <c r="E488" s="17" t="s">
        <v>34</v>
      </c>
      <c r="F488" s="17" t="s">
        <v>20</v>
      </c>
      <c r="G488" s="7" t="n">
        <v>3</v>
      </c>
      <c r="H488" s="6" t="n">
        <v>77.6</v>
      </c>
      <c r="I488" s="6" t="n">
        <v>-232.8</v>
      </c>
      <c r="J488" s="6" t="n">
        <v>0</v>
      </c>
      <c r="K488" s="6" t="n">
        <v>-0.7</v>
      </c>
      <c r="L488" s="6" t="n">
        <v>0</v>
      </c>
      <c r="M488" s="6"/>
      <c r="N488" s="6" t="s">
        <f>=I488+J488+K488+L488</f>
      </c>
      <c r="O488" s="17"/>
      <c r="P488" s="17" t="s">
        <v>386</v>
      </c>
    </row>
    <row collapsed="false" customFormat="false" customHeight="false" hidden="false" ht="12.1" outlineLevel="0" r="489">
      <c r="A489" s="21" t="n">
        <v>44524.57619213</v>
      </c>
      <c r="B489" s="17" t="s">
        <v>332</v>
      </c>
      <c r="C489" s="17" t="s">
        <v>453</v>
      </c>
      <c r="D489" s="17" t="s">
        <v>299</v>
      </c>
      <c r="E489" s="17" t="s">
        <v>34</v>
      </c>
      <c r="F489" s="17" t="s">
        <v>48</v>
      </c>
      <c r="G489" s="7" t="n">
        <v>200</v>
      </c>
      <c r="H489" s="6" t="n">
        <v>0.0895</v>
      </c>
      <c r="I489" s="6" t="n">
        <v>-17.9</v>
      </c>
      <c r="J489" s="6" t="n">
        <v>0</v>
      </c>
      <c r="K489" s="6" t="n">
        <v>0</v>
      </c>
      <c r="L489" s="6" t="n">
        <v>0</v>
      </c>
      <c r="M489" s="6" t="s">
        <f>=I489+J489+K489+L489</f>
      </c>
      <c r="N489" s="6"/>
      <c r="O489" s="17"/>
      <c r="P489" s="17" t="s">
        <v>386</v>
      </c>
    </row>
    <row collapsed="false" customFormat="false" customHeight="false" hidden="false" ht="12.1" outlineLevel="0" r="490">
      <c r="A490" s="21" t="n">
        <v>44524.576782407</v>
      </c>
      <c r="B490" s="17" t="s">
        <v>66</v>
      </c>
      <c r="C490" s="17" t="s">
        <v>451</v>
      </c>
      <c r="D490" s="17" t="s">
        <v>299</v>
      </c>
      <c r="E490" s="17" t="s">
        <v>34</v>
      </c>
      <c r="F490" s="17" t="s">
        <v>48</v>
      </c>
      <c r="G490" s="7" t="n">
        <v>100</v>
      </c>
      <c r="H490" s="6" t="n">
        <v>0.1104</v>
      </c>
      <c r="I490" s="6" t="n">
        <v>-11.04</v>
      </c>
      <c r="J490" s="6" t="n">
        <v>0</v>
      </c>
      <c r="K490" s="6" t="n">
        <v>0</v>
      </c>
      <c r="L490" s="6" t="n">
        <v>0</v>
      </c>
      <c r="M490" s="6" t="s">
        <f>=I490+J490+K490+L490</f>
      </c>
      <c r="N490" s="6"/>
      <c r="O490" s="17"/>
      <c r="P490" s="17" t="s">
        <v>386</v>
      </c>
    </row>
    <row collapsed="false" customFormat="false" customHeight="false" hidden="false" ht="12.1" outlineLevel="0" r="491">
      <c r="A491" s="22" t="n">
        <v>44525.888414352</v>
      </c>
      <c r="B491" s="23" t="s">
        <v>369</v>
      </c>
      <c r="C491" s="23" t="s">
        <v>99</v>
      </c>
      <c r="D491" s="23" t="s">
        <v>369</v>
      </c>
      <c r="E491" s="23" t="s">
        <v>369</v>
      </c>
      <c r="F491" s="23" t="s">
        <v>20</v>
      </c>
      <c r="G491" s="24" t="n">
        <v>1</v>
      </c>
      <c r="H491" s="25" t="n">
        <v>1</v>
      </c>
      <c r="I491" s="25" t="n">
        <v>22.34</v>
      </c>
      <c r="J491" s="25" t="n">
        <v>0</v>
      </c>
      <c r="K491" s="25" t="n">
        <v>0</v>
      </c>
      <c r="L491" s="25" t="n">
        <v>0</v>
      </c>
      <c r="M491" s="25"/>
      <c r="N491" s="6" t="s">
        <f>=I491+J491+K491+L491</f>
      </c>
      <c r="O491" s="23"/>
      <c r="P491" s="23" t="s">
        <v>370</v>
      </c>
    </row>
    <row collapsed="false" customFormat="false" customHeight="false" hidden="false" ht="12.1" outlineLevel="0" r="492">
      <c r="A492" s="26" t="n">
        <v>44531.566990741</v>
      </c>
      <c r="B492" s="27" t="s">
        <v>371</v>
      </c>
      <c r="C492" s="27" t="s">
        <v>100</v>
      </c>
      <c r="D492" s="27" t="s">
        <v>371</v>
      </c>
      <c r="E492" s="27" t="s">
        <v>371</v>
      </c>
      <c r="F492" s="27" t="s">
        <v>20</v>
      </c>
      <c r="G492" s="28" t="n">
        <v>1</v>
      </c>
      <c r="H492" s="29" t="n">
        <v>-22.34</v>
      </c>
      <c r="I492" s="29" t="n">
        <v>-22.34</v>
      </c>
      <c r="J492" s="29" t="n">
        <v>0</v>
      </c>
      <c r="K492" s="29" t="n">
        <v>0</v>
      </c>
      <c r="L492" s="29" t="n">
        <v>0</v>
      </c>
      <c r="M492" s="29"/>
      <c r="N492" s="6" t="s">
        <f>=I492+J492+K492+L492</f>
      </c>
      <c r="O492" s="27"/>
      <c r="P492" s="27" t="s">
        <v>370</v>
      </c>
    </row>
    <row collapsed="false" customFormat="false" customHeight="false" hidden="false" ht="12.1" outlineLevel="0" r="493">
      <c r="A493" s="22" t="n">
        <v>44531.567418981</v>
      </c>
      <c r="B493" s="23" t="s">
        <v>369</v>
      </c>
      <c r="C493" s="23" t="s">
        <v>99</v>
      </c>
      <c r="D493" s="23" t="s">
        <v>369</v>
      </c>
      <c r="E493" s="23" t="s">
        <v>369</v>
      </c>
      <c r="F493" s="23" t="s">
        <v>20</v>
      </c>
      <c r="G493" s="24" t="n">
        <v>1</v>
      </c>
      <c r="H493" s="25" t="n">
        <v>1</v>
      </c>
      <c r="I493" s="25" t="n">
        <v>6030.78</v>
      </c>
      <c r="J493" s="25" t="n">
        <v>0</v>
      </c>
      <c r="K493" s="25" t="n">
        <v>0</v>
      </c>
      <c r="L493" s="25" t="n">
        <v>0</v>
      </c>
      <c r="M493" s="25"/>
      <c r="N493" s="6" t="s">
        <f>=I493+J493+K493+L493</f>
      </c>
      <c r="O493" s="23"/>
      <c r="P493" s="23" t="s">
        <v>386</v>
      </c>
    </row>
    <row collapsed="false" customFormat="false" customHeight="false" hidden="false" ht="12.1" outlineLevel="0" r="494">
      <c r="A494" s="21" t="n">
        <v>44531.573460648</v>
      </c>
      <c r="B494" s="17" t="s">
        <v>405</v>
      </c>
      <c r="C494" s="17" t="s">
        <v>255</v>
      </c>
      <c r="D494" s="17" t="s">
        <v>299</v>
      </c>
      <c r="E494" s="17" t="s">
        <v>406</v>
      </c>
      <c r="F494" s="17" t="s">
        <v>20</v>
      </c>
      <c r="G494" s="7" t="n">
        <v>33</v>
      </c>
      <c r="H494" s="6" t="n">
        <v>73.955</v>
      </c>
      <c r="I494" s="6" t="n">
        <v>-2440.52</v>
      </c>
      <c r="J494" s="6" t="n">
        <v>0</v>
      </c>
      <c r="K494" s="6" t="n">
        <v>-7.32</v>
      </c>
      <c r="L494" s="6" t="n">
        <v>0</v>
      </c>
      <c r="M494" s="6"/>
      <c r="N494" s="6" t="s">
        <f>=I494+J494+K494+L494</f>
      </c>
      <c r="O494" s="17"/>
      <c r="P494" s="17" t="s">
        <v>386</v>
      </c>
    </row>
    <row collapsed="false" customFormat="false" customHeight="false" hidden="false" ht="12.1" outlineLevel="0" r="495">
      <c r="A495" s="21" t="n">
        <v>44531.574548611</v>
      </c>
      <c r="B495" s="17" t="s">
        <v>38</v>
      </c>
      <c r="C495" s="17" t="s">
        <v>387</v>
      </c>
      <c r="D495" s="17" t="s">
        <v>299</v>
      </c>
      <c r="E495" s="17" t="s">
        <v>34</v>
      </c>
      <c r="F495" s="17" t="s">
        <v>20</v>
      </c>
      <c r="G495" s="7" t="n">
        <v>21</v>
      </c>
      <c r="H495" s="6" t="n">
        <v>62.63</v>
      </c>
      <c r="I495" s="6" t="n">
        <v>-1315.23</v>
      </c>
      <c r="J495" s="6" t="n">
        <v>0</v>
      </c>
      <c r="K495" s="6" t="n">
        <v>-3.95</v>
      </c>
      <c r="L495" s="6" t="n">
        <v>0</v>
      </c>
      <c r="M495" s="6"/>
      <c r="N495" s="6" t="s">
        <f>=I495+J495+K495+L495</f>
      </c>
      <c r="O495" s="17"/>
      <c r="P495" s="17" t="s">
        <v>386</v>
      </c>
    </row>
    <row collapsed="false" customFormat="false" customHeight="false" hidden="false" ht="12.1" outlineLevel="0" r="496">
      <c r="A496" s="21" t="n">
        <v>44531.574710648</v>
      </c>
      <c r="B496" s="17" t="s">
        <v>42</v>
      </c>
      <c r="C496" s="17" t="s">
        <v>422</v>
      </c>
      <c r="D496" s="17" t="s">
        <v>299</v>
      </c>
      <c r="E496" s="17" t="s">
        <v>34</v>
      </c>
      <c r="F496" s="17" t="s">
        <v>20</v>
      </c>
      <c r="G496" s="7" t="n">
        <v>5</v>
      </c>
      <c r="H496" s="6" t="n">
        <v>76.46</v>
      </c>
      <c r="I496" s="6" t="n">
        <v>-382.3</v>
      </c>
      <c r="J496" s="6" t="n">
        <v>0</v>
      </c>
      <c r="K496" s="6" t="n">
        <v>-1.15</v>
      </c>
      <c r="L496" s="6" t="n">
        <v>0</v>
      </c>
      <c r="M496" s="6"/>
      <c r="N496" s="6" t="s">
        <f>=I496+J496+K496+L496</f>
      </c>
      <c r="O496" s="17"/>
      <c r="P496" s="17" t="s">
        <v>386</v>
      </c>
    </row>
    <row collapsed="false" customFormat="false" customHeight="false" hidden="false" ht="12.1" outlineLevel="0" r="497">
      <c r="A497" s="21" t="n">
        <v>44531.574756944</v>
      </c>
      <c r="B497" s="17" t="s">
        <v>42</v>
      </c>
      <c r="C497" s="17" t="s">
        <v>422</v>
      </c>
      <c r="D497" s="17" t="s">
        <v>299</v>
      </c>
      <c r="E497" s="17" t="s">
        <v>34</v>
      </c>
      <c r="F497" s="17" t="s">
        <v>20</v>
      </c>
      <c r="G497" s="7" t="n">
        <v>5</v>
      </c>
      <c r="H497" s="6" t="n">
        <v>76.46</v>
      </c>
      <c r="I497" s="6" t="n">
        <v>-382.3</v>
      </c>
      <c r="J497" s="6" t="n">
        <v>0</v>
      </c>
      <c r="K497" s="6" t="n">
        <v>-1.15</v>
      </c>
      <c r="L497" s="6" t="n">
        <v>0</v>
      </c>
      <c r="M497" s="6"/>
      <c r="N497" s="6" t="s">
        <f>=I497+J497+K497+L497</f>
      </c>
      <c r="O497" s="17"/>
      <c r="P497" s="17" t="s">
        <v>386</v>
      </c>
    </row>
    <row collapsed="false" customFormat="false" customHeight="false" hidden="false" ht="12.1" outlineLevel="0" r="498">
      <c r="A498" s="21" t="n">
        <v>44531.574791667</v>
      </c>
      <c r="B498" s="17" t="s">
        <v>42</v>
      </c>
      <c r="C498" s="17" t="s">
        <v>422</v>
      </c>
      <c r="D498" s="17" t="s">
        <v>299</v>
      </c>
      <c r="E498" s="17" t="s">
        <v>34</v>
      </c>
      <c r="F498" s="17" t="s">
        <v>20</v>
      </c>
      <c r="G498" s="7" t="n">
        <v>5</v>
      </c>
      <c r="H498" s="6" t="n">
        <v>76.46</v>
      </c>
      <c r="I498" s="6" t="n">
        <v>-382.3</v>
      </c>
      <c r="J498" s="6" t="n">
        <v>0</v>
      </c>
      <c r="K498" s="6" t="n">
        <v>-1.15</v>
      </c>
      <c r="L498" s="6" t="n">
        <v>0</v>
      </c>
      <c r="M498" s="6"/>
      <c r="N498" s="6" t="s">
        <f>=I498+J498+K498+L498</f>
      </c>
      <c r="O498" s="17"/>
      <c r="P498" s="17" t="s">
        <v>386</v>
      </c>
    </row>
    <row collapsed="false" customFormat="false" customHeight="false" hidden="false" ht="12.1" outlineLevel="0" r="499">
      <c r="A499" s="21" t="n">
        <v>44531.574826389</v>
      </c>
      <c r="B499" s="17" t="s">
        <v>42</v>
      </c>
      <c r="C499" s="17" t="s">
        <v>422</v>
      </c>
      <c r="D499" s="17" t="s">
        <v>299</v>
      </c>
      <c r="E499" s="17" t="s">
        <v>34</v>
      </c>
      <c r="F499" s="17" t="s">
        <v>20</v>
      </c>
      <c r="G499" s="7" t="n">
        <v>3</v>
      </c>
      <c r="H499" s="6" t="n">
        <v>76.46</v>
      </c>
      <c r="I499" s="6" t="n">
        <v>-229.38</v>
      </c>
      <c r="J499" s="6" t="n">
        <v>0</v>
      </c>
      <c r="K499" s="6" t="n">
        <v>-0.69</v>
      </c>
      <c r="L499" s="6" t="n">
        <v>0</v>
      </c>
      <c r="M499" s="6"/>
      <c r="N499" s="6" t="s">
        <f>=I499+J499+K499+L499</f>
      </c>
      <c r="O499" s="17"/>
      <c r="P499" s="17" t="s">
        <v>386</v>
      </c>
    </row>
    <row collapsed="false" customFormat="false" customHeight="false" hidden="false" ht="12.1" outlineLevel="0" r="500">
      <c r="A500" s="21" t="n">
        <v>44531.576203704</v>
      </c>
      <c r="B500" s="17" t="s">
        <v>70</v>
      </c>
      <c r="C500" s="17" t="s">
        <v>450</v>
      </c>
      <c r="D500" s="17" t="s">
        <v>299</v>
      </c>
      <c r="E500" s="17" t="s">
        <v>34</v>
      </c>
      <c r="F500" s="17" t="s">
        <v>20</v>
      </c>
      <c r="G500" s="7" t="n">
        <v>2</v>
      </c>
      <c r="H500" s="6" t="n">
        <v>76.7</v>
      </c>
      <c r="I500" s="6" t="n">
        <v>-153.4</v>
      </c>
      <c r="J500" s="6" t="n">
        <v>0</v>
      </c>
      <c r="K500" s="6" t="n">
        <v>-0.46</v>
      </c>
      <c r="L500" s="6" t="n">
        <v>0</v>
      </c>
      <c r="M500" s="6"/>
      <c r="N500" s="6" t="s">
        <f>=I500+J500+K500+L500</f>
      </c>
      <c r="O500" s="17"/>
      <c r="P500" s="17" t="s">
        <v>386</v>
      </c>
    </row>
    <row collapsed="false" customFormat="false" customHeight="false" hidden="false" ht="12.1" outlineLevel="0" r="501">
      <c r="A501" s="21" t="n">
        <v>44531.577569444</v>
      </c>
      <c r="B501" s="17" t="s">
        <v>78</v>
      </c>
      <c r="C501" s="17" t="s">
        <v>378</v>
      </c>
      <c r="D501" s="17" t="s">
        <v>299</v>
      </c>
      <c r="E501" s="17" t="s">
        <v>34</v>
      </c>
      <c r="F501" s="17" t="s">
        <v>20</v>
      </c>
      <c r="G501" s="7" t="n">
        <v>144</v>
      </c>
      <c r="H501" s="6" t="n">
        <v>1.8497</v>
      </c>
      <c r="I501" s="6" t="n">
        <v>-266.36</v>
      </c>
      <c r="J501" s="6" t="n">
        <v>0</v>
      </c>
      <c r="K501" s="6" t="n">
        <v>-0.8</v>
      </c>
      <c r="L501" s="6" t="n">
        <v>0</v>
      </c>
      <c r="M501" s="6"/>
      <c r="N501" s="6" t="s">
        <f>=I501+J501+K501+L501</f>
      </c>
      <c r="O501" s="17"/>
      <c r="P501" s="17" t="s">
        <v>386</v>
      </c>
    </row>
    <row collapsed="false" customFormat="false" customHeight="false" hidden="false" ht="12.1" outlineLevel="0" r="502">
      <c r="A502" s="21" t="n">
        <v>44531.586087963</v>
      </c>
      <c r="B502" s="17" t="s">
        <v>313</v>
      </c>
      <c r="C502" s="17" t="s">
        <v>413</v>
      </c>
      <c r="D502" s="17" t="s">
        <v>299</v>
      </c>
      <c r="E502" s="17" t="s">
        <v>34</v>
      </c>
      <c r="F502" s="17" t="s">
        <v>20</v>
      </c>
      <c r="G502" s="7" t="n">
        <v>17</v>
      </c>
      <c r="H502" s="6" t="n">
        <v>19.112</v>
      </c>
      <c r="I502" s="6" t="n">
        <v>-324.9</v>
      </c>
      <c r="J502" s="6" t="n">
        <v>0</v>
      </c>
      <c r="K502" s="6" t="n">
        <v>-0.97</v>
      </c>
      <c r="L502" s="6" t="n">
        <v>0</v>
      </c>
      <c r="M502" s="6"/>
      <c r="N502" s="6" t="s">
        <f>=I502+J502+K502+L502</f>
      </c>
      <c r="O502" s="17"/>
      <c r="P502" s="17" t="s">
        <v>386</v>
      </c>
    </row>
    <row collapsed="false" customFormat="false" customHeight="false" hidden="false" ht="12.1" outlineLevel="0" r="503">
      <c r="A503" s="21" t="n">
        <v>44531.589201389</v>
      </c>
      <c r="B503" s="17" t="s">
        <v>332</v>
      </c>
      <c r="C503" s="17" t="s">
        <v>453</v>
      </c>
      <c r="D503" s="17" t="s">
        <v>299</v>
      </c>
      <c r="E503" s="17" t="s">
        <v>34</v>
      </c>
      <c r="F503" s="17" t="s">
        <v>48</v>
      </c>
      <c r="G503" s="7" t="n">
        <v>100</v>
      </c>
      <c r="H503" s="6" t="n">
        <v>0.0894</v>
      </c>
      <c r="I503" s="6" t="n">
        <v>-8.94</v>
      </c>
      <c r="J503" s="6" t="n">
        <v>0</v>
      </c>
      <c r="K503" s="6" t="n">
        <v>0</v>
      </c>
      <c r="L503" s="6" t="n">
        <v>0</v>
      </c>
      <c r="M503" s="6" t="s">
        <f>=I503+J503+K503+L503</f>
      </c>
      <c r="N503" s="6"/>
      <c r="O503" s="17"/>
      <c r="P503" s="17" t="s">
        <v>386</v>
      </c>
    </row>
    <row collapsed="false" customFormat="false" customHeight="false" hidden="false" ht="12.1" outlineLevel="0" r="504">
      <c r="A504" s="21" t="n">
        <v>44531.594583333</v>
      </c>
      <c r="B504" s="17" t="s">
        <v>66</v>
      </c>
      <c r="C504" s="17" t="s">
        <v>451</v>
      </c>
      <c r="D504" s="17" t="s">
        <v>299</v>
      </c>
      <c r="E504" s="17" t="s">
        <v>34</v>
      </c>
      <c r="F504" s="17" t="s">
        <v>48</v>
      </c>
      <c r="G504" s="7" t="n">
        <v>100</v>
      </c>
      <c r="H504" s="6" t="n">
        <v>0.1117</v>
      </c>
      <c r="I504" s="6" t="n">
        <v>-11.17</v>
      </c>
      <c r="J504" s="6" t="n">
        <v>0</v>
      </c>
      <c r="K504" s="6" t="n">
        <v>0</v>
      </c>
      <c r="L504" s="6" t="n">
        <v>0</v>
      </c>
      <c r="M504" s="6" t="s">
        <f>=I504+J504+K504+L504</f>
      </c>
      <c r="N504" s="6"/>
      <c r="O504" s="17"/>
      <c r="P504" s="17" t="s">
        <v>386</v>
      </c>
    </row>
    <row collapsed="false" customFormat="false" customHeight="false" hidden="false" ht="12.1" outlineLevel="0" r="505">
      <c r="A505" s="21" t="n">
        <v>44531.612071759</v>
      </c>
      <c r="B505" s="17" t="s">
        <v>70</v>
      </c>
      <c r="C505" s="17" t="s">
        <v>450</v>
      </c>
      <c r="D505" s="17" t="s">
        <v>299</v>
      </c>
      <c r="E505" s="17" t="s">
        <v>34</v>
      </c>
      <c r="F505" s="17" t="s">
        <v>20</v>
      </c>
      <c r="G505" s="7" t="n">
        <v>2</v>
      </c>
      <c r="H505" s="6" t="n">
        <v>76.7</v>
      </c>
      <c r="I505" s="6" t="n">
        <v>-153.4</v>
      </c>
      <c r="J505" s="6" t="n">
        <v>0</v>
      </c>
      <c r="K505" s="6" t="n">
        <v>-0.46</v>
      </c>
      <c r="L505" s="6" t="n">
        <v>0</v>
      </c>
      <c r="M505" s="6"/>
      <c r="N505" s="6" t="s">
        <f>=I505+J505+K505+L505</f>
      </c>
      <c r="O505" s="17"/>
      <c r="P505" s="17" t="s">
        <v>386</v>
      </c>
    </row>
    <row collapsed="false" customFormat="false" customHeight="false" hidden="false" ht="12.1" outlineLevel="0" r="506">
      <c r="A506" s="21" t="n">
        <v>44531.623055556</v>
      </c>
      <c r="B506" s="17" t="s">
        <v>314</v>
      </c>
      <c r="C506" s="17" t="s">
        <v>415</v>
      </c>
      <c r="D506" s="17" t="s">
        <v>299</v>
      </c>
      <c r="E506" s="17" t="s">
        <v>34</v>
      </c>
      <c r="F506" s="17" t="s">
        <v>48</v>
      </c>
      <c r="G506" s="7" t="n">
        <v>11</v>
      </c>
      <c r="H506" s="6" t="n">
        <v>1.224</v>
      </c>
      <c r="I506" s="6" t="n">
        <v>-13.46</v>
      </c>
      <c r="J506" s="6" t="n">
        <v>0</v>
      </c>
      <c r="K506" s="6" t="n">
        <v>-0.04</v>
      </c>
      <c r="L506" s="6" t="n">
        <v>0</v>
      </c>
      <c r="M506" s="6" t="s">
        <f>=I506+J506+K506+L506</f>
      </c>
      <c r="N506" s="6"/>
      <c r="O506" s="17"/>
      <c r="P506" s="17" t="s">
        <v>386</v>
      </c>
    </row>
    <row collapsed="false" customFormat="false" customHeight="false" hidden="false" ht="12.1" outlineLevel="0" r="507">
      <c r="A507" s="22" t="n">
        <v>44538.590289352</v>
      </c>
      <c r="B507" s="23" t="s">
        <v>369</v>
      </c>
      <c r="C507" s="23" t="s">
        <v>99</v>
      </c>
      <c r="D507" s="23" t="s">
        <v>369</v>
      </c>
      <c r="E507" s="23" t="s">
        <v>369</v>
      </c>
      <c r="F507" s="23" t="s">
        <v>20</v>
      </c>
      <c r="G507" s="24" t="n">
        <v>1</v>
      </c>
      <c r="H507" s="25" t="n">
        <v>1</v>
      </c>
      <c r="I507" s="25" t="n">
        <v>6008.44</v>
      </c>
      <c r="J507" s="25" t="n">
        <v>0</v>
      </c>
      <c r="K507" s="25" t="n">
        <v>0</v>
      </c>
      <c r="L507" s="25" t="n">
        <v>0</v>
      </c>
      <c r="M507" s="25"/>
      <c r="N507" s="6" t="s">
        <f>=I507+J507+K507+L507</f>
      </c>
      <c r="O507" s="23"/>
      <c r="P507" s="23" t="s">
        <v>386</v>
      </c>
    </row>
    <row collapsed="false" customFormat="false" customHeight="false" hidden="false" ht="12.1" outlineLevel="0" r="508">
      <c r="A508" s="21" t="n">
        <v>44538.594733796</v>
      </c>
      <c r="B508" s="17" t="s">
        <v>405</v>
      </c>
      <c r="C508" s="17" t="s">
        <v>255</v>
      </c>
      <c r="D508" s="17" t="s">
        <v>299</v>
      </c>
      <c r="E508" s="17" t="s">
        <v>406</v>
      </c>
      <c r="F508" s="17" t="s">
        <v>20</v>
      </c>
      <c r="G508" s="7" t="n">
        <v>33</v>
      </c>
      <c r="H508" s="6" t="n">
        <v>73.7225</v>
      </c>
      <c r="I508" s="6" t="n">
        <v>-2432.84</v>
      </c>
      <c r="J508" s="6" t="n">
        <v>0</v>
      </c>
      <c r="K508" s="6" t="n">
        <v>-7.3</v>
      </c>
      <c r="L508" s="6" t="n">
        <v>0</v>
      </c>
      <c r="M508" s="6"/>
      <c r="N508" s="6" t="s">
        <f>=I508+J508+K508+L508</f>
      </c>
      <c r="O508" s="17"/>
      <c r="P508" s="17" t="s">
        <v>386</v>
      </c>
    </row>
    <row collapsed="false" customFormat="false" customHeight="false" hidden="false" ht="12.1" outlineLevel="0" r="509">
      <c r="A509" s="21" t="n">
        <v>44538.595046296</v>
      </c>
      <c r="B509" s="17" t="s">
        <v>66</v>
      </c>
      <c r="C509" s="17" t="s">
        <v>451</v>
      </c>
      <c r="D509" s="17" t="s">
        <v>299</v>
      </c>
      <c r="E509" s="17" t="s">
        <v>34</v>
      </c>
      <c r="F509" s="17" t="s">
        <v>48</v>
      </c>
      <c r="G509" s="7" t="n">
        <v>100</v>
      </c>
      <c r="H509" s="6" t="n">
        <v>0.1064</v>
      </c>
      <c r="I509" s="6" t="n">
        <v>-10.64</v>
      </c>
      <c r="J509" s="6" t="n">
        <v>0</v>
      </c>
      <c r="K509" s="6" t="n">
        <v>0</v>
      </c>
      <c r="L509" s="6" t="n">
        <v>0</v>
      </c>
      <c r="M509" s="6" t="s">
        <f>=I509+J509+K509+L509</f>
      </c>
      <c r="N509" s="6"/>
      <c r="O509" s="17"/>
      <c r="P509" s="17" t="s">
        <v>386</v>
      </c>
    </row>
    <row collapsed="false" customFormat="false" customHeight="false" hidden="false" ht="12.1" outlineLevel="0" r="510">
      <c r="A510" s="21" t="n">
        <v>44538.595497685</v>
      </c>
      <c r="B510" s="17" t="s">
        <v>332</v>
      </c>
      <c r="C510" s="17" t="s">
        <v>453</v>
      </c>
      <c r="D510" s="17" t="s">
        <v>299</v>
      </c>
      <c r="E510" s="17" t="s">
        <v>34</v>
      </c>
      <c r="F510" s="17" t="s">
        <v>48</v>
      </c>
      <c r="G510" s="7" t="n">
        <v>100</v>
      </c>
      <c r="H510" s="6" t="n">
        <v>0.0897</v>
      </c>
      <c r="I510" s="6" t="n">
        <v>-8.97</v>
      </c>
      <c r="J510" s="6" t="n">
        <v>0</v>
      </c>
      <c r="K510" s="6" t="n">
        <v>0</v>
      </c>
      <c r="L510" s="6" t="n">
        <v>0</v>
      </c>
      <c r="M510" s="6" t="s">
        <f>=I510+J510+K510+L510</f>
      </c>
      <c r="N510" s="6"/>
      <c r="O510" s="17"/>
      <c r="P510" s="17" t="s">
        <v>386</v>
      </c>
    </row>
    <row collapsed="false" customFormat="false" customHeight="false" hidden="false" ht="12.1" outlineLevel="0" r="511">
      <c r="A511" s="21" t="n">
        <v>44538.595810185</v>
      </c>
      <c r="B511" s="17" t="s">
        <v>314</v>
      </c>
      <c r="C511" s="17" t="s">
        <v>415</v>
      </c>
      <c r="D511" s="17" t="s">
        <v>299</v>
      </c>
      <c r="E511" s="17" t="s">
        <v>34</v>
      </c>
      <c r="F511" s="17" t="s">
        <v>48</v>
      </c>
      <c r="G511" s="7" t="n">
        <v>9</v>
      </c>
      <c r="H511" s="6" t="n">
        <v>1.237</v>
      </c>
      <c r="I511" s="6" t="n">
        <v>-11.13</v>
      </c>
      <c r="J511" s="6" t="n">
        <v>0</v>
      </c>
      <c r="K511" s="6" t="n">
        <v>-0.03</v>
      </c>
      <c r="L511" s="6" t="n">
        <v>0</v>
      </c>
      <c r="M511" s="6" t="s">
        <f>=I511+J511+K511+L511</f>
      </c>
      <c r="N511" s="6"/>
      <c r="O511" s="17"/>
      <c r="P511" s="17" t="s">
        <v>386</v>
      </c>
    </row>
    <row collapsed="false" customFormat="false" customHeight="false" hidden="false" ht="12.1" outlineLevel="0" r="512">
      <c r="A512" s="21" t="n">
        <v>44538.596493056</v>
      </c>
      <c r="B512" s="17" t="s">
        <v>38</v>
      </c>
      <c r="C512" s="17" t="s">
        <v>387</v>
      </c>
      <c r="D512" s="17" t="s">
        <v>299</v>
      </c>
      <c r="E512" s="17" t="s">
        <v>34</v>
      </c>
      <c r="F512" s="17" t="s">
        <v>20</v>
      </c>
      <c r="G512" s="7" t="n">
        <v>18</v>
      </c>
      <c r="H512" s="6" t="n">
        <v>63.27</v>
      </c>
      <c r="I512" s="6" t="n">
        <v>-1138.86</v>
      </c>
      <c r="J512" s="6" t="n">
        <v>0</v>
      </c>
      <c r="K512" s="6" t="n">
        <v>-3.42</v>
      </c>
      <c r="L512" s="6" t="n">
        <v>0</v>
      </c>
      <c r="M512" s="6"/>
      <c r="N512" s="6" t="s">
        <f>=I512+J512+K512+L512</f>
      </c>
      <c r="O512" s="17"/>
      <c r="P512" s="17" t="s">
        <v>386</v>
      </c>
    </row>
    <row collapsed="false" customFormat="false" customHeight="false" hidden="false" ht="12.1" outlineLevel="0" r="513">
      <c r="A513" s="21" t="n">
        <v>44538.597534722</v>
      </c>
      <c r="B513" s="17" t="s">
        <v>42</v>
      </c>
      <c r="C513" s="17" t="s">
        <v>422</v>
      </c>
      <c r="D513" s="17" t="s">
        <v>299</v>
      </c>
      <c r="E513" s="17" t="s">
        <v>34</v>
      </c>
      <c r="F513" s="17" t="s">
        <v>20</v>
      </c>
      <c r="G513" s="7" t="n">
        <v>17</v>
      </c>
      <c r="H513" s="6" t="n">
        <v>78.29</v>
      </c>
      <c r="I513" s="6" t="n">
        <v>-1330.93</v>
      </c>
      <c r="J513" s="6" t="n">
        <v>0</v>
      </c>
      <c r="K513" s="6" t="n">
        <v>-3.99</v>
      </c>
      <c r="L513" s="6" t="n">
        <v>0</v>
      </c>
      <c r="M513" s="6"/>
      <c r="N513" s="6" t="s">
        <f>=I513+J513+K513+L513</f>
      </c>
      <c r="O513" s="17"/>
      <c r="P513" s="17" t="s">
        <v>386</v>
      </c>
    </row>
    <row collapsed="false" customFormat="false" customHeight="false" hidden="false" ht="12.1" outlineLevel="0" r="514">
      <c r="A514" s="21" t="n">
        <v>44538.598055556</v>
      </c>
      <c r="B514" s="17" t="s">
        <v>78</v>
      </c>
      <c r="C514" s="17" t="s">
        <v>378</v>
      </c>
      <c r="D514" s="17" t="s">
        <v>299</v>
      </c>
      <c r="E514" s="17" t="s">
        <v>34</v>
      </c>
      <c r="F514" s="17" t="s">
        <v>20</v>
      </c>
      <c r="G514" s="7" t="n">
        <v>115</v>
      </c>
      <c r="H514" s="6" t="n">
        <v>1.8625</v>
      </c>
      <c r="I514" s="6" t="n">
        <v>-214.19</v>
      </c>
      <c r="J514" s="6" t="n">
        <v>0</v>
      </c>
      <c r="K514" s="6" t="n">
        <v>-0.64</v>
      </c>
      <c r="L514" s="6" t="n">
        <v>0</v>
      </c>
      <c r="M514" s="6"/>
      <c r="N514" s="6" t="s">
        <f>=I514+J514+K514+L514</f>
      </c>
      <c r="O514" s="17"/>
      <c r="P514" s="17" t="s">
        <v>386</v>
      </c>
    </row>
    <row collapsed="false" customFormat="false" customHeight="false" hidden="false" ht="12.1" outlineLevel="0" r="515">
      <c r="A515" s="21" t="n">
        <v>44538.598472222</v>
      </c>
      <c r="B515" s="17" t="s">
        <v>70</v>
      </c>
      <c r="C515" s="17" t="s">
        <v>450</v>
      </c>
      <c r="D515" s="17" t="s">
        <v>299</v>
      </c>
      <c r="E515" s="17" t="s">
        <v>34</v>
      </c>
      <c r="F515" s="17" t="s">
        <v>20</v>
      </c>
      <c r="G515" s="7" t="n">
        <v>1</v>
      </c>
      <c r="H515" s="6" t="n">
        <v>77.46</v>
      </c>
      <c r="I515" s="6" t="n">
        <v>-77.46</v>
      </c>
      <c r="J515" s="6" t="n">
        <v>0</v>
      </c>
      <c r="K515" s="6" t="n">
        <v>-0.23</v>
      </c>
      <c r="L515" s="6" t="n">
        <v>0</v>
      </c>
      <c r="M515" s="6"/>
      <c r="N515" s="6" t="s">
        <f>=I515+J515+K515+L515</f>
      </c>
      <c r="O515" s="17"/>
      <c r="P515" s="17" t="s">
        <v>386</v>
      </c>
    </row>
    <row collapsed="false" customFormat="false" customHeight="false" hidden="false" ht="12.1" outlineLevel="0" r="516">
      <c r="A516" s="21" t="n">
        <v>44538.598784722</v>
      </c>
      <c r="B516" s="17" t="s">
        <v>313</v>
      </c>
      <c r="C516" s="17" t="s">
        <v>413</v>
      </c>
      <c r="D516" s="17" t="s">
        <v>299</v>
      </c>
      <c r="E516" s="17" t="s">
        <v>34</v>
      </c>
      <c r="F516" s="17" t="s">
        <v>20</v>
      </c>
      <c r="G516" s="7" t="n">
        <v>16</v>
      </c>
      <c r="H516" s="6" t="n">
        <v>18.998</v>
      </c>
      <c r="I516" s="6" t="n">
        <v>-303.97</v>
      </c>
      <c r="J516" s="6" t="n">
        <v>0</v>
      </c>
      <c r="K516" s="6" t="n">
        <v>-0.91</v>
      </c>
      <c r="L516" s="6" t="n">
        <v>0</v>
      </c>
      <c r="M516" s="6"/>
      <c r="N516" s="6" t="s">
        <f>=I516+J516+K516+L516</f>
      </c>
      <c r="O516" s="17"/>
      <c r="P516" s="17" t="s">
        <v>386</v>
      </c>
    </row>
    <row collapsed="false" customFormat="false" customHeight="false" hidden="false" ht="12.1" outlineLevel="0" r="517">
      <c r="A517" s="22" t="n">
        <v>44545.577939815</v>
      </c>
      <c r="B517" s="23" t="s">
        <v>369</v>
      </c>
      <c r="C517" s="23" t="s">
        <v>99</v>
      </c>
      <c r="D517" s="23" t="s">
        <v>369</v>
      </c>
      <c r="E517" s="23" t="s">
        <v>369</v>
      </c>
      <c r="F517" s="23" t="s">
        <v>20</v>
      </c>
      <c r="G517" s="24" t="n">
        <v>1</v>
      </c>
      <c r="H517" s="25" t="n">
        <v>1</v>
      </c>
      <c r="I517" s="25" t="n">
        <v>6008.44</v>
      </c>
      <c r="J517" s="25" t="n">
        <v>0</v>
      </c>
      <c r="K517" s="25" t="n">
        <v>0</v>
      </c>
      <c r="L517" s="25" t="n">
        <v>0</v>
      </c>
      <c r="M517" s="25"/>
      <c r="N517" s="6" t="s">
        <f>=I517+J517+K517+L517</f>
      </c>
      <c r="O517" s="23"/>
      <c r="P517" s="23" t="s">
        <v>386</v>
      </c>
    </row>
    <row collapsed="false" customFormat="false" customHeight="false" hidden="false" ht="12.1" outlineLevel="0" r="518">
      <c r="A518" s="21" t="n">
        <v>44545.579525463</v>
      </c>
      <c r="B518" s="17" t="s">
        <v>405</v>
      </c>
      <c r="C518" s="17" t="s">
        <v>255</v>
      </c>
      <c r="D518" s="17" t="s">
        <v>299</v>
      </c>
      <c r="E518" s="17" t="s">
        <v>406</v>
      </c>
      <c r="F518" s="17" t="s">
        <v>20</v>
      </c>
      <c r="G518" s="7" t="n">
        <v>39</v>
      </c>
      <c r="H518" s="6" t="n">
        <v>73.8025</v>
      </c>
      <c r="I518" s="6" t="n">
        <v>-2878.3</v>
      </c>
      <c r="J518" s="6" t="n">
        <v>0</v>
      </c>
      <c r="K518" s="6" t="n">
        <v>-8.63</v>
      </c>
      <c r="L518" s="6" t="n">
        <v>0</v>
      </c>
      <c r="M518" s="6"/>
      <c r="N518" s="6" t="s">
        <f>=I518+J518+K518+L518</f>
      </c>
      <c r="O518" s="17"/>
      <c r="P518" s="17" t="s">
        <v>386</v>
      </c>
    </row>
    <row collapsed="false" customFormat="false" customHeight="false" hidden="false" ht="12.1" outlineLevel="0" r="519">
      <c r="A519" s="21" t="n">
        <v>44545.580671296</v>
      </c>
      <c r="B519" s="17" t="s">
        <v>66</v>
      </c>
      <c r="C519" s="17" t="s">
        <v>451</v>
      </c>
      <c r="D519" s="17" t="s">
        <v>299</v>
      </c>
      <c r="E519" s="17" t="s">
        <v>34</v>
      </c>
      <c r="F519" s="17" t="s">
        <v>48</v>
      </c>
      <c r="G519" s="7" t="n">
        <v>200</v>
      </c>
      <c r="H519" s="6" t="n">
        <v>0.0982</v>
      </c>
      <c r="I519" s="6" t="n">
        <v>-19.64</v>
      </c>
      <c r="J519" s="6" t="n">
        <v>0</v>
      </c>
      <c r="K519" s="6" t="n">
        <v>0</v>
      </c>
      <c r="L519" s="6" t="n">
        <v>0</v>
      </c>
      <c r="M519" s="6" t="s">
        <f>=I519+J519+K519+L519</f>
      </c>
      <c r="N519" s="6"/>
      <c r="O519" s="17"/>
      <c r="P519" s="17" t="s">
        <v>386</v>
      </c>
    </row>
    <row collapsed="false" customFormat="false" customHeight="false" hidden="false" ht="12.1" outlineLevel="0" r="520">
      <c r="A520" s="21" t="n">
        <v>44545.580787037</v>
      </c>
      <c r="B520" s="17" t="s">
        <v>42</v>
      </c>
      <c r="C520" s="17" t="s">
        <v>422</v>
      </c>
      <c r="D520" s="17" t="s">
        <v>299</v>
      </c>
      <c r="E520" s="17" t="s">
        <v>34</v>
      </c>
      <c r="F520" s="17" t="s">
        <v>20</v>
      </c>
      <c r="G520" s="7" t="n">
        <v>13</v>
      </c>
      <c r="H520" s="6" t="n">
        <v>76.67</v>
      </c>
      <c r="I520" s="6" t="n">
        <v>-996.71</v>
      </c>
      <c r="J520" s="6" t="n">
        <v>0</v>
      </c>
      <c r="K520" s="6" t="n">
        <v>-2.99</v>
      </c>
      <c r="L520" s="6" t="n">
        <v>0</v>
      </c>
      <c r="M520" s="6"/>
      <c r="N520" s="6" t="s">
        <f>=I520+J520+K520+L520</f>
      </c>
      <c r="O520" s="17"/>
      <c r="P520" s="17" t="s">
        <v>386</v>
      </c>
    </row>
    <row collapsed="false" customFormat="false" customHeight="false" hidden="false" ht="12.1" outlineLevel="0" r="521">
      <c r="A521" s="21" t="n">
        <v>44545.583761574</v>
      </c>
      <c r="B521" s="17" t="s">
        <v>70</v>
      </c>
      <c r="C521" s="17" t="s">
        <v>450</v>
      </c>
      <c r="D521" s="17" t="s">
        <v>299</v>
      </c>
      <c r="E521" s="17" t="s">
        <v>34</v>
      </c>
      <c r="F521" s="17" t="s">
        <v>20</v>
      </c>
      <c r="G521" s="7" t="n">
        <v>3</v>
      </c>
      <c r="H521" s="6" t="n">
        <v>77.34</v>
      </c>
      <c r="I521" s="6" t="n">
        <v>-232.02</v>
      </c>
      <c r="J521" s="6" t="n">
        <v>0</v>
      </c>
      <c r="K521" s="6" t="n">
        <v>-0.7</v>
      </c>
      <c r="L521" s="6" t="n">
        <v>0</v>
      </c>
      <c r="M521" s="6"/>
      <c r="N521" s="6" t="s">
        <f>=I521+J521+K521+L521</f>
      </c>
      <c r="O521" s="17"/>
      <c r="P521" s="17" t="s">
        <v>386</v>
      </c>
    </row>
    <row collapsed="false" customFormat="false" customHeight="false" hidden="false" ht="12.1" outlineLevel="0" r="522">
      <c r="A522" s="21" t="n">
        <v>44545.583993056</v>
      </c>
      <c r="B522" s="17" t="s">
        <v>38</v>
      </c>
      <c r="C522" s="17" t="s">
        <v>387</v>
      </c>
      <c r="D522" s="17" t="s">
        <v>299</v>
      </c>
      <c r="E522" s="17" t="s">
        <v>34</v>
      </c>
      <c r="F522" s="17" t="s">
        <v>20</v>
      </c>
      <c r="G522" s="7" t="n">
        <v>18</v>
      </c>
      <c r="H522" s="6" t="n">
        <v>62.42</v>
      </c>
      <c r="I522" s="6" t="n">
        <v>-1123.56</v>
      </c>
      <c r="J522" s="6" t="n">
        <v>0</v>
      </c>
      <c r="K522" s="6" t="n">
        <v>-3.37</v>
      </c>
      <c r="L522" s="6" t="n">
        <v>0</v>
      </c>
      <c r="M522" s="6"/>
      <c r="N522" s="6" t="s">
        <f>=I522+J522+K522+L522</f>
      </c>
      <c r="O522" s="17"/>
      <c r="P522" s="17" t="s">
        <v>386</v>
      </c>
    </row>
    <row collapsed="false" customFormat="false" customHeight="false" hidden="false" ht="12.1" outlineLevel="0" r="523">
      <c r="A523" s="21" t="n">
        <v>44545.589178241</v>
      </c>
      <c r="B523" s="17" t="s">
        <v>332</v>
      </c>
      <c r="C523" s="17" t="s">
        <v>453</v>
      </c>
      <c r="D523" s="17" t="s">
        <v>299</v>
      </c>
      <c r="E523" s="17" t="s">
        <v>34</v>
      </c>
      <c r="F523" s="17" t="s">
        <v>48</v>
      </c>
      <c r="G523" s="7" t="n">
        <v>100</v>
      </c>
      <c r="H523" s="6" t="n">
        <v>0.0888</v>
      </c>
      <c r="I523" s="6" t="n">
        <v>-8.88</v>
      </c>
      <c r="J523" s="6" t="n">
        <v>0</v>
      </c>
      <c r="K523" s="6" t="n">
        <v>0</v>
      </c>
      <c r="L523" s="6" t="n">
        <v>0</v>
      </c>
      <c r="M523" s="6" t="s">
        <f>=I523+J523+K523+L523</f>
      </c>
      <c r="N523" s="6"/>
      <c r="O523" s="17"/>
      <c r="P523" s="17" t="s">
        <v>386</v>
      </c>
    </row>
    <row collapsed="false" customFormat="false" customHeight="false" hidden="false" ht="12.1" outlineLevel="0" r="524">
      <c r="A524" s="21" t="n">
        <v>44545.593310185</v>
      </c>
      <c r="B524" s="17" t="s">
        <v>78</v>
      </c>
      <c r="C524" s="17" t="s">
        <v>378</v>
      </c>
      <c r="D524" s="17" t="s">
        <v>299</v>
      </c>
      <c r="E524" s="17" t="s">
        <v>34</v>
      </c>
      <c r="F524" s="17" t="s">
        <v>20</v>
      </c>
      <c r="G524" s="7" t="n">
        <v>19</v>
      </c>
      <c r="H524" s="6" t="n">
        <v>1.8356</v>
      </c>
      <c r="I524" s="6" t="n">
        <v>-34.88</v>
      </c>
      <c r="J524" s="6" t="n">
        <v>0</v>
      </c>
      <c r="K524" s="6" t="n">
        <v>-0.1</v>
      </c>
      <c r="L524" s="6" t="n">
        <v>0</v>
      </c>
      <c r="M524" s="6"/>
      <c r="N524" s="6" t="s">
        <f>=I524+J524+K524+L524</f>
      </c>
      <c r="O524" s="17"/>
      <c r="P524" s="17" t="s">
        <v>386</v>
      </c>
    </row>
    <row collapsed="false" customFormat="false" customHeight="false" hidden="false" ht="12.1" outlineLevel="0" r="525">
      <c r="A525" s="21" t="n">
        <v>44545.593310185</v>
      </c>
      <c r="B525" s="17" t="s">
        <v>313</v>
      </c>
      <c r="C525" s="17" t="s">
        <v>413</v>
      </c>
      <c r="D525" s="17" t="s">
        <v>299</v>
      </c>
      <c r="E525" s="17" t="s">
        <v>34</v>
      </c>
      <c r="F525" s="17" t="s">
        <v>20</v>
      </c>
      <c r="G525" s="7" t="n">
        <v>9</v>
      </c>
      <c r="H525" s="6" t="n">
        <v>18.956</v>
      </c>
      <c r="I525" s="6" t="n">
        <v>-170.6</v>
      </c>
      <c r="J525" s="6" t="n">
        <v>0</v>
      </c>
      <c r="K525" s="6" t="n">
        <v>-0.51</v>
      </c>
      <c r="L525" s="6" t="n">
        <v>0</v>
      </c>
      <c r="M525" s="6"/>
      <c r="N525" s="6" t="s">
        <f>=I525+J525+K525+L525</f>
      </c>
      <c r="O525" s="17"/>
      <c r="P525" s="17" t="s">
        <v>386</v>
      </c>
    </row>
    <row collapsed="false" customFormat="false" customHeight="false" hidden="false" ht="12.1" outlineLevel="0" r="526">
      <c r="A526" s="21" t="n">
        <v>44545.593321759</v>
      </c>
      <c r="B526" s="17" t="s">
        <v>78</v>
      </c>
      <c r="C526" s="17" t="s">
        <v>378</v>
      </c>
      <c r="D526" s="17" t="s">
        <v>299</v>
      </c>
      <c r="E526" s="17" t="s">
        <v>34</v>
      </c>
      <c r="F526" s="17" t="s">
        <v>20</v>
      </c>
      <c r="G526" s="7" t="n">
        <v>3</v>
      </c>
      <c r="H526" s="6" t="n">
        <v>1.8356</v>
      </c>
      <c r="I526" s="6" t="n">
        <v>-5.51</v>
      </c>
      <c r="J526" s="6" t="n">
        <v>0</v>
      </c>
      <c r="K526" s="6" t="n">
        <v>-0.02</v>
      </c>
      <c r="L526" s="6" t="n">
        <v>0</v>
      </c>
      <c r="M526" s="6"/>
      <c r="N526" s="6" t="s">
        <f>=I526+J526+K526+L526</f>
      </c>
      <c r="O526" s="17"/>
      <c r="P526" s="17" t="s">
        <v>386</v>
      </c>
    </row>
    <row collapsed="false" customFormat="false" customHeight="false" hidden="false" ht="12.1" outlineLevel="0" r="527">
      <c r="A527" s="21" t="n">
        <v>44545.594548611</v>
      </c>
      <c r="B527" s="17" t="s">
        <v>314</v>
      </c>
      <c r="C527" s="17" t="s">
        <v>415</v>
      </c>
      <c r="D527" s="17" t="s">
        <v>299</v>
      </c>
      <c r="E527" s="17" t="s">
        <v>34</v>
      </c>
      <c r="F527" s="17" t="s">
        <v>48</v>
      </c>
      <c r="G527" s="7" t="n">
        <v>10</v>
      </c>
      <c r="H527" s="6" t="n">
        <v>1.209</v>
      </c>
      <c r="I527" s="6" t="n">
        <v>-12.09</v>
      </c>
      <c r="J527" s="6" t="n">
        <v>0</v>
      </c>
      <c r="K527" s="6" t="n">
        <v>-0.04</v>
      </c>
      <c r="L527" s="6" t="n">
        <v>0</v>
      </c>
      <c r="M527" s="6" t="s">
        <f>=I527+J527+K527+L527</f>
      </c>
      <c r="N527" s="6"/>
      <c r="O527" s="17"/>
      <c r="P527" s="17" t="s">
        <v>386</v>
      </c>
    </row>
    <row collapsed="false" customFormat="false" customHeight="false" hidden="false" ht="12.1" outlineLevel="0" r="528">
      <c r="A528" s="21" t="n">
        <v>44545.598784722</v>
      </c>
      <c r="B528" s="17" t="s">
        <v>78</v>
      </c>
      <c r="C528" s="17" t="s">
        <v>378</v>
      </c>
      <c r="D528" s="17" t="s">
        <v>299</v>
      </c>
      <c r="E528" s="17" t="s">
        <v>34</v>
      </c>
      <c r="F528" s="17" t="s">
        <v>20</v>
      </c>
      <c r="G528" s="7" t="n">
        <v>78</v>
      </c>
      <c r="H528" s="6" t="n">
        <v>1.8356</v>
      </c>
      <c r="I528" s="6" t="n">
        <v>-143.18</v>
      </c>
      <c r="J528" s="6" t="n">
        <v>0</v>
      </c>
      <c r="K528" s="6" t="n">
        <v>-0.43</v>
      </c>
      <c r="L528" s="6" t="n">
        <v>0</v>
      </c>
      <c r="M528" s="6"/>
      <c r="N528" s="6" t="s">
        <f>=I528+J528+K528+L528</f>
      </c>
      <c r="O528" s="17"/>
      <c r="P528" s="17" t="s">
        <v>386</v>
      </c>
    </row>
    <row collapsed="false" customFormat="false" customHeight="false" hidden="false" ht="12.1" outlineLevel="0" r="529">
      <c r="A529" s="21" t="n">
        <v>44545.611527778</v>
      </c>
      <c r="B529" s="17" t="s">
        <v>405</v>
      </c>
      <c r="C529" s="17" t="s">
        <v>255</v>
      </c>
      <c r="D529" s="17" t="s">
        <v>299</v>
      </c>
      <c r="E529" s="17" t="s">
        <v>406</v>
      </c>
      <c r="F529" s="17" t="s">
        <v>20</v>
      </c>
      <c r="G529" s="7" t="n">
        <v>9</v>
      </c>
      <c r="H529" s="6" t="n">
        <v>73.7875</v>
      </c>
      <c r="I529" s="6" t="n">
        <v>-664.09</v>
      </c>
      <c r="J529" s="6" t="n">
        <v>0</v>
      </c>
      <c r="K529" s="6" t="n">
        <v>-1.99</v>
      </c>
      <c r="L529" s="6" t="n">
        <v>0</v>
      </c>
      <c r="M529" s="6"/>
      <c r="N529" s="6" t="s">
        <f>=I529+J529+K529+L529</f>
      </c>
      <c r="O529" s="17"/>
      <c r="P529" s="17" t="s">
        <v>386</v>
      </c>
    </row>
    <row collapsed="false" customFormat="false" customHeight="false" hidden="false" ht="12.1" outlineLevel="0" r="530">
      <c r="A530" s="21" t="n">
        <v>44545.612430556</v>
      </c>
      <c r="B530" s="17" t="s">
        <v>38</v>
      </c>
      <c r="C530" s="17" t="s">
        <v>387</v>
      </c>
      <c r="D530" s="17" t="s">
        <v>299</v>
      </c>
      <c r="E530" s="17" t="s">
        <v>34</v>
      </c>
      <c r="F530" s="17" t="s">
        <v>20</v>
      </c>
      <c r="G530" s="7" t="n">
        <v>4</v>
      </c>
      <c r="H530" s="6" t="n">
        <v>62.4</v>
      </c>
      <c r="I530" s="6" t="n">
        <v>-249.6</v>
      </c>
      <c r="J530" s="6" t="n">
        <v>0</v>
      </c>
      <c r="K530" s="6" t="n">
        <v>-0.75</v>
      </c>
      <c r="L530" s="6" t="n">
        <v>0</v>
      </c>
      <c r="M530" s="6"/>
      <c r="N530" s="6" t="s">
        <f>=I530+J530+K530+L530</f>
      </c>
      <c r="O530" s="17"/>
      <c r="P530" s="17" t="s">
        <v>386</v>
      </c>
    </row>
    <row collapsed="false" customFormat="false" customHeight="false" hidden="false" ht="12.1" outlineLevel="0" r="531">
      <c r="A531" s="21" t="n">
        <v>44545.614212963</v>
      </c>
      <c r="B531" s="17" t="s">
        <v>42</v>
      </c>
      <c r="C531" s="17" t="s">
        <v>422</v>
      </c>
      <c r="D531" s="17" t="s">
        <v>299</v>
      </c>
      <c r="E531" s="17" t="s">
        <v>34</v>
      </c>
      <c r="F531" s="17" t="s">
        <v>20</v>
      </c>
      <c r="G531" s="7" t="n">
        <v>2</v>
      </c>
      <c r="H531" s="6" t="n">
        <v>76.72</v>
      </c>
      <c r="I531" s="6" t="n">
        <v>-153.44</v>
      </c>
      <c r="J531" s="6" t="n">
        <v>0</v>
      </c>
      <c r="K531" s="6" t="n">
        <v>-0.46</v>
      </c>
      <c r="L531" s="6" t="n">
        <v>0</v>
      </c>
      <c r="M531" s="6"/>
      <c r="N531" s="6" t="s">
        <f>=I531+J531+K531+L531</f>
      </c>
      <c r="O531" s="17"/>
      <c r="P531" s="17" t="s">
        <v>386</v>
      </c>
    </row>
    <row collapsed="false" customFormat="false" customHeight="false" hidden="false" ht="12.1" outlineLevel="0" r="532">
      <c r="A532" s="21" t="n">
        <v>44545.618657407</v>
      </c>
      <c r="B532" s="17" t="s">
        <v>314</v>
      </c>
      <c r="C532" s="17" t="s">
        <v>415</v>
      </c>
      <c r="D532" s="17" t="s">
        <v>299</v>
      </c>
      <c r="E532" s="17" t="s">
        <v>34</v>
      </c>
      <c r="F532" s="17" t="s">
        <v>48</v>
      </c>
      <c r="G532" s="7" t="n">
        <v>1</v>
      </c>
      <c r="H532" s="6" t="n">
        <v>1.209</v>
      </c>
      <c r="I532" s="6" t="n">
        <v>-1.21</v>
      </c>
      <c r="J532" s="6" t="n">
        <v>0</v>
      </c>
      <c r="K532" s="6" t="n">
        <v>-0.01</v>
      </c>
      <c r="L532" s="6" t="n">
        <v>0</v>
      </c>
      <c r="M532" s="6" t="s">
        <f>=I532+J532+K532+L532</f>
      </c>
      <c r="N532" s="6"/>
      <c r="O532" s="17"/>
      <c r="P532" s="17" t="s">
        <v>386</v>
      </c>
    </row>
    <row collapsed="false" customFormat="false" customHeight="false" hidden="false" ht="12.1" outlineLevel="0" r="533">
      <c r="A533" s="21" t="n">
        <v>44545.618703704</v>
      </c>
      <c r="B533" s="17" t="s">
        <v>314</v>
      </c>
      <c r="C533" s="17" t="s">
        <v>415</v>
      </c>
      <c r="D533" s="17" t="s">
        <v>299</v>
      </c>
      <c r="E533" s="17" t="s">
        <v>34</v>
      </c>
      <c r="F533" s="17" t="s">
        <v>48</v>
      </c>
      <c r="G533" s="7" t="n">
        <v>1</v>
      </c>
      <c r="H533" s="6" t="n">
        <v>1.209</v>
      </c>
      <c r="I533" s="6" t="n">
        <v>-1.21</v>
      </c>
      <c r="J533" s="6" t="n">
        <v>0</v>
      </c>
      <c r="K533" s="6" t="n">
        <v>-0.01</v>
      </c>
      <c r="L533" s="6" t="n">
        <v>0</v>
      </c>
      <c r="M533" s="6" t="s">
        <f>=I533+J533+K533+L533</f>
      </c>
      <c r="N533" s="6"/>
      <c r="O533" s="17"/>
      <c r="P533" s="17" t="s">
        <v>386</v>
      </c>
    </row>
    <row collapsed="false" customFormat="false" customHeight="false" hidden="false" ht="12.1" outlineLevel="0" r="534">
      <c r="A534" s="21" t="n">
        <v>44545.61875</v>
      </c>
      <c r="B534" s="17" t="s">
        <v>314</v>
      </c>
      <c r="C534" s="17" t="s">
        <v>415</v>
      </c>
      <c r="D534" s="17" t="s">
        <v>299</v>
      </c>
      <c r="E534" s="17" t="s">
        <v>34</v>
      </c>
      <c r="F534" s="17" t="s">
        <v>48</v>
      </c>
      <c r="G534" s="7" t="n">
        <v>1</v>
      </c>
      <c r="H534" s="6" t="n">
        <v>1.209</v>
      </c>
      <c r="I534" s="6" t="n">
        <v>-1.21</v>
      </c>
      <c r="J534" s="6" t="n">
        <v>0</v>
      </c>
      <c r="K534" s="6" t="n">
        <v>-0.01</v>
      </c>
      <c r="L534" s="6" t="n">
        <v>0</v>
      </c>
      <c r="M534" s="6" t="s">
        <f>=I534+J534+K534+L534</f>
      </c>
      <c r="N534" s="6"/>
      <c r="O534" s="17"/>
      <c r="P534" s="17" t="s">
        <v>386</v>
      </c>
    </row>
    <row collapsed="false" customFormat="false" customHeight="false" hidden="false" ht="12.1" outlineLevel="0" r="535">
      <c r="A535" s="21" t="n">
        <v>44545.618796296</v>
      </c>
      <c r="B535" s="17" t="s">
        <v>314</v>
      </c>
      <c r="C535" s="17" t="s">
        <v>415</v>
      </c>
      <c r="D535" s="17" t="s">
        <v>299</v>
      </c>
      <c r="E535" s="17" t="s">
        <v>34</v>
      </c>
      <c r="F535" s="17" t="s">
        <v>48</v>
      </c>
      <c r="G535" s="7" t="n">
        <v>1</v>
      </c>
      <c r="H535" s="6" t="n">
        <v>1.209</v>
      </c>
      <c r="I535" s="6" t="n">
        <v>-1.21</v>
      </c>
      <c r="J535" s="6" t="n">
        <v>0</v>
      </c>
      <c r="K535" s="6" t="n">
        <v>-0.01</v>
      </c>
      <c r="L535" s="6" t="n">
        <v>0</v>
      </c>
      <c r="M535" s="6" t="s">
        <f>=I535+J535+K535+L535</f>
      </c>
      <c r="N535" s="6"/>
      <c r="O535" s="17"/>
      <c r="P535" s="17" t="s">
        <v>386</v>
      </c>
    </row>
    <row collapsed="false" customFormat="false" customHeight="false" hidden="false" ht="12.1" outlineLevel="0" r="536">
      <c r="A536" s="21" t="n">
        <v>44545.618842593</v>
      </c>
      <c r="B536" s="17" t="s">
        <v>314</v>
      </c>
      <c r="C536" s="17" t="s">
        <v>415</v>
      </c>
      <c r="D536" s="17" t="s">
        <v>299</v>
      </c>
      <c r="E536" s="17" t="s">
        <v>34</v>
      </c>
      <c r="F536" s="17" t="s">
        <v>48</v>
      </c>
      <c r="G536" s="7" t="n">
        <v>1</v>
      </c>
      <c r="H536" s="6" t="n">
        <v>1.209</v>
      </c>
      <c r="I536" s="6" t="n">
        <v>-1.21</v>
      </c>
      <c r="J536" s="6" t="n">
        <v>0</v>
      </c>
      <c r="K536" s="6" t="n">
        <v>-0.01</v>
      </c>
      <c r="L536" s="6" t="n">
        <v>0</v>
      </c>
      <c r="M536" s="6" t="s">
        <f>=I536+J536+K536+L536</f>
      </c>
      <c r="N536" s="6"/>
      <c r="O536" s="17"/>
      <c r="P536" s="17" t="s">
        <v>386</v>
      </c>
    </row>
    <row collapsed="false" customFormat="false" customHeight="false" hidden="false" ht="12.1" outlineLevel="0" r="537">
      <c r="A537" s="21" t="n">
        <v>44545.618877315</v>
      </c>
      <c r="B537" s="17" t="s">
        <v>314</v>
      </c>
      <c r="C537" s="17" t="s">
        <v>415</v>
      </c>
      <c r="D537" s="17" t="s">
        <v>299</v>
      </c>
      <c r="E537" s="17" t="s">
        <v>34</v>
      </c>
      <c r="F537" s="17" t="s">
        <v>48</v>
      </c>
      <c r="G537" s="7" t="n">
        <v>3</v>
      </c>
      <c r="H537" s="6" t="n">
        <v>1.209</v>
      </c>
      <c r="I537" s="6" t="n">
        <v>-3.63</v>
      </c>
      <c r="J537" s="6" t="n">
        <v>0</v>
      </c>
      <c r="K537" s="6" t="n">
        <v>-0.01</v>
      </c>
      <c r="L537" s="6" t="n">
        <v>0</v>
      </c>
      <c r="M537" s="6" t="s">
        <f>=I537+J537+K537+L537</f>
      </c>
      <c r="N537" s="6"/>
      <c r="O537" s="17"/>
      <c r="P537" s="17" t="s">
        <v>386</v>
      </c>
    </row>
    <row collapsed="false" customFormat="false" customHeight="false" hidden="false" ht="12.1" outlineLevel="0" r="538">
      <c r="A538" s="21" t="n">
        <v>44545.622314815</v>
      </c>
      <c r="B538" s="17" t="s">
        <v>42</v>
      </c>
      <c r="C538" s="17" t="s">
        <v>422</v>
      </c>
      <c r="D538" s="17" t="s">
        <v>299</v>
      </c>
      <c r="E538" s="17" t="s">
        <v>34</v>
      </c>
      <c r="F538" s="17" t="s">
        <v>20</v>
      </c>
      <c r="G538" s="7" t="n">
        <v>1</v>
      </c>
      <c r="H538" s="6" t="n">
        <v>76.72</v>
      </c>
      <c r="I538" s="6" t="n">
        <v>-76.72</v>
      </c>
      <c r="J538" s="6" t="n">
        <v>0</v>
      </c>
      <c r="K538" s="6" t="n">
        <v>-0.23</v>
      </c>
      <c r="L538" s="6" t="n">
        <v>0</v>
      </c>
      <c r="M538" s="6"/>
      <c r="N538" s="6" t="s">
        <f>=I538+J538+K538+L538</f>
      </c>
      <c r="O538" s="17"/>
      <c r="P538" s="17" t="s">
        <v>386</v>
      </c>
    </row>
    <row collapsed="false" customFormat="false" customHeight="false" hidden="false" ht="12.1" outlineLevel="0" r="539">
      <c r="A539" s="30" t="n">
        <v>44546.385763889</v>
      </c>
      <c r="B539" s="31" t="s">
        <v>388</v>
      </c>
      <c r="C539" s="31" t="s">
        <v>425</v>
      </c>
      <c r="D539" s="31" t="s">
        <v>388</v>
      </c>
      <c r="E539" s="31" t="s">
        <v>388</v>
      </c>
      <c r="F539" s="31" t="s">
        <v>20</v>
      </c>
      <c r="G539" s="32" t="n">
        <v>1</v>
      </c>
      <c r="H539" s="33" t="n">
        <v>-1</v>
      </c>
      <c r="I539" s="33" t="n">
        <v>-17</v>
      </c>
      <c r="J539" s="33" t="n">
        <v>0</v>
      </c>
      <c r="K539" s="33" t="n">
        <v>0</v>
      </c>
      <c r="L539" s="33" t="n">
        <v>0</v>
      </c>
      <c r="M539" s="33"/>
      <c r="N539" s="6" t="s">
        <f>=I539+J539+K539+L539</f>
      </c>
      <c r="O539" s="31"/>
      <c r="P539" s="31" t="s">
        <v>386</v>
      </c>
    </row>
    <row collapsed="false" customFormat="false" customHeight="false" hidden="false" ht="12.1" outlineLevel="0" r="540">
      <c r="A540" s="22" t="n">
        <v>44546.385763889</v>
      </c>
      <c r="B540" s="23" t="s">
        <v>390</v>
      </c>
      <c r="C540" s="23" t="s">
        <v>426</v>
      </c>
      <c r="D540" s="23" t="s">
        <v>390</v>
      </c>
      <c r="E540" s="23" t="s">
        <v>390</v>
      </c>
      <c r="F540" s="23" t="s">
        <v>20</v>
      </c>
      <c r="G540" s="24" t="n">
        <v>1</v>
      </c>
      <c r="H540" s="25" t="n">
        <v>1</v>
      </c>
      <c r="I540" s="25" t="n">
        <v>133.3</v>
      </c>
      <c r="J540" s="25" t="n">
        <v>0</v>
      </c>
      <c r="K540" s="25" t="n">
        <v>0</v>
      </c>
      <c r="L540" s="25" t="n">
        <v>0</v>
      </c>
      <c r="M540" s="25"/>
      <c r="N540" s="6" t="s">
        <f>=I540+J540+K540+L540</f>
      </c>
      <c r="O540" s="23"/>
      <c r="P540" s="23" t="s">
        <v>386</v>
      </c>
    </row>
    <row collapsed="false" customFormat="false" customHeight="false" hidden="false" ht="12.1" outlineLevel="0" r="541">
      <c r="A541" s="22" t="n">
        <v>44552.488969907</v>
      </c>
      <c r="B541" s="23" t="s">
        <v>369</v>
      </c>
      <c r="C541" s="23" t="s">
        <v>99</v>
      </c>
      <c r="D541" s="23" t="s">
        <v>369</v>
      </c>
      <c r="E541" s="23" t="s">
        <v>369</v>
      </c>
      <c r="F541" s="23" t="s">
        <v>20</v>
      </c>
      <c r="G541" s="24" t="n">
        <v>1</v>
      </c>
      <c r="H541" s="25" t="n">
        <v>1</v>
      </c>
      <c r="I541" s="25" t="n">
        <v>7040.76</v>
      </c>
      <c r="J541" s="25" t="n">
        <v>0</v>
      </c>
      <c r="K541" s="25" t="n">
        <v>0</v>
      </c>
      <c r="L541" s="25" t="n">
        <v>0</v>
      </c>
      <c r="M541" s="25"/>
      <c r="N541" s="6" t="s">
        <f>=I541+J541+K541+L541</f>
      </c>
      <c r="O541" s="23"/>
      <c r="P541" s="23" t="s">
        <v>386</v>
      </c>
    </row>
    <row collapsed="false" customFormat="false" customHeight="false" hidden="false" ht="12.1" outlineLevel="0" r="542">
      <c r="A542" s="21" t="n">
        <v>44552.49150463</v>
      </c>
      <c r="B542" s="17" t="s">
        <v>405</v>
      </c>
      <c r="C542" s="17" t="s">
        <v>255</v>
      </c>
      <c r="D542" s="17" t="s">
        <v>299</v>
      </c>
      <c r="E542" s="17" t="s">
        <v>406</v>
      </c>
      <c r="F542" s="17" t="s">
        <v>20</v>
      </c>
      <c r="G542" s="7" t="n">
        <v>34</v>
      </c>
      <c r="H542" s="6" t="n">
        <v>73.7225</v>
      </c>
      <c r="I542" s="6" t="n">
        <v>-2506.57</v>
      </c>
      <c r="J542" s="6" t="n">
        <v>0</v>
      </c>
      <c r="K542" s="6" t="n">
        <v>-7.52</v>
      </c>
      <c r="L542" s="6" t="n">
        <v>0</v>
      </c>
      <c r="M542" s="6"/>
      <c r="N542" s="6" t="s">
        <f>=I542+J542+K542+L542</f>
      </c>
      <c r="O542" s="17"/>
      <c r="P542" s="17" t="s">
        <v>386</v>
      </c>
    </row>
    <row collapsed="false" customFormat="false" customHeight="false" hidden="false" ht="12.1" outlineLevel="0" r="543">
      <c r="A543" s="21" t="n">
        <v>44552.492268519</v>
      </c>
      <c r="B543" s="17" t="s">
        <v>66</v>
      </c>
      <c r="C543" s="17" t="s">
        <v>451</v>
      </c>
      <c r="D543" s="17" t="s">
        <v>299</v>
      </c>
      <c r="E543" s="17" t="s">
        <v>34</v>
      </c>
      <c r="F543" s="17" t="s">
        <v>48</v>
      </c>
      <c r="G543" s="7" t="n">
        <v>200</v>
      </c>
      <c r="H543" s="6" t="n">
        <v>0.1006</v>
      </c>
      <c r="I543" s="6" t="n">
        <v>-20.12</v>
      </c>
      <c r="J543" s="6" t="n">
        <v>0</v>
      </c>
      <c r="K543" s="6" t="n">
        <v>0</v>
      </c>
      <c r="L543" s="6" t="n">
        <v>0</v>
      </c>
      <c r="M543" s="6" t="s">
        <f>=I543+J543+K543+L543</f>
      </c>
      <c r="N543" s="6"/>
      <c r="O543" s="17"/>
      <c r="P543" s="17" t="s">
        <v>386</v>
      </c>
    </row>
    <row collapsed="false" customFormat="false" customHeight="false" hidden="false" ht="12.1" outlineLevel="0" r="544">
      <c r="A544" s="21" t="n">
        <v>44552.49625</v>
      </c>
      <c r="B544" s="17" t="s">
        <v>42</v>
      </c>
      <c r="C544" s="17" t="s">
        <v>422</v>
      </c>
      <c r="D544" s="17" t="s">
        <v>299</v>
      </c>
      <c r="E544" s="17" t="s">
        <v>34</v>
      </c>
      <c r="F544" s="17" t="s">
        <v>20</v>
      </c>
      <c r="G544" s="7" t="n">
        <v>9</v>
      </c>
      <c r="H544" s="6" t="n">
        <v>76.81</v>
      </c>
      <c r="I544" s="6" t="n">
        <v>-691.29</v>
      </c>
      <c r="J544" s="6" t="n">
        <v>0</v>
      </c>
      <c r="K544" s="6" t="n">
        <v>-2.07</v>
      </c>
      <c r="L544" s="6" t="n">
        <v>0</v>
      </c>
      <c r="M544" s="6"/>
      <c r="N544" s="6" t="s">
        <f>=I544+J544+K544+L544</f>
      </c>
      <c r="O544" s="17"/>
      <c r="P544" s="17" t="s">
        <v>386</v>
      </c>
    </row>
    <row collapsed="false" customFormat="false" customHeight="false" hidden="false" ht="12.1" outlineLevel="0" r="545">
      <c r="A545" s="21" t="n">
        <v>44552.500729167</v>
      </c>
      <c r="B545" s="17" t="s">
        <v>70</v>
      </c>
      <c r="C545" s="17" t="s">
        <v>450</v>
      </c>
      <c r="D545" s="17" t="s">
        <v>299</v>
      </c>
      <c r="E545" s="17" t="s">
        <v>34</v>
      </c>
      <c r="F545" s="17" t="s">
        <v>20</v>
      </c>
      <c r="G545" s="7" t="n">
        <v>2</v>
      </c>
      <c r="H545" s="6" t="n">
        <v>77.29</v>
      </c>
      <c r="I545" s="6" t="n">
        <v>-154.58</v>
      </c>
      <c r="J545" s="6" t="n">
        <v>0</v>
      </c>
      <c r="K545" s="6" t="n">
        <v>-0.46</v>
      </c>
      <c r="L545" s="6" t="n">
        <v>0</v>
      </c>
      <c r="M545" s="6"/>
      <c r="N545" s="6" t="s">
        <f>=I545+J545+K545+L545</f>
      </c>
      <c r="O545" s="17"/>
      <c r="P545" s="17" t="s">
        <v>386</v>
      </c>
    </row>
    <row collapsed="false" customFormat="false" customHeight="false" hidden="false" ht="12.1" outlineLevel="0" r="546">
      <c r="A546" s="21" t="n">
        <v>44552.503726852</v>
      </c>
      <c r="B546" s="17" t="s">
        <v>313</v>
      </c>
      <c r="C546" s="17" t="s">
        <v>413</v>
      </c>
      <c r="D546" s="17" t="s">
        <v>299</v>
      </c>
      <c r="E546" s="17" t="s">
        <v>34</v>
      </c>
      <c r="F546" s="17" t="s">
        <v>20</v>
      </c>
      <c r="G546" s="7" t="n">
        <v>14</v>
      </c>
      <c r="H546" s="6" t="n">
        <v>18.966</v>
      </c>
      <c r="I546" s="6" t="n">
        <v>-265.52</v>
      </c>
      <c r="J546" s="6" t="n">
        <v>0</v>
      </c>
      <c r="K546" s="6" t="n">
        <v>-0.8</v>
      </c>
      <c r="L546" s="6" t="n">
        <v>0</v>
      </c>
      <c r="M546" s="6"/>
      <c r="N546" s="6" t="s">
        <f>=I546+J546+K546+L546</f>
      </c>
      <c r="O546" s="17"/>
      <c r="P546" s="17" t="s">
        <v>386</v>
      </c>
    </row>
    <row collapsed="false" customFormat="false" customHeight="false" hidden="false" ht="12.1" outlineLevel="0" r="547">
      <c r="A547" s="21" t="n">
        <v>44552.512696759</v>
      </c>
      <c r="B547" s="17" t="s">
        <v>314</v>
      </c>
      <c r="C547" s="17" t="s">
        <v>415</v>
      </c>
      <c r="D547" s="17" t="s">
        <v>299</v>
      </c>
      <c r="E547" s="17" t="s">
        <v>34</v>
      </c>
      <c r="F547" s="17" t="s">
        <v>48</v>
      </c>
      <c r="G547" s="7" t="n">
        <v>4</v>
      </c>
      <c r="H547" s="6" t="n">
        <v>1.204</v>
      </c>
      <c r="I547" s="6" t="n">
        <v>-4.82</v>
      </c>
      <c r="J547" s="6" t="n">
        <v>0</v>
      </c>
      <c r="K547" s="6" t="n">
        <v>-0.01</v>
      </c>
      <c r="L547" s="6" t="n">
        <v>0</v>
      </c>
      <c r="M547" s="6" t="s">
        <f>=I547+J547+K547+L547</f>
      </c>
      <c r="N547" s="6"/>
      <c r="O547" s="17"/>
      <c r="P547" s="17" t="s">
        <v>386</v>
      </c>
    </row>
    <row collapsed="false" customFormat="false" customHeight="false" hidden="false" ht="12.1" outlineLevel="0" r="548">
      <c r="A548" s="21" t="n">
        <v>44552.531875</v>
      </c>
      <c r="B548" s="17" t="s">
        <v>42</v>
      </c>
      <c r="C548" s="17" t="s">
        <v>422</v>
      </c>
      <c r="D548" s="17" t="s">
        <v>299</v>
      </c>
      <c r="E548" s="17" t="s">
        <v>34</v>
      </c>
      <c r="F548" s="17" t="s">
        <v>20</v>
      </c>
      <c r="G548" s="7" t="n">
        <v>9</v>
      </c>
      <c r="H548" s="6" t="n">
        <v>76.81</v>
      </c>
      <c r="I548" s="6" t="n">
        <v>-691.29</v>
      </c>
      <c r="J548" s="6" t="n">
        <v>0</v>
      </c>
      <c r="K548" s="6" t="n">
        <v>-2.07</v>
      </c>
      <c r="L548" s="6" t="n">
        <v>0</v>
      </c>
      <c r="M548" s="6"/>
      <c r="N548" s="6" t="s">
        <f>=I548+J548+K548+L548</f>
      </c>
      <c r="O548" s="17"/>
      <c r="P548" s="17" t="s">
        <v>386</v>
      </c>
    </row>
    <row collapsed="false" customFormat="false" customHeight="false" hidden="false" ht="12.1" outlineLevel="0" r="549">
      <c r="A549" s="21" t="n">
        <v>44552.55150463</v>
      </c>
      <c r="B549" s="17" t="s">
        <v>38</v>
      </c>
      <c r="C549" s="17" t="s">
        <v>387</v>
      </c>
      <c r="D549" s="17" t="s">
        <v>299</v>
      </c>
      <c r="E549" s="17" t="s">
        <v>34</v>
      </c>
      <c r="F549" s="17" t="s">
        <v>20</v>
      </c>
      <c r="G549" s="7" t="n">
        <v>34</v>
      </c>
      <c r="H549" s="6" t="n">
        <v>62.43</v>
      </c>
      <c r="I549" s="6" t="n">
        <v>-2122.62</v>
      </c>
      <c r="J549" s="6" t="n">
        <v>0</v>
      </c>
      <c r="K549" s="6" t="n">
        <v>-6.37</v>
      </c>
      <c r="L549" s="6" t="n">
        <v>0</v>
      </c>
      <c r="M549" s="6"/>
      <c r="N549" s="6" t="s">
        <f>=I549+J549+K549+L549</f>
      </c>
      <c r="O549" s="17"/>
      <c r="P549" s="17" t="s">
        <v>386</v>
      </c>
    </row>
    <row collapsed="false" customFormat="false" customHeight="false" hidden="false" ht="12.1" outlineLevel="0" r="550">
      <c r="A550" s="22" t="n">
        <v>44554.494351852</v>
      </c>
      <c r="B550" s="23" t="s">
        <v>390</v>
      </c>
      <c r="C550" s="23" t="s">
        <v>461</v>
      </c>
      <c r="D550" s="23" t="s">
        <v>390</v>
      </c>
      <c r="E550" s="23" t="s">
        <v>390</v>
      </c>
      <c r="F550" s="23" t="s">
        <v>20</v>
      </c>
      <c r="G550" s="24" t="n">
        <v>1</v>
      </c>
      <c r="H550" s="25" t="n">
        <v>1</v>
      </c>
      <c r="I550" s="25" t="n">
        <v>36.36</v>
      </c>
      <c r="J550" s="25" t="n">
        <v>0</v>
      </c>
      <c r="K550" s="25" t="n">
        <v>0</v>
      </c>
      <c r="L550" s="25" t="n">
        <v>0</v>
      </c>
      <c r="M550" s="25"/>
      <c r="N550" s="6" t="s">
        <f>=I550+J550+K550+L550</f>
      </c>
      <c r="O550" s="23"/>
      <c r="P550" s="23" t="s">
        <v>386</v>
      </c>
    </row>
    <row collapsed="false" customFormat="false" customHeight="false" hidden="false" ht="12.1" outlineLevel="0" r="551">
      <c r="A551" s="22" t="n">
        <v>44554.510659722</v>
      </c>
      <c r="B551" s="23" t="s">
        <v>393</v>
      </c>
      <c r="C551" s="23" t="s">
        <v>462</v>
      </c>
      <c r="D551" s="23" t="s">
        <v>393</v>
      </c>
      <c r="E551" s="23" t="s">
        <v>393</v>
      </c>
      <c r="F551" s="23" t="s">
        <v>20</v>
      </c>
      <c r="G551" s="24" t="n">
        <v>1</v>
      </c>
      <c r="H551" s="25" t="n">
        <v>1</v>
      </c>
      <c r="I551" s="25" t="n">
        <v>324.3</v>
      </c>
      <c r="J551" s="25" t="n">
        <v>0</v>
      </c>
      <c r="K551" s="25" t="n">
        <v>0</v>
      </c>
      <c r="L551" s="25" t="n">
        <v>0</v>
      </c>
      <c r="M551" s="25"/>
      <c r="N551" s="6" t="s">
        <f>=I551+J551+K551+L551</f>
      </c>
      <c r="O551" s="23"/>
      <c r="P551" s="23" t="s">
        <v>386</v>
      </c>
    </row>
    <row collapsed="false" customFormat="false" customHeight="false" hidden="false" ht="12.1" outlineLevel="0" r="552">
      <c r="A552" s="22" t="n">
        <v>44559.565462963</v>
      </c>
      <c r="B552" s="23" t="s">
        <v>369</v>
      </c>
      <c r="C552" s="23" t="s">
        <v>99</v>
      </c>
      <c r="D552" s="23" t="s">
        <v>369</v>
      </c>
      <c r="E552" s="23" t="s">
        <v>369</v>
      </c>
      <c r="F552" s="23" t="s">
        <v>20</v>
      </c>
      <c r="G552" s="24" t="n">
        <v>1</v>
      </c>
      <c r="H552" s="25" t="n">
        <v>1</v>
      </c>
      <c r="I552" s="25" t="n">
        <v>7040.76</v>
      </c>
      <c r="J552" s="25" t="n">
        <v>0</v>
      </c>
      <c r="K552" s="25" t="n">
        <v>0</v>
      </c>
      <c r="L552" s="25" t="n">
        <v>0</v>
      </c>
      <c r="M552" s="25"/>
      <c r="N552" s="6" t="s">
        <f>=I552+J552+K552+L552</f>
      </c>
      <c r="O552" s="23"/>
      <c r="P552" s="23" t="s">
        <v>386</v>
      </c>
    </row>
    <row collapsed="false" customFormat="false" customHeight="false" hidden="false" ht="12.1" outlineLevel="0" r="553">
      <c r="A553" s="21" t="n">
        <v>44559.568206019</v>
      </c>
      <c r="B553" s="17" t="s">
        <v>405</v>
      </c>
      <c r="C553" s="17" t="s">
        <v>255</v>
      </c>
      <c r="D553" s="17" t="s">
        <v>299</v>
      </c>
      <c r="E553" s="17" t="s">
        <v>406</v>
      </c>
      <c r="F553" s="17" t="s">
        <v>20</v>
      </c>
      <c r="G553" s="7" t="n">
        <v>80</v>
      </c>
      <c r="H553" s="6" t="n">
        <v>73.775</v>
      </c>
      <c r="I553" s="6" t="n">
        <v>-5902</v>
      </c>
      <c r="J553" s="6" t="n">
        <v>0</v>
      </c>
      <c r="K553" s="6" t="n">
        <v>-17.71</v>
      </c>
      <c r="L553" s="6" t="n">
        <v>0</v>
      </c>
      <c r="M553" s="6"/>
      <c r="N553" s="6" t="s">
        <f>=I553+J553+K553+L553</f>
      </c>
      <c r="O553" s="17"/>
      <c r="P553" s="17" t="s">
        <v>386</v>
      </c>
    </row>
    <row collapsed="false" customFormat="false" customHeight="false" hidden="false" ht="12.1" outlineLevel="0" r="554">
      <c r="A554" s="21" t="n">
        <v>44559.568460648</v>
      </c>
      <c r="B554" s="17" t="s">
        <v>314</v>
      </c>
      <c r="C554" s="17" t="s">
        <v>415</v>
      </c>
      <c r="D554" s="17" t="s">
        <v>299</v>
      </c>
      <c r="E554" s="17" t="s">
        <v>34</v>
      </c>
      <c r="F554" s="17" t="s">
        <v>48</v>
      </c>
      <c r="G554" s="7" t="n">
        <v>5</v>
      </c>
      <c r="H554" s="6" t="n">
        <v>1.221</v>
      </c>
      <c r="I554" s="6" t="n">
        <v>-6.11</v>
      </c>
      <c r="J554" s="6" t="n">
        <v>0</v>
      </c>
      <c r="K554" s="6" t="n">
        <v>-0.02</v>
      </c>
      <c r="L554" s="6" t="n">
        <v>0</v>
      </c>
      <c r="M554" s="6" t="s">
        <f>=I554+J554+K554+L554</f>
      </c>
      <c r="N554" s="6"/>
      <c r="O554" s="17"/>
      <c r="P554" s="17" t="s">
        <v>386</v>
      </c>
    </row>
    <row collapsed="false" customFormat="false" customHeight="false" hidden="false" ht="12.1" outlineLevel="0" r="555">
      <c r="A555" s="21" t="n">
        <v>44559.568483796</v>
      </c>
      <c r="B555" s="17" t="s">
        <v>314</v>
      </c>
      <c r="C555" s="17" t="s">
        <v>415</v>
      </c>
      <c r="D555" s="17" t="s">
        <v>299</v>
      </c>
      <c r="E555" s="17" t="s">
        <v>34</v>
      </c>
      <c r="F555" s="17" t="s">
        <v>48</v>
      </c>
      <c r="G555" s="7" t="n">
        <v>5</v>
      </c>
      <c r="H555" s="6" t="n">
        <v>1.221</v>
      </c>
      <c r="I555" s="6" t="n">
        <v>-6.11</v>
      </c>
      <c r="J555" s="6" t="n">
        <v>0</v>
      </c>
      <c r="K555" s="6" t="n">
        <v>-0.02</v>
      </c>
      <c r="L555" s="6" t="n">
        <v>0</v>
      </c>
      <c r="M555" s="6" t="s">
        <f>=I555+J555+K555+L555</f>
      </c>
      <c r="N555" s="6"/>
      <c r="O555" s="17"/>
      <c r="P555" s="17" t="s">
        <v>386</v>
      </c>
    </row>
    <row collapsed="false" customFormat="false" customHeight="false" hidden="false" ht="12.1" outlineLevel="0" r="556">
      <c r="A556" s="21" t="n">
        <v>44559.569398148</v>
      </c>
      <c r="B556" s="17" t="s">
        <v>314</v>
      </c>
      <c r="C556" s="17" t="s">
        <v>415</v>
      </c>
      <c r="D556" s="17" t="s">
        <v>299</v>
      </c>
      <c r="E556" s="17" t="s">
        <v>34</v>
      </c>
      <c r="F556" s="17" t="s">
        <v>48</v>
      </c>
      <c r="G556" s="7" t="n">
        <v>26</v>
      </c>
      <c r="H556" s="6" t="n">
        <v>1.221</v>
      </c>
      <c r="I556" s="6" t="n">
        <v>-31.75</v>
      </c>
      <c r="J556" s="6" t="n">
        <v>0</v>
      </c>
      <c r="K556" s="6" t="n">
        <v>-0.1</v>
      </c>
      <c r="L556" s="6" t="n">
        <v>0</v>
      </c>
      <c r="M556" s="6" t="s">
        <f>=I556+J556+K556+L556</f>
      </c>
      <c r="N556" s="6"/>
      <c r="O556" s="17"/>
      <c r="P556" s="17" t="s">
        <v>386</v>
      </c>
    </row>
    <row collapsed="false" customFormat="false" customHeight="false" hidden="false" ht="12.1" outlineLevel="0" r="557">
      <c r="A557" s="21" t="n">
        <v>44559.570914352</v>
      </c>
      <c r="B557" s="17" t="s">
        <v>78</v>
      </c>
      <c r="C557" s="17" t="s">
        <v>378</v>
      </c>
      <c r="D557" s="17" t="s">
        <v>299</v>
      </c>
      <c r="E557" s="17" t="s">
        <v>34</v>
      </c>
      <c r="F557" s="17" t="s">
        <v>20</v>
      </c>
      <c r="G557" s="7" t="n">
        <v>698</v>
      </c>
      <c r="H557" s="6" t="n">
        <v>1.8938</v>
      </c>
      <c r="I557" s="6" t="n">
        <v>-1321.87</v>
      </c>
      <c r="J557" s="6" t="n">
        <v>0</v>
      </c>
      <c r="K557" s="6" t="n">
        <v>-3.97</v>
      </c>
      <c r="L557" s="6" t="n">
        <v>0</v>
      </c>
      <c r="M557" s="6"/>
      <c r="N557" s="6" t="s">
        <f>=I557+J557+K557+L557</f>
      </c>
      <c r="O557" s="17"/>
      <c r="P557" s="17" t="s">
        <v>386</v>
      </c>
    </row>
    <row collapsed="false" customFormat="false" customHeight="false" hidden="false" ht="12.1" outlineLevel="0" r="558">
      <c r="A558" s="21" t="n">
        <v>44559.572164352</v>
      </c>
      <c r="B558" s="17" t="s">
        <v>42</v>
      </c>
      <c r="C558" s="17" t="s">
        <v>422</v>
      </c>
      <c r="D558" s="17" t="s">
        <v>299</v>
      </c>
      <c r="E558" s="17" t="s">
        <v>34</v>
      </c>
      <c r="F558" s="17" t="s">
        <v>20</v>
      </c>
      <c r="G558" s="7" t="n">
        <v>8</v>
      </c>
      <c r="H558" s="6" t="n">
        <v>79.11</v>
      </c>
      <c r="I558" s="6" t="n">
        <v>-632.88</v>
      </c>
      <c r="J558" s="6" t="n">
        <v>0</v>
      </c>
      <c r="K558" s="6" t="n">
        <v>-1.9</v>
      </c>
      <c r="L558" s="6" t="n">
        <v>0</v>
      </c>
      <c r="M558" s="6"/>
      <c r="N558" s="6" t="s">
        <f>=I558+J558+K558+L558</f>
      </c>
      <c r="O558" s="17"/>
      <c r="P558" s="17" t="s">
        <v>386</v>
      </c>
    </row>
    <row collapsed="false" customFormat="false" customHeight="false" hidden="false" ht="12.1" outlineLevel="0" r="559">
      <c r="A559" s="21" t="n">
        <v>44559.579363426</v>
      </c>
      <c r="B559" s="17" t="s">
        <v>332</v>
      </c>
      <c r="C559" s="17" t="s">
        <v>453</v>
      </c>
      <c r="D559" s="17" t="s">
        <v>299</v>
      </c>
      <c r="E559" s="17" t="s">
        <v>34</v>
      </c>
      <c r="F559" s="17" t="s">
        <v>48</v>
      </c>
      <c r="G559" s="7" t="n">
        <v>500</v>
      </c>
      <c r="H559" s="6" t="n">
        <v>0.0888</v>
      </c>
      <c r="I559" s="6" t="n">
        <v>-44.4</v>
      </c>
      <c r="J559" s="6" t="n">
        <v>0</v>
      </c>
      <c r="K559" s="6" t="n">
        <v>0</v>
      </c>
      <c r="L559" s="6" t="n">
        <v>0</v>
      </c>
      <c r="M559" s="6" t="s">
        <f>=I559+J559+K559+L559</f>
      </c>
      <c r="N559" s="6"/>
      <c r="O559" s="17"/>
      <c r="P559" s="17" t="s">
        <v>386</v>
      </c>
    </row>
    <row collapsed="false" customFormat="false" customHeight="false" hidden="false" ht="12.1" outlineLevel="0" r="560">
      <c r="A560" s="21" t="n">
        <v>44559.579699074</v>
      </c>
      <c r="B560" s="17" t="s">
        <v>38</v>
      </c>
      <c r="C560" s="17" t="s">
        <v>387</v>
      </c>
      <c r="D560" s="17" t="s">
        <v>299</v>
      </c>
      <c r="E560" s="17" t="s">
        <v>34</v>
      </c>
      <c r="F560" s="17" t="s">
        <v>20</v>
      </c>
      <c r="G560" s="7" t="n">
        <v>6</v>
      </c>
      <c r="H560" s="6" t="n">
        <v>64.58</v>
      </c>
      <c r="I560" s="6" t="n">
        <v>-387.48</v>
      </c>
      <c r="J560" s="6" t="n">
        <v>0</v>
      </c>
      <c r="K560" s="6" t="n">
        <v>-1.16</v>
      </c>
      <c r="L560" s="6" t="n">
        <v>0</v>
      </c>
      <c r="M560" s="6"/>
      <c r="N560" s="6" t="s">
        <f>=I560+J560+K560+L560</f>
      </c>
      <c r="O560" s="17"/>
      <c r="P560" s="17" t="s">
        <v>386</v>
      </c>
    </row>
    <row collapsed="false" customFormat="false" customHeight="false" hidden="false" ht="12.1" outlineLevel="0" r="561">
      <c r="A561" s="21" t="n">
        <v>44559.579907407</v>
      </c>
      <c r="B561" s="17" t="s">
        <v>42</v>
      </c>
      <c r="C561" s="17" t="s">
        <v>422</v>
      </c>
      <c r="D561" s="17" t="s">
        <v>299</v>
      </c>
      <c r="E561" s="17" t="s">
        <v>34</v>
      </c>
      <c r="F561" s="17" t="s">
        <v>20</v>
      </c>
      <c r="G561" s="7" t="n">
        <v>3</v>
      </c>
      <c r="H561" s="6" t="n">
        <v>79.11</v>
      </c>
      <c r="I561" s="6" t="n">
        <v>-237.33</v>
      </c>
      <c r="J561" s="6" t="n">
        <v>0</v>
      </c>
      <c r="K561" s="6" t="n">
        <v>-0.71</v>
      </c>
      <c r="L561" s="6" t="n">
        <v>0</v>
      </c>
      <c r="M561" s="6"/>
      <c r="N561" s="6" t="s">
        <f>=I561+J561+K561+L561</f>
      </c>
      <c r="O561" s="17"/>
      <c r="P561" s="17" t="s">
        <v>386</v>
      </c>
    </row>
    <row collapsed="false" customFormat="false" customHeight="false" hidden="false" ht="12.1" outlineLevel="0" r="562">
      <c r="A562" s="22" t="n">
        <v>44567.642974537</v>
      </c>
      <c r="B562" s="23" t="s">
        <v>369</v>
      </c>
      <c r="C562" s="23" t="s">
        <v>99</v>
      </c>
      <c r="D562" s="23" t="s">
        <v>369</v>
      </c>
      <c r="E562" s="23" t="s">
        <v>369</v>
      </c>
      <c r="F562" s="23" t="s">
        <v>20</v>
      </c>
      <c r="G562" s="24" t="n">
        <v>1</v>
      </c>
      <c r="H562" s="25" t="n">
        <v>1</v>
      </c>
      <c r="I562" s="25" t="n">
        <v>2679.5</v>
      </c>
      <c r="J562" s="25" t="n">
        <v>0</v>
      </c>
      <c r="K562" s="25" t="n">
        <v>0</v>
      </c>
      <c r="L562" s="25" t="n">
        <v>0</v>
      </c>
      <c r="M562" s="25"/>
      <c r="N562" s="6" t="s">
        <f>=I562+J562+K562+L562</f>
      </c>
      <c r="O562" s="23"/>
      <c r="P562" s="23" t="s">
        <v>386</v>
      </c>
    </row>
    <row collapsed="false" customFormat="false" customHeight="false" hidden="false" ht="12.1" outlineLevel="0" r="563">
      <c r="A563" s="21" t="n">
        <v>44573.576597222</v>
      </c>
      <c r="B563" s="17" t="s">
        <v>42</v>
      </c>
      <c r="C563" s="17" t="s">
        <v>422</v>
      </c>
      <c r="D563" s="17" t="s">
        <v>299</v>
      </c>
      <c r="E563" s="17" t="s">
        <v>34</v>
      </c>
      <c r="F563" s="17" t="s">
        <v>20</v>
      </c>
      <c r="G563" s="7" t="n">
        <v>2</v>
      </c>
      <c r="H563" s="6" t="n">
        <v>80.58</v>
      </c>
      <c r="I563" s="6" t="n">
        <v>-161.16</v>
      </c>
      <c r="J563" s="6" t="n">
        <v>0</v>
      </c>
      <c r="K563" s="6" t="n">
        <v>-0.48</v>
      </c>
      <c r="L563" s="6" t="n">
        <v>0</v>
      </c>
      <c r="M563" s="6"/>
      <c r="N563" s="6" t="s">
        <f>=I563+J563+K563+L563</f>
      </c>
      <c r="O563" s="17"/>
      <c r="P563" s="17" t="s">
        <v>386</v>
      </c>
    </row>
    <row collapsed="false" customFormat="false" customHeight="false" hidden="false" ht="12.1" outlineLevel="0" r="564">
      <c r="A564" s="21" t="n">
        <v>44573.57818287</v>
      </c>
      <c r="B564" s="17" t="s">
        <v>74</v>
      </c>
      <c r="C564" s="17" t="s">
        <v>463</v>
      </c>
      <c r="D564" s="17" t="s">
        <v>299</v>
      </c>
      <c r="E564" s="17" t="s">
        <v>34</v>
      </c>
      <c r="F564" s="17" t="s">
        <v>20</v>
      </c>
      <c r="G564" s="7" t="n">
        <v>20</v>
      </c>
      <c r="H564" s="6" t="n">
        <v>76.23</v>
      </c>
      <c r="I564" s="6" t="n">
        <v>-1524.6</v>
      </c>
      <c r="J564" s="6" t="n">
        <v>0</v>
      </c>
      <c r="K564" s="6" t="n">
        <v>-4.57</v>
      </c>
      <c r="L564" s="6" t="n">
        <v>0</v>
      </c>
      <c r="M564" s="6"/>
      <c r="N564" s="6" t="s">
        <f>=I564+J564+K564+L564</f>
      </c>
      <c r="O564" s="17"/>
      <c r="P564" s="17" t="s">
        <v>386</v>
      </c>
    </row>
    <row collapsed="false" customFormat="false" customHeight="false" hidden="false" ht="12.1" outlineLevel="0" r="565">
      <c r="A565" s="21" t="n">
        <v>44573.579710648</v>
      </c>
      <c r="B565" s="17" t="s">
        <v>38</v>
      </c>
      <c r="C565" s="17" t="s">
        <v>387</v>
      </c>
      <c r="D565" s="17" t="s">
        <v>299</v>
      </c>
      <c r="E565" s="17" t="s">
        <v>34</v>
      </c>
      <c r="F565" s="17" t="s">
        <v>20</v>
      </c>
      <c r="G565" s="7" t="n">
        <v>15</v>
      </c>
      <c r="H565" s="6" t="n">
        <v>64.04</v>
      </c>
      <c r="I565" s="6" t="n">
        <v>-960.6</v>
      </c>
      <c r="J565" s="6" t="n">
        <v>0</v>
      </c>
      <c r="K565" s="6" t="n">
        <v>-2.88</v>
      </c>
      <c r="L565" s="6" t="n">
        <v>0</v>
      </c>
      <c r="M565" s="6"/>
      <c r="N565" s="6" t="s">
        <f>=I565+J565+K565+L565</f>
      </c>
      <c r="O565" s="17"/>
      <c r="P565" s="17" t="s">
        <v>386</v>
      </c>
    </row>
    <row collapsed="false" customFormat="false" customHeight="false" hidden="false" ht="12.1" outlineLevel="0" r="566">
      <c r="A566" s="22" t="n">
        <v>44575.7340625</v>
      </c>
      <c r="B566" s="23" t="s">
        <v>390</v>
      </c>
      <c r="C566" s="23" t="s">
        <v>464</v>
      </c>
      <c r="D566" s="23" t="s">
        <v>390</v>
      </c>
      <c r="E566" s="23" t="s">
        <v>390</v>
      </c>
      <c r="F566" s="23" t="s">
        <v>20</v>
      </c>
      <c r="G566" s="24" t="n">
        <v>1</v>
      </c>
      <c r="H566" s="25" t="n">
        <v>1</v>
      </c>
      <c r="I566" s="25" t="n">
        <v>94.74</v>
      </c>
      <c r="J566" s="25" t="n">
        <v>0</v>
      </c>
      <c r="K566" s="25" t="n">
        <v>0</v>
      </c>
      <c r="L566" s="25" t="n">
        <v>0</v>
      </c>
      <c r="M566" s="25"/>
      <c r="N566" s="6" t="s">
        <f>=I566+J566+K566+L566</f>
      </c>
      <c r="O566" s="23"/>
      <c r="P566" s="23" t="s">
        <v>386</v>
      </c>
    </row>
    <row collapsed="false" customFormat="false" customHeight="false" hidden="false" ht="12.1" outlineLevel="0" r="567">
      <c r="A567" s="22" t="n">
        <v>44578.448356481</v>
      </c>
      <c r="B567" s="23" t="s">
        <v>390</v>
      </c>
      <c r="C567" s="23" t="s">
        <v>456</v>
      </c>
      <c r="D567" s="23" t="s">
        <v>390</v>
      </c>
      <c r="E567" s="23" t="s">
        <v>390</v>
      </c>
      <c r="F567" s="23" t="s">
        <v>20</v>
      </c>
      <c r="G567" s="24" t="n">
        <v>1</v>
      </c>
      <c r="H567" s="25" t="n">
        <v>1</v>
      </c>
      <c r="I567" s="25" t="n">
        <v>47.64</v>
      </c>
      <c r="J567" s="25" t="n">
        <v>0</v>
      </c>
      <c r="K567" s="25" t="n">
        <v>0</v>
      </c>
      <c r="L567" s="25" t="n">
        <v>0</v>
      </c>
      <c r="M567" s="25"/>
      <c r="N567" s="6" t="s">
        <f>=I567+J567+K567+L567</f>
      </c>
      <c r="O567" s="23"/>
      <c r="P567" s="23" t="s">
        <v>386</v>
      </c>
    </row>
    <row collapsed="false" customFormat="false" customHeight="false" hidden="false" ht="12.1" outlineLevel="0" r="568">
      <c r="A568" s="22" t="n">
        <v>44580.4953125</v>
      </c>
      <c r="B568" s="23" t="s">
        <v>369</v>
      </c>
      <c r="C568" s="23" t="s">
        <v>99</v>
      </c>
      <c r="D568" s="23" t="s">
        <v>369</v>
      </c>
      <c r="E568" s="23" t="s">
        <v>369</v>
      </c>
      <c r="F568" s="23" t="s">
        <v>20</v>
      </c>
      <c r="G568" s="24" t="n">
        <v>1</v>
      </c>
      <c r="H568" s="25" t="n">
        <v>1</v>
      </c>
      <c r="I568" s="25" t="n">
        <v>2679.5</v>
      </c>
      <c r="J568" s="25" t="n">
        <v>0</v>
      </c>
      <c r="K568" s="25" t="n">
        <v>0</v>
      </c>
      <c r="L568" s="25" t="n">
        <v>0</v>
      </c>
      <c r="M568" s="25"/>
      <c r="N568" s="6" t="s">
        <f>=I568+J568+K568+L568</f>
      </c>
      <c r="O568" s="23"/>
      <c r="P568" s="23" t="s">
        <v>386</v>
      </c>
    </row>
    <row collapsed="false" customFormat="false" customHeight="false" hidden="false" ht="12.1" outlineLevel="0" r="569">
      <c r="A569" s="21" t="n">
        <v>44580.49837963</v>
      </c>
      <c r="B569" s="17" t="s">
        <v>38</v>
      </c>
      <c r="C569" s="17" t="s">
        <v>387</v>
      </c>
      <c r="D569" s="17" t="s">
        <v>299</v>
      </c>
      <c r="E569" s="17" t="s">
        <v>34</v>
      </c>
      <c r="F569" s="17" t="s">
        <v>20</v>
      </c>
      <c r="G569" s="7" t="n">
        <v>12</v>
      </c>
      <c r="H569" s="6" t="n">
        <v>63.8</v>
      </c>
      <c r="I569" s="6" t="n">
        <v>-765.6</v>
      </c>
      <c r="J569" s="6" t="n">
        <v>0</v>
      </c>
      <c r="K569" s="6" t="n">
        <v>-2.3</v>
      </c>
      <c r="L569" s="6" t="n">
        <v>0</v>
      </c>
      <c r="M569" s="6"/>
      <c r="N569" s="6" t="s">
        <f>=I569+J569+K569+L569</f>
      </c>
      <c r="O569" s="17"/>
      <c r="P569" s="17" t="s">
        <v>386</v>
      </c>
    </row>
    <row collapsed="false" customFormat="false" customHeight="false" hidden="false" ht="12.1" outlineLevel="0" r="570">
      <c r="A570" s="21" t="n">
        <v>44580.5</v>
      </c>
      <c r="B570" s="17" t="s">
        <v>335</v>
      </c>
      <c r="C570" s="17" t="s">
        <v>465</v>
      </c>
      <c r="D570" s="17" t="s">
        <v>299</v>
      </c>
      <c r="E570" s="17" t="s">
        <v>34</v>
      </c>
      <c r="F570" s="17" t="s">
        <v>20</v>
      </c>
      <c r="G570" s="7" t="n">
        <v>2</v>
      </c>
      <c r="H570" s="6" t="n">
        <v>137.9</v>
      </c>
      <c r="I570" s="6" t="n">
        <v>-275.8</v>
      </c>
      <c r="J570" s="6" t="n">
        <v>0</v>
      </c>
      <c r="K570" s="6" t="n">
        <v>-0.83</v>
      </c>
      <c r="L570" s="6" t="n">
        <v>0</v>
      </c>
      <c r="M570" s="6"/>
      <c r="N570" s="6" t="s">
        <f>=I570+J570+K570+L570</f>
      </c>
      <c r="O570" s="17"/>
      <c r="P570" s="17" t="s">
        <v>386</v>
      </c>
    </row>
    <row collapsed="false" customFormat="false" customHeight="false" hidden="false" ht="12.1" outlineLevel="0" r="571">
      <c r="A571" s="21" t="n">
        <v>44580.501840278</v>
      </c>
      <c r="B571" s="17" t="s">
        <v>74</v>
      </c>
      <c r="C571" s="17" t="s">
        <v>463</v>
      </c>
      <c r="D571" s="17" t="s">
        <v>299</v>
      </c>
      <c r="E571" s="17" t="s">
        <v>34</v>
      </c>
      <c r="F571" s="17" t="s">
        <v>20</v>
      </c>
      <c r="G571" s="7" t="n">
        <v>18</v>
      </c>
      <c r="H571" s="6" t="n">
        <v>77.26</v>
      </c>
      <c r="I571" s="6" t="n">
        <v>-1390.68</v>
      </c>
      <c r="J571" s="6" t="n">
        <v>0</v>
      </c>
      <c r="K571" s="6" t="n">
        <v>-4.17</v>
      </c>
      <c r="L571" s="6" t="n">
        <v>0</v>
      </c>
      <c r="M571" s="6"/>
      <c r="N571" s="6" t="s">
        <f>=I571+J571+K571+L571</f>
      </c>
      <c r="O571" s="17"/>
      <c r="P571" s="17" t="s">
        <v>386</v>
      </c>
    </row>
    <row collapsed="false" customFormat="false" customHeight="false" hidden="false" ht="12.1" outlineLevel="0" r="572">
      <c r="A572" s="21" t="n">
        <v>44580.507939815</v>
      </c>
      <c r="B572" s="17" t="s">
        <v>38</v>
      </c>
      <c r="C572" s="17" t="s">
        <v>387</v>
      </c>
      <c r="D572" s="17" t="s">
        <v>299</v>
      </c>
      <c r="E572" s="17" t="s">
        <v>34</v>
      </c>
      <c r="F572" s="17" t="s">
        <v>20</v>
      </c>
      <c r="G572" s="7" t="n">
        <v>2</v>
      </c>
      <c r="H572" s="6" t="n">
        <v>63.71</v>
      </c>
      <c r="I572" s="6" t="n">
        <v>-127.42</v>
      </c>
      <c r="J572" s="6" t="n">
        <v>0</v>
      </c>
      <c r="K572" s="6" t="n">
        <v>-0.38</v>
      </c>
      <c r="L572" s="6" t="n">
        <v>0</v>
      </c>
      <c r="M572" s="6"/>
      <c r="N572" s="6" t="s">
        <f>=I572+J572+K572+L572</f>
      </c>
      <c r="O572" s="17"/>
      <c r="P572" s="17" t="s">
        <v>386</v>
      </c>
    </row>
    <row collapsed="false" customFormat="false" customHeight="false" hidden="false" ht="12.1" outlineLevel="0" r="573">
      <c r="A573" s="21" t="n">
        <v>44580.510173611</v>
      </c>
      <c r="B573" s="17" t="s">
        <v>74</v>
      </c>
      <c r="C573" s="17" t="s">
        <v>463</v>
      </c>
      <c r="D573" s="17" t="s">
        <v>299</v>
      </c>
      <c r="E573" s="17" t="s">
        <v>34</v>
      </c>
      <c r="F573" s="17" t="s">
        <v>20</v>
      </c>
      <c r="G573" s="7" t="n">
        <v>3</v>
      </c>
      <c r="H573" s="6" t="n">
        <v>77.11</v>
      </c>
      <c r="I573" s="6" t="n">
        <v>-231.33</v>
      </c>
      <c r="J573" s="6" t="n">
        <v>0</v>
      </c>
      <c r="K573" s="6" t="n">
        <v>-0.69</v>
      </c>
      <c r="L573" s="6" t="n">
        <v>0</v>
      </c>
      <c r="M573" s="6"/>
      <c r="N573" s="6" t="s">
        <f>=I573+J573+K573+L573</f>
      </c>
      <c r="O573" s="17"/>
      <c r="P573" s="17" t="s">
        <v>386</v>
      </c>
    </row>
    <row collapsed="false" customFormat="false" customHeight="false" hidden="false" ht="12.1" outlineLevel="0" r="574">
      <c r="A574" s="21" t="n">
        <v>44580.614791667</v>
      </c>
      <c r="B574" s="17" t="s">
        <v>313</v>
      </c>
      <c r="C574" s="17" t="s">
        <v>413</v>
      </c>
      <c r="D574" s="17" t="s">
        <v>299</v>
      </c>
      <c r="E574" s="17" t="s">
        <v>34</v>
      </c>
      <c r="F574" s="17" t="s">
        <v>20</v>
      </c>
      <c r="G574" s="7" t="n">
        <v>2</v>
      </c>
      <c r="H574" s="6" t="n">
        <v>18.632</v>
      </c>
      <c r="I574" s="6" t="n">
        <v>-37.26</v>
      </c>
      <c r="J574" s="6" t="n">
        <v>0</v>
      </c>
      <c r="K574" s="6" t="n">
        <v>-0.11</v>
      </c>
      <c r="L574" s="6" t="n">
        <v>0</v>
      </c>
      <c r="M574" s="6"/>
      <c r="N574" s="6" t="s">
        <f>=I574+J574+K574+L574</f>
      </c>
      <c r="O574" s="17"/>
      <c r="P574" s="17" t="s">
        <v>386</v>
      </c>
    </row>
    <row collapsed="false" customFormat="false" customHeight="false" hidden="false" ht="12.1" outlineLevel="0" r="575">
      <c r="A575" s="30" t="n">
        <v>44587.389247685</v>
      </c>
      <c r="B575" s="31" t="s">
        <v>388</v>
      </c>
      <c r="C575" s="31" t="s">
        <v>457</v>
      </c>
      <c r="D575" s="31" t="s">
        <v>388</v>
      </c>
      <c r="E575" s="31" t="s">
        <v>388</v>
      </c>
      <c r="F575" s="31" t="s">
        <v>20</v>
      </c>
      <c r="G575" s="32" t="n">
        <v>1</v>
      </c>
      <c r="H575" s="33" t="n">
        <v>-1</v>
      </c>
      <c r="I575" s="33" t="n">
        <v>-4</v>
      </c>
      <c r="J575" s="33" t="n">
        <v>0</v>
      </c>
      <c r="K575" s="33" t="n">
        <v>0</v>
      </c>
      <c r="L575" s="33" t="n">
        <v>0</v>
      </c>
      <c r="M575" s="33"/>
      <c r="N575" s="6" t="s">
        <f>=I575+J575+K575+L575</f>
      </c>
      <c r="O575" s="31"/>
      <c r="P575" s="31" t="s">
        <v>386</v>
      </c>
    </row>
    <row collapsed="false" customFormat="false" customHeight="false" hidden="false" ht="12.1" outlineLevel="0" r="576">
      <c r="A576" s="22" t="n">
        <v>44587.389247685</v>
      </c>
      <c r="B576" s="23" t="s">
        <v>390</v>
      </c>
      <c r="C576" s="23" t="s">
        <v>458</v>
      </c>
      <c r="D576" s="23" t="s">
        <v>390</v>
      </c>
      <c r="E576" s="23" t="s">
        <v>390</v>
      </c>
      <c r="F576" s="23" t="s">
        <v>20</v>
      </c>
      <c r="G576" s="24" t="n">
        <v>1</v>
      </c>
      <c r="H576" s="25" t="n">
        <v>1</v>
      </c>
      <c r="I576" s="25" t="n">
        <v>29.94</v>
      </c>
      <c r="J576" s="25" t="n">
        <v>0</v>
      </c>
      <c r="K576" s="25" t="n">
        <v>0</v>
      </c>
      <c r="L576" s="25" t="n">
        <v>0</v>
      </c>
      <c r="M576" s="25"/>
      <c r="N576" s="6" t="s">
        <f>=I576+J576+K576+L576</f>
      </c>
      <c r="O576" s="23"/>
      <c r="P576" s="23" t="s">
        <v>386</v>
      </c>
    </row>
    <row collapsed="false" customFormat="false" customHeight="false" hidden="false" ht="12.1" outlineLevel="0" r="577">
      <c r="A577" s="30" t="n">
        <v>44587.404131944</v>
      </c>
      <c r="B577" s="31" t="s">
        <v>388</v>
      </c>
      <c r="C577" s="31" t="s">
        <v>436</v>
      </c>
      <c r="D577" s="31" t="s">
        <v>388</v>
      </c>
      <c r="E577" s="31" t="s">
        <v>388</v>
      </c>
      <c r="F577" s="31" t="s">
        <v>20</v>
      </c>
      <c r="G577" s="32" t="n">
        <v>1</v>
      </c>
      <c r="H577" s="33" t="n">
        <v>-1</v>
      </c>
      <c r="I577" s="33" t="n">
        <v>-4</v>
      </c>
      <c r="J577" s="33" t="n">
        <v>0</v>
      </c>
      <c r="K577" s="33" t="n">
        <v>0</v>
      </c>
      <c r="L577" s="33" t="n">
        <v>0</v>
      </c>
      <c r="M577" s="33"/>
      <c r="N577" s="6" t="s">
        <f>=I577+J577+K577+L577</f>
      </c>
      <c r="O577" s="31"/>
      <c r="P577" s="31" t="s">
        <v>386</v>
      </c>
    </row>
    <row collapsed="false" customFormat="false" customHeight="false" hidden="false" ht="12.1" outlineLevel="0" r="578">
      <c r="A578" s="22" t="n">
        <v>44587.404131944</v>
      </c>
      <c r="B578" s="23" t="s">
        <v>390</v>
      </c>
      <c r="C578" s="23" t="s">
        <v>437</v>
      </c>
      <c r="D578" s="23" t="s">
        <v>390</v>
      </c>
      <c r="E578" s="23" t="s">
        <v>390</v>
      </c>
      <c r="F578" s="23" t="s">
        <v>20</v>
      </c>
      <c r="G578" s="24" t="n">
        <v>1</v>
      </c>
      <c r="H578" s="25" t="n">
        <v>1</v>
      </c>
      <c r="I578" s="25" t="n">
        <v>29.94</v>
      </c>
      <c r="J578" s="25" t="n">
        <v>0</v>
      </c>
      <c r="K578" s="25" t="n">
        <v>0</v>
      </c>
      <c r="L578" s="25" t="n">
        <v>0</v>
      </c>
      <c r="M578" s="25"/>
      <c r="N578" s="6" t="s">
        <f>=I578+J578+K578+L578</f>
      </c>
      <c r="O578" s="23"/>
      <c r="P578" s="23" t="s">
        <v>386</v>
      </c>
    </row>
    <row collapsed="false" customFormat="false" customHeight="false" hidden="false" ht="12.1" outlineLevel="0" r="579">
      <c r="A579" s="22" t="n">
        <v>44587.533796296</v>
      </c>
      <c r="B579" s="23" t="s">
        <v>369</v>
      </c>
      <c r="C579" s="23" t="s">
        <v>99</v>
      </c>
      <c r="D579" s="23" t="s">
        <v>369</v>
      </c>
      <c r="E579" s="23" t="s">
        <v>369</v>
      </c>
      <c r="F579" s="23" t="s">
        <v>20</v>
      </c>
      <c r="G579" s="24" t="n">
        <v>1</v>
      </c>
      <c r="H579" s="25" t="n">
        <v>1</v>
      </c>
      <c r="I579" s="25" t="n">
        <v>2679.5</v>
      </c>
      <c r="J579" s="25" t="n">
        <v>0</v>
      </c>
      <c r="K579" s="25" t="n">
        <v>0</v>
      </c>
      <c r="L579" s="25" t="n">
        <v>0</v>
      </c>
      <c r="M579" s="25"/>
      <c r="N579" s="6" t="s">
        <f>=I579+J579+K579+L579</f>
      </c>
      <c r="O579" s="23"/>
      <c r="P579" s="23" t="s">
        <v>386</v>
      </c>
    </row>
    <row collapsed="false" customFormat="false" customHeight="false" hidden="false" ht="12.1" outlineLevel="0" r="580">
      <c r="A580" s="21" t="n">
        <v>44587.535185185</v>
      </c>
      <c r="B580" s="17" t="s">
        <v>313</v>
      </c>
      <c r="C580" s="17" t="s">
        <v>413</v>
      </c>
      <c r="D580" s="17" t="s">
        <v>299</v>
      </c>
      <c r="E580" s="17" t="s">
        <v>34</v>
      </c>
      <c r="F580" s="17" t="s">
        <v>20</v>
      </c>
      <c r="G580" s="7" t="n">
        <v>3</v>
      </c>
      <c r="H580" s="6" t="n">
        <v>18.159</v>
      </c>
      <c r="I580" s="6" t="n">
        <v>-54.48</v>
      </c>
      <c r="J580" s="6" t="n">
        <v>0</v>
      </c>
      <c r="K580" s="6" t="n">
        <v>-0.16</v>
      </c>
      <c r="L580" s="6" t="n">
        <v>0</v>
      </c>
      <c r="M580" s="6"/>
      <c r="N580" s="6" t="s">
        <f>=I580+J580+K580+L580</f>
      </c>
      <c r="O580" s="17"/>
      <c r="P580" s="17" t="s">
        <v>386</v>
      </c>
    </row>
    <row collapsed="false" customFormat="false" customHeight="false" hidden="false" ht="12.1" outlineLevel="0" r="581">
      <c r="A581" s="21" t="n">
        <v>44587.535844907</v>
      </c>
      <c r="B581" s="17" t="s">
        <v>38</v>
      </c>
      <c r="C581" s="17" t="s">
        <v>387</v>
      </c>
      <c r="D581" s="17" t="s">
        <v>299</v>
      </c>
      <c r="E581" s="17" t="s">
        <v>34</v>
      </c>
      <c r="F581" s="17" t="s">
        <v>20</v>
      </c>
      <c r="G581" s="7" t="n">
        <v>13</v>
      </c>
      <c r="H581" s="6" t="n">
        <v>63.1</v>
      </c>
      <c r="I581" s="6" t="n">
        <v>-820.3</v>
      </c>
      <c r="J581" s="6" t="n">
        <v>0</v>
      </c>
      <c r="K581" s="6" t="n">
        <v>-2.46</v>
      </c>
      <c r="L581" s="6" t="n">
        <v>0</v>
      </c>
      <c r="M581" s="6"/>
      <c r="N581" s="6" t="s">
        <f>=I581+J581+K581+L581</f>
      </c>
      <c r="O581" s="17"/>
      <c r="P581" s="17" t="s">
        <v>386</v>
      </c>
    </row>
    <row collapsed="false" customFormat="false" customHeight="false" hidden="false" ht="12.1" outlineLevel="0" r="582">
      <c r="A582" s="21" t="n">
        <v>44587.536319444</v>
      </c>
      <c r="B582" s="17" t="s">
        <v>42</v>
      </c>
      <c r="C582" s="17" t="s">
        <v>422</v>
      </c>
      <c r="D582" s="17" t="s">
        <v>299</v>
      </c>
      <c r="E582" s="17" t="s">
        <v>34</v>
      </c>
      <c r="F582" s="17" t="s">
        <v>20</v>
      </c>
      <c r="G582" s="7" t="n">
        <v>2</v>
      </c>
      <c r="H582" s="6" t="n">
        <v>82.28</v>
      </c>
      <c r="I582" s="6" t="n">
        <v>-164.56</v>
      </c>
      <c r="J582" s="6" t="n">
        <v>0</v>
      </c>
      <c r="K582" s="6" t="n">
        <v>-0.49</v>
      </c>
      <c r="L582" s="6" t="n">
        <v>0</v>
      </c>
      <c r="M582" s="6"/>
      <c r="N582" s="6" t="s">
        <f>=I582+J582+K582+L582</f>
      </c>
      <c r="O582" s="17"/>
      <c r="P582" s="17" t="s">
        <v>386</v>
      </c>
    </row>
    <row collapsed="false" customFormat="false" customHeight="false" hidden="false" ht="12.1" outlineLevel="0" r="583">
      <c r="A583" s="21" t="n">
        <v>44587.537233796</v>
      </c>
      <c r="B583" s="17" t="s">
        <v>74</v>
      </c>
      <c r="C583" s="17" t="s">
        <v>463</v>
      </c>
      <c r="D583" s="17" t="s">
        <v>299</v>
      </c>
      <c r="E583" s="17" t="s">
        <v>34</v>
      </c>
      <c r="F583" s="17" t="s">
        <v>20</v>
      </c>
      <c r="G583" s="7" t="n">
        <v>7</v>
      </c>
      <c r="H583" s="6" t="n">
        <v>77.52</v>
      </c>
      <c r="I583" s="6" t="n">
        <v>-542.64</v>
      </c>
      <c r="J583" s="6" t="n">
        <v>0</v>
      </c>
      <c r="K583" s="6" t="n">
        <v>-1.63</v>
      </c>
      <c r="L583" s="6" t="n">
        <v>0</v>
      </c>
      <c r="M583" s="6"/>
      <c r="N583" s="6" t="s">
        <f>=I583+J583+K583+L583</f>
      </c>
      <c r="O583" s="17"/>
      <c r="P583" s="17" t="s">
        <v>386</v>
      </c>
    </row>
    <row collapsed="false" customFormat="false" customHeight="false" hidden="false" ht="12.1" outlineLevel="0" r="584">
      <c r="A584" s="22" t="n">
        <v>44587.537349537</v>
      </c>
      <c r="B584" s="23" t="s">
        <v>369</v>
      </c>
      <c r="C584" s="23" t="s">
        <v>99</v>
      </c>
      <c r="D584" s="23" t="s">
        <v>369</v>
      </c>
      <c r="E584" s="23" t="s">
        <v>369</v>
      </c>
      <c r="F584" s="23" t="s">
        <v>20</v>
      </c>
      <c r="G584" s="24" t="n">
        <v>1</v>
      </c>
      <c r="H584" s="25" t="n">
        <v>1</v>
      </c>
      <c r="I584" s="25" t="n">
        <v>20</v>
      </c>
      <c r="J584" s="25" t="n">
        <v>0</v>
      </c>
      <c r="K584" s="25" t="n">
        <v>0</v>
      </c>
      <c r="L584" s="25" t="n">
        <v>0</v>
      </c>
      <c r="M584" s="25"/>
      <c r="N584" s="6" t="s">
        <f>=I584+J584+K584+L584</f>
      </c>
      <c r="O584" s="23"/>
      <c r="P584" s="23" t="s">
        <v>386</v>
      </c>
    </row>
    <row collapsed="false" customFormat="false" customHeight="false" hidden="false" ht="12.1" outlineLevel="0" r="585">
      <c r="A585" s="21" t="n">
        <v>44587.53755787</v>
      </c>
      <c r="B585" s="17" t="s">
        <v>335</v>
      </c>
      <c r="C585" s="17" t="s">
        <v>465</v>
      </c>
      <c r="D585" s="17" t="s">
        <v>299</v>
      </c>
      <c r="E585" s="17" t="s">
        <v>34</v>
      </c>
      <c r="F585" s="17" t="s">
        <v>20</v>
      </c>
      <c r="G585" s="7" t="n">
        <v>1</v>
      </c>
      <c r="H585" s="6" t="n">
        <v>133.7</v>
      </c>
      <c r="I585" s="6" t="n">
        <v>-133.7</v>
      </c>
      <c r="J585" s="6" t="n">
        <v>0</v>
      </c>
      <c r="K585" s="6" t="n">
        <v>-0.4</v>
      </c>
      <c r="L585" s="6" t="n">
        <v>0</v>
      </c>
      <c r="M585" s="6"/>
      <c r="N585" s="6" t="s">
        <f>=I585+J585+K585+L585</f>
      </c>
      <c r="O585" s="17"/>
      <c r="P585" s="17" t="s">
        <v>386</v>
      </c>
    </row>
    <row collapsed="false" customFormat="false" customHeight="false" hidden="false" ht="12.1" outlineLevel="0" r="586">
      <c r="A586" s="21" t="n">
        <v>44587.538541667</v>
      </c>
      <c r="B586" s="17" t="s">
        <v>74</v>
      </c>
      <c r="C586" s="17" t="s">
        <v>463</v>
      </c>
      <c r="D586" s="17" t="s">
        <v>299</v>
      </c>
      <c r="E586" s="17" t="s">
        <v>34</v>
      </c>
      <c r="F586" s="17" t="s">
        <v>20</v>
      </c>
      <c r="G586" s="7" t="n">
        <v>13</v>
      </c>
      <c r="H586" s="6" t="n">
        <v>77.52</v>
      </c>
      <c r="I586" s="6" t="n">
        <v>-1007.76</v>
      </c>
      <c r="J586" s="6" t="n">
        <v>0</v>
      </c>
      <c r="K586" s="6" t="n">
        <v>-3.02</v>
      </c>
      <c r="L586" s="6" t="n">
        <v>0</v>
      </c>
      <c r="M586" s="6"/>
      <c r="N586" s="6" t="s">
        <f>=I586+J586+K586+L586</f>
      </c>
      <c r="O586" s="17"/>
      <c r="P586" s="17" t="s">
        <v>386</v>
      </c>
    </row>
    <row collapsed="false" customFormat="false" customHeight="false" hidden="false" ht="12.1" outlineLevel="0" r="587">
      <c r="A587" s="22" t="n">
        <v>44594.522094907</v>
      </c>
      <c r="B587" s="23" t="s">
        <v>369</v>
      </c>
      <c r="C587" s="23" t="s">
        <v>99</v>
      </c>
      <c r="D587" s="23" t="s">
        <v>369</v>
      </c>
      <c r="E587" s="23" t="s">
        <v>369</v>
      </c>
      <c r="F587" s="23" t="s">
        <v>20</v>
      </c>
      <c r="G587" s="24" t="n">
        <v>1</v>
      </c>
      <c r="H587" s="25" t="n">
        <v>1</v>
      </c>
      <c r="I587" s="25" t="n">
        <v>2659.5</v>
      </c>
      <c r="J587" s="25" t="n">
        <v>0</v>
      </c>
      <c r="K587" s="25" t="n">
        <v>0</v>
      </c>
      <c r="L587" s="25" t="n">
        <v>0</v>
      </c>
      <c r="M587" s="25"/>
      <c r="N587" s="6" t="s">
        <f>=I587+J587+K587+L587</f>
      </c>
      <c r="O587" s="23"/>
      <c r="P587" s="23" t="s">
        <v>386</v>
      </c>
    </row>
    <row collapsed="false" customFormat="false" customHeight="false" hidden="false" ht="12.1" outlineLevel="0" r="588">
      <c r="A588" s="21" t="n">
        <v>44594.523425926</v>
      </c>
      <c r="B588" s="17" t="s">
        <v>38</v>
      </c>
      <c r="C588" s="17" t="s">
        <v>387</v>
      </c>
      <c r="D588" s="17" t="s">
        <v>299</v>
      </c>
      <c r="E588" s="17" t="s">
        <v>34</v>
      </c>
      <c r="F588" s="17" t="s">
        <v>20</v>
      </c>
      <c r="G588" s="7" t="n">
        <v>11</v>
      </c>
      <c r="H588" s="6" t="n">
        <v>63.5</v>
      </c>
      <c r="I588" s="6" t="n">
        <v>-698.5</v>
      </c>
      <c r="J588" s="6" t="n">
        <v>0</v>
      </c>
      <c r="K588" s="6" t="n">
        <v>-2.1</v>
      </c>
      <c r="L588" s="6" t="n">
        <v>0</v>
      </c>
      <c r="M588" s="6"/>
      <c r="N588" s="6" t="s">
        <f>=I588+J588+K588+L588</f>
      </c>
      <c r="O588" s="17"/>
      <c r="P588" s="17" t="s">
        <v>386</v>
      </c>
    </row>
    <row collapsed="false" customFormat="false" customHeight="false" hidden="false" ht="12.1" outlineLevel="0" r="589">
      <c r="A589" s="21" t="n">
        <v>44594.524259259</v>
      </c>
      <c r="B589" s="17" t="s">
        <v>74</v>
      </c>
      <c r="C589" s="17" t="s">
        <v>463</v>
      </c>
      <c r="D589" s="17" t="s">
        <v>299</v>
      </c>
      <c r="E589" s="17" t="s">
        <v>34</v>
      </c>
      <c r="F589" s="17" t="s">
        <v>20</v>
      </c>
      <c r="G589" s="7" t="n">
        <v>18</v>
      </c>
      <c r="H589" s="6" t="n">
        <v>74.81</v>
      </c>
      <c r="I589" s="6" t="n">
        <v>-1346.58</v>
      </c>
      <c r="J589" s="6" t="n">
        <v>0</v>
      </c>
      <c r="K589" s="6" t="n">
        <v>-4.04</v>
      </c>
      <c r="L589" s="6" t="n">
        <v>0</v>
      </c>
      <c r="M589" s="6"/>
      <c r="N589" s="6" t="s">
        <f>=I589+J589+K589+L589</f>
      </c>
      <c r="O589" s="17"/>
      <c r="P589" s="17" t="s">
        <v>386</v>
      </c>
    </row>
    <row collapsed="false" customFormat="false" customHeight="false" hidden="false" ht="12.1" outlineLevel="0" r="590">
      <c r="A590" s="21" t="n">
        <v>44594.526331019</v>
      </c>
      <c r="B590" s="17" t="s">
        <v>336</v>
      </c>
      <c r="C590" s="17" t="s">
        <v>466</v>
      </c>
      <c r="D590" s="17" t="s">
        <v>299</v>
      </c>
      <c r="E590" s="17" t="s">
        <v>34</v>
      </c>
      <c r="F590" s="17" t="s">
        <v>20</v>
      </c>
      <c r="G590" s="7" t="n">
        <v>1</v>
      </c>
      <c r="H590" s="6" t="n">
        <v>324.2</v>
      </c>
      <c r="I590" s="6" t="n">
        <v>-324.2</v>
      </c>
      <c r="J590" s="6" t="n">
        <v>0</v>
      </c>
      <c r="K590" s="6" t="n">
        <v>-0.97</v>
      </c>
      <c r="L590" s="6" t="n">
        <v>0</v>
      </c>
      <c r="M590" s="6"/>
      <c r="N590" s="6" t="s">
        <f>=I590+J590+K590+L590</f>
      </c>
      <c r="O590" s="17"/>
      <c r="P590" s="17" t="s">
        <v>386</v>
      </c>
    </row>
    <row collapsed="false" customFormat="false" customHeight="false" hidden="false" ht="12.1" outlineLevel="0" r="591">
      <c r="A591" s="21" t="n">
        <v>44594.526342593</v>
      </c>
      <c r="B591" s="17" t="s">
        <v>42</v>
      </c>
      <c r="C591" s="17" t="s">
        <v>422</v>
      </c>
      <c r="D591" s="17" t="s">
        <v>299</v>
      </c>
      <c r="E591" s="17" t="s">
        <v>34</v>
      </c>
      <c r="F591" s="17" t="s">
        <v>20</v>
      </c>
      <c r="G591" s="7" t="n">
        <v>4</v>
      </c>
      <c r="H591" s="6" t="n">
        <v>80.96</v>
      </c>
      <c r="I591" s="6" t="n">
        <v>-323.84</v>
      </c>
      <c r="J591" s="6" t="n">
        <v>0</v>
      </c>
      <c r="K591" s="6" t="n">
        <v>-0.97</v>
      </c>
      <c r="L591" s="6" t="n">
        <v>0</v>
      </c>
      <c r="M591" s="6"/>
      <c r="N591" s="6" t="s">
        <f>=I591+J591+K591+L591</f>
      </c>
      <c r="O591" s="17"/>
      <c r="P591" s="17" t="s">
        <v>386</v>
      </c>
    </row>
    <row collapsed="false" customFormat="false" customHeight="false" hidden="false" ht="12.1" outlineLevel="0" r="592">
      <c r="A592" s="22" t="n">
        <v>44601.72056713</v>
      </c>
      <c r="B592" s="23" t="s">
        <v>369</v>
      </c>
      <c r="C592" s="23" t="s">
        <v>99</v>
      </c>
      <c r="D592" s="23" t="s">
        <v>369</v>
      </c>
      <c r="E592" s="23" t="s">
        <v>369</v>
      </c>
      <c r="F592" s="23" t="s">
        <v>20</v>
      </c>
      <c r="G592" s="24" t="n">
        <v>1</v>
      </c>
      <c r="H592" s="25" t="n">
        <v>1</v>
      </c>
      <c r="I592" s="25" t="n">
        <v>1558.38</v>
      </c>
      <c r="J592" s="25" t="n">
        <v>0</v>
      </c>
      <c r="K592" s="25" t="n">
        <v>0</v>
      </c>
      <c r="L592" s="25" t="n">
        <v>0</v>
      </c>
      <c r="M592" s="25"/>
      <c r="N592" s="6" t="s">
        <f>=I592+J592+K592+L592</f>
      </c>
      <c r="O592" s="23"/>
      <c r="P592" s="23" t="s">
        <v>386</v>
      </c>
    </row>
    <row collapsed="false" customFormat="false" customHeight="false" hidden="false" ht="12.1" outlineLevel="0" r="593">
      <c r="A593" s="21" t="n">
        <v>44601.721539352</v>
      </c>
      <c r="B593" s="17" t="s">
        <v>42</v>
      </c>
      <c r="C593" s="17" t="s">
        <v>422</v>
      </c>
      <c r="D593" s="17" t="s">
        <v>299</v>
      </c>
      <c r="E593" s="17" t="s">
        <v>34</v>
      </c>
      <c r="F593" s="17" t="s">
        <v>20</v>
      </c>
      <c r="G593" s="7" t="n">
        <v>2</v>
      </c>
      <c r="H593" s="6" t="n">
        <v>79.92</v>
      </c>
      <c r="I593" s="6" t="n">
        <v>-159.84</v>
      </c>
      <c r="J593" s="6" t="n">
        <v>0</v>
      </c>
      <c r="K593" s="6" t="n">
        <v>-0.48</v>
      </c>
      <c r="L593" s="6" t="n">
        <v>0</v>
      </c>
      <c r="M593" s="6"/>
      <c r="N593" s="6" t="s">
        <f>=I593+J593+K593+L593</f>
      </c>
      <c r="O593" s="17"/>
      <c r="P593" s="17" t="s">
        <v>386</v>
      </c>
    </row>
    <row collapsed="false" customFormat="false" customHeight="false" hidden="false" ht="12.1" outlineLevel="0" r="594">
      <c r="A594" s="21" t="n">
        <v>44601.721886574</v>
      </c>
      <c r="B594" s="17" t="s">
        <v>74</v>
      </c>
      <c r="C594" s="17" t="s">
        <v>463</v>
      </c>
      <c r="D594" s="17" t="s">
        <v>299</v>
      </c>
      <c r="E594" s="17" t="s">
        <v>34</v>
      </c>
      <c r="F594" s="17" t="s">
        <v>20</v>
      </c>
      <c r="G594" s="7" t="n">
        <v>10</v>
      </c>
      <c r="H594" s="6" t="n">
        <v>72.67</v>
      </c>
      <c r="I594" s="6" t="n">
        <v>-726.7</v>
      </c>
      <c r="J594" s="6" t="n">
        <v>0</v>
      </c>
      <c r="K594" s="6" t="n">
        <v>-2.18</v>
      </c>
      <c r="L594" s="6" t="n">
        <v>0</v>
      </c>
      <c r="M594" s="6"/>
      <c r="N594" s="6" t="s">
        <f>=I594+J594+K594+L594</f>
      </c>
      <c r="O594" s="17"/>
      <c r="P594" s="17" t="s">
        <v>386</v>
      </c>
    </row>
    <row collapsed="false" customFormat="false" customHeight="false" hidden="false" ht="12.1" outlineLevel="0" r="595">
      <c r="A595" s="21" t="n">
        <v>44601.722118056</v>
      </c>
      <c r="B595" s="17" t="s">
        <v>38</v>
      </c>
      <c r="C595" s="17" t="s">
        <v>387</v>
      </c>
      <c r="D595" s="17" t="s">
        <v>299</v>
      </c>
      <c r="E595" s="17" t="s">
        <v>34</v>
      </c>
      <c r="F595" s="17" t="s">
        <v>20</v>
      </c>
      <c r="G595" s="7" t="n">
        <v>7</v>
      </c>
      <c r="H595" s="6" t="n">
        <v>61.92</v>
      </c>
      <c r="I595" s="6" t="n">
        <v>-433.44</v>
      </c>
      <c r="J595" s="6" t="n">
        <v>0</v>
      </c>
      <c r="K595" s="6" t="n">
        <v>-1.3</v>
      </c>
      <c r="L595" s="6" t="n">
        <v>0</v>
      </c>
      <c r="M595" s="6"/>
      <c r="N595" s="6" t="s">
        <f>=I595+J595+K595+L595</f>
      </c>
      <c r="O595" s="17"/>
      <c r="P595" s="17" t="s">
        <v>386</v>
      </c>
    </row>
    <row collapsed="false" customFormat="false" customHeight="false" hidden="false" ht="12.1" outlineLevel="0" r="596">
      <c r="A596" s="22" t="n">
        <v>44602.367858796</v>
      </c>
      <c r="B596" s="23" t="s">
        <v>390</v>
      </c>
      <c r="C596" s="23" t="s">
        <v>459</v>
      </c>
      <c r="D596" s="23" t="s">
        <v>390</v>
      </c>
      <c r="E596" s="23" t="s">
        <v>390</v>
      </c>
      <c r="F596" s="23" t="s">
        <v>20</v>
      </c>
      <c r="G596" s="24" t="n">
        <v>1</v>
      </c>
      <c r="H596" s="25" t="n">
        <v>1</v>
      </c>
      <c r="I596" s="25" t="n">
        <v>40.38</v>
      </c>
      <c r="J596" s="25" t="n">
        <v>0</v>
      </c>
      <c r="K596" s="25" t="n">
        <v>0</v>
      </c>
      <c r="L596" s="25" t="n">
        <v>0</v>
      </c>
      <c r="M596" s="25"/>
      <c r="N596" s="6" t="s">
        <f>=I596+J596+K596+L596</f>
      </c>
      <c r="O596" s="23"/>
      <c r="P596" s="23" t="s">
        <v>386</v>
      </c>
    </row>
    <row collapsed="false" customFormat="false" customHeight="false" hidden="false" ht="12.1" outlineLevel="0" r="597">
      <c r="A597" s="22" t="n">
        <v>44608.53681713</v>
      </c>
      <c r="B597" s="23" t="s">
        <v>369</v>
      </c>
      <c r="C597" s="23" t="s">
        <v>99</v>
      </c>
      <c r="D597" s="23" t="s">
        <v>369</v>
      </c>
      <c r="E597" s="23" t="s">
        <v>369</v>
      </c>
      <c r="F597" s="23" t="s">
        <v>20</v>
      </c>
      <c r="G597" s="24" t="n">
        <v>1</v>
      </c>
      <c r="H597" s="25" t="n">
        <v>1</v>
      </c>
      <c r="I597" s="25" t="n">
        <v>1558.38</v>
      </c>
      <c r="J597" s="25" t="n">
        <v>0</v>
      </c>
      <c r="K597" s="25" t="n">
        <v>0</v>
      </c>
      <c r="L597" s="25" t="n">
        <v>0</v>
      </c>
      <c r="M597" s="25"/>
      <c r="N597" s="6" t="s">
        <f>=I597+J597+K597+L597</f>
      </c>
      <c r="O597" s="23"/>
      <c r="P597" s="23" t="s">
        <v>386</v>
      </c>
    </row>
    <row collapsed="false" customFormat="false" customHeight="false" hidden="false" ht="12.1" outlineLevel="0" r="598">
      <c r="A598" s="21" t="n">
        <v>44608.537974537</v>
      </c>
      <c r="B598" s="17" t="s">
        <v>38</v>
      </c>
      <c r="C598" s="17" t="s">
        <v>387</v>
      </c>
      <c r="D598" s="17" t="s">
        <v>299</v>
      </c>
      <c r="E598" s="17" t="s">
        <v>34</v>
      </c>
      <c r="F598" s="17" t="s">
        <v>20</v>
      </c>
      <c r="G598" s="7" t="n">
        <v>9</v>
      </c>
      <c r="H598" s="6" t="n">
        <v>61.08</v>
      </c>
      <c r="I598" s="6" t="n">
        <v>-549.72</v>
      </c>
      <c r="J598" s="6" t="n">
        <v>0</v>
      </c>
      <c r="K598" s="6" t="n">
        <v>-1.65</v>
      </c>
      <c r="L598" s="6" t="n">
        <v>0</v>
      </c>
      <c r="M598" s="6"/>
      <c r="N598" s="6" t="s">
        <f>=I598+J598+K598+L598</f>
      </c>
      <c r="O598" s="17"/>
      <c r="P598" s="17" t="s">
        <v>386</v>
      </c>
    </row>
    <row collapsed="false" customFormat="false" customHeight="false" hidden="false" ht="12.1" outlineLevel="0" r="599">
      <c r="A599" s="21" t="n">
        <v>44608.539166667</v>
      </c>
      <c r="B599" s="17" t="s">
        <v>74</v>
      </c>
      <c r="C599" s="17" t="s">
        <v>463</v>
      </c>
      <c r="D599" s="17" t="s">
        <v>299</v>
      </c>
      <c r="E599" s="17" t="s">
        <v>34</v>
      </c>
      <c r="F599" s="17" t="s">
        <v>20</v>
      </c>
      <c r="G599" s="7" t="n">
        <v>13</v>
      </c>
      <c r="H599" s="6" t="n">
        <v>71.56</v>
      </c>
      <c r="I599" s="6" t="n">
        <v>-930.28</v>
      </c>
      <c r="J599" s="6" t="n">
        <v>0</v>
      </c>
      <c r="K599" s="6" t="n">
        <v>-2.79</v>
      </c>
      <c r="L599" s="6" t="n">
        <v>0</v>
      </c>
      <c r="M599" s="6"/>
      <c r="N599" s="6" t="s">
        <f>=I599+J599+K599+L599</f>
      </c>
      <c r="O599" s="17"/>
      <c r="P599" s="17" t="s">
        <v>386</v>
      </c>
    </row>
    <row collapsed="false" customFormat="false" customHeight="false" hidden="false" ht="12.1" outlineLevel="0" r="600">
      <c r="A600" s="21" t="n">
        <v>44608.542916667</v>
      </c>
      <c r="B600" s="17" t="s">
        <v>42</v>
      </c>
      <c r="C600" s="17" t="s">
        <v>422</v>
      </c>
      <c r="D600" s="17" t="s">
        <v>299</v>
      </c>
      <c r="E600" s="17" t="s">
        <v>34</v>
      </c>
      <c r="F600" s="17" t="s">
        <v>20</v>
      </c>
      <c r="G600" s="7" t="n">
        <v>2</v>
      </c>
      <c r="H600" s="6" t="n">
        <v>79.3</v>
      </c>
      <c r="I600" s="6" t="n">
        <v>-158.6</v>
      </c>
      <c r="J600" s="6" t="n">
        <v>0</v>
      </c>
      <c r="K600" s="6" t="n">
        <v>-0.48</v>
      </c>
      <c r="L600" s="6" t="n">
        <v>0</v>
      </c>
      <c r="M600" s="6"/>
      <c r="N600" s="6" t="s">
        <f>=I600+J600+K600+L600</f>
      </c>
      <c r="O600" s="17"/>
      <c r="P600" s="17" t="s">
        <v>386</v>
      </c>
    </row>
    <row collapsed="false" customFormat="false" customHeight="false" hidden="false" ht="12.1" outlineLevel="0" r="601">
      <c r="A601" s="22" t="n">
        <v>44616.530115741</v>
      </c>
      <c r="B601" s="23" t="s">
        <v>369</v>
      </c>
      <c r="C601" s="23" t="s">
        <v>99</v>
      </c>
      <c r="D601" s="23" t="s">
        <v>369</v>
      </c>
      <c r="E601" s="23" t="s">
        <v>369</v>
      </c>
      <c r="F601" s="23" t="s">
        <v>20</v>
      </c>
      <c r="G601" s="24" t="n">
        <v>1</v>
      </c>
      <c r="H601" s="25" t="n">
        <v>1</v>
      </c>
      <c r="I601" s="25" t="n">
        <v>1558.38</v>
      </c>
      <c r="J601" s="25" t="n">
        <v>0</v>
      </c>
      <c r="K601" s="25" t="n">
        <v>0</v>
      </c>
      <c r="L601" s="25" t="n">
        <v>0</v>
      </c>
      <c r="M601" s="25"/>
      <c r="N601" s="6" t="s">
        <f>=I601+J601+K601+L601</f>
      </c>
      <c r="O601" s="23"/>
      <c r="P601" s="23" t="s">
        <v>386</v>
      </c>
    </row>
    <row collapsed="false" customFormat="false" customHeight="false" hidden="false" ht="12.1" outlineLevel="0" r="602">
      <c r="A602" s="21" t="n">
        <v>44616.532048611</v>
      </c>
      <c r="B602" s="17" t="s">
        <v>81</v>
      </c>
      <c r="C602" s="17" t="s">
        <v>376</v>
      </c>
      <c r="D602" s="17" t="s">
        <v>299</v>
      </c>
      <c r="E602" s="17" t="s">
        <v>34</v>
      </c>
      <c r="F602" s="17" t="s">
        <v>20</v>
      </c>
      <c r="G602" s="7" t="n">
        <v>16</v>
      </c>
      <c r="H602" s="6" t="n">
        <v>29.8</v>
      </c>
      <c r="I602" s="6" t="n">
        <v>-476.8</v>
      </c>
      <c r="J602" s="6" t="n">
        <v>0</v>
      </c>
      <c r="K602" s="6" t="n">
        <v>-1.43</v>
      </c>
      <c r="L602" s="6" t="n">
        <v>0</v>
      </c>
      <c r="M602" s="6"/>
      <c r="N602" s="6" t="s">
        <f>=I602+J602+K602+L602</f>
      </c>
      <c r="O602" s="17"/>
      <c r="P602" s="17" t="s">
        <v>386</v>
      </c>
    </row>
    <row collapsed="false" customFormat="false" customHeight="false" hidden="false" ht="12.1" outlineLevel="0" r="603">
      <c r="A603" s="21" t="n">
        <v>44616.532777778</v>
      </c>
      <c r="B603" s="17" t="s">
        <v>38</v>
      </c>
      <c r="C603" s="17" t="s">
        <v>387</v>
      </c>
      <c r="D603" s="17" t="s">
        <v>299</v>
      </c>
      <c r="E603" s="17" t="s">
        <v>34</v>
      </c>
      <c r="F603" s="17" t="s">
        <v>20</v>
      </c>
      <c r="G603" s="7" t="n">
        <v>5</v>
      </c>
      <c r="H603" s="6" t="n">
        <v>58.5</v>
      </c>
      <c r="I603" s="6" t="n">
        <v>-292.5</v>
      </c>
      <c r="J603" s="6" t="n">
        <v>0</v>
      </c>
      <c r="K603" s="6" t="n">
        <v>-0.88</v>
      </c>
      <c r="L603" s="6" t="n">
        <v>0</v>
      </c>
      <c r="M603" s="6"/>
      <c r="N603" s="6" t="s">
        <f>=I603+J603+K603+L603</f>
      </c>
      <c r="O603" s="17"/>
      <c r="P603" s="17" t="s">
        <v>386</v>
      </c>
    </row>
    <row collapsed="false" customFormat="false" customHeight="false" hidden="false" ht="12.1" outlineLevel="0" r="604">
      <c r="A604" s="21" t="n">
        <v>44616.533148148</v>
      </c>
      <c r="B604" s="17" t="s">
        <v>70</v>
      </c>
      <c r="C604" s="17" t="s">
        <v>450</v>
      </c>
      <c r="D604" s="17" t="s">
        <v>299</v>
      </c>
      <c r="E604" s="17" t="s">
        <v>34</v>
      </c>
      <c r="F604" s="17" t="s">
        <v>20</v>
      </c>
      <c r="G604" s="7" t="n">
        <v>5</v>
      </c>
      <c r="H604" s="6" t="n">
        <v>72.88</v>
      </c>
      <c r="I604" s="6" t="n">
        <v>-364.4</v>
      </c>
      <c r="J604" s="6" t="n">
        <v>0</v>
      </c>
      <c r="K604" s="6" t="n">
        <v>-1.09</v>
      </c>
      <c r="L604" s="6" t="n">
        <v>0</v>
      </c>
      <c r="M604" s="6"/>
      <c r="N604" s="6" t="s">
        <f>=I604+J604+K604+L604</f>
      </c>
      <c r="O604" s="17"/>
      <c r="P604" s="17" t="s">
        <v>386</v>
      </c>
    </row>
    <row collapsed="false" customFormat="false" customHeight="false" hidden="false" ht="12.1" outlineLevel="0" r="605">
      <c r="A605" s="21" t="n">
        <v>44616.534988426</v>
      </c>
      <c r="B605" s="17" t="s">
        <v>313</v>
      </c>
      <c r="C605" s="17" t="s">
        <v>413</v>
      </c>
      <c r="D605" s="17" t="s">
        <v>299</v>
      </c>
      <c r="E605" s="17" t="s">
        <v>34</v>
      </c>
      <c r="F605" s="17" t="s">
        <v>20</v>
      </c>
      <c r="G605" s="7" t="n">
        <v>5</v>
      </c>
      <c r="H605" s="6" t="n">
        <v>16.176</v>
      </c>
      <c r="I605" s="6" t="n">
        <v>-80.88</v>
      </c>
      <c r="J605" s="6" t="n">
        <v>0</v>
      </c>
      <c r="K605" s="6" t="n">
        <v>-0.24</v>
      </c>
      <c r="L605" s="6" t="n">
        <v>0</v>
      </c>
      <c r="M605" s="6"/>
      <c r="N605" s="6" t="s">
        <f>=I605+J605+K605+L605</f>
      </c>
      <c r="O605" s="17"/>
      <c r="P605" s="17" t="s">
        <v>386</v>
      </c>
    </row>
    <row collapsed="false" customFormat="false" customHeight="false" hidden="false" ht="12.1" outlineLevel="0" r="606">
      <c r="A606" s="34" t="n">
        <v>44617.568368056</v>
      </c>
      <c r="B606" s="35" t="s">
        <v>314</v>
      </c>
      <c r="C606" s="35" t="s">
        <v>415</v>
      </c>
      <c r="D606" s="35" t="s">
        <v>300</v>
      </c>
      <c r="E606" s="35" t="s">
        <v>34</v>
      </c>
      <c r="F606" s="35" t="s">
        <v>48</v>
      </c>
      <c r="G606" s="36" t="n">
        <v>-6</v>
      </c>
      <c r="H606" s="37" t="n">
        <v>1.109</v>
      </c>
      <c r="I606" s="37" t="n">
        <v>6.65</v>
      </c>
      <c r="J606" s="37" t="n">
        <v>0</v>
      </c>
      <c r="K606" s="37" t="n">
        <v>-0.02</v>
      </c>
      <c r="L606" s="37" t="n">
        <v>0</v>
      </c>
      <c r="M606" s="6" t="s">
        <f>=I606+J606+K606+L606</f>
      </c>
      <c r="N606" s="37"/>
      <c r="O606" s="35"/>
      <c r="P606" s="35" t="s">
        <v>386</v>
      </c>
    </row>
    <row collapsed="false" customFormat="false" customHeight="false" hidden="false" ht="12.1" outlineLevel="0" r="607">
      <c r="A607" s="34" t="n">
        <v>44617.568368056</v>
      </c>
      <c r="B607" s="35" t="s">
        <v>314</v>
      </c>
      <c r="C607" s="35" t="s">
        <v>415</v>
      </c>
      <c r="D607" s="35" t="s">
        <v>300</v>
      </c>
      <c r="E607" s="35" t="s">
        <v>34</v>
      </c>
      <c r="F607" s="35" t="s">
        <v>48</v>
      </c>
      <c r="G607" s="36" t="n">
        <v>-6</v>
      </c>
      <c r="H607" s="37" t="n">
        <v>1.109</v>
      </c>
      <c r="I607" s="37" t="n">
        <v>6.65</v>
      </c>
      <c r="J607" s="37" t="n">
        <v>0</v>
      </c>
      <c r="K607" s="37" t="n">
        <v>-0.02</v>
      </c>
      <c r="L607" s="37" t="n">
        <v>0</v>
      </c>
      <c r="M607" s="6" t="s">
        <f>=I607+J607+K607+L607</f>
      </c>
      <c r="N607" s="37"/>
      <c r="O607" s="35"/>
      <c r="P607" s="35" t="s">
        <v>386</v>
      </c>
    </row>
    <row collapsed="false" customFormat="false" customHeight="false" hidden="false" ht="12.1" outlineLevel="0" r="608">
      <c r="A608" s="34" t="n">
        <v>44617.568368056</v>
      </c>
      <c r="B608" s="35" t="s">
        <v>314</v>
      </c>
      <c r="C608" s="35" t="s">
        <v>415</v>
      </c>
      <c r="D608" s="35" t="s">
        <v>300</v>
      </c>
      <c r="E608" s="35" t="s">
        <v>34</v>
      </c>
      <c r="F608" s="35" t="s">
        <v>48</v>
      </c>
      <c r="G608" s="36" t="n">
        <v>-6</v>
      </c>
      <c r="H608" s="37" t="n">
        <v>1.109</v>
      </c>
      <c r="I608" s="37" t="n">
        <v>6.65</v>
      </c>
      <c r="J608" s="37" t="n">
        <v>0</v>
      </c>
      <c r="K608" s="37" t="n">
        <v>-0.02</v>
      </c>
      <c r="L608" s="37" t="n">
        <v>0</v>
      </c>
      <c r="M608" s="6" t="s">
        <f>=I608+J608+K608+L608</f>
      </c>
      <c r="N608" s="37"/>
      <c r="O608" s="35"/>
      <c r="P608" s="35" t="s">
        <v>386</v>
      </c>
    </row>
    <row collapsed="false" customFormat="false" customHeight="false" hidden="false" ht="12.1" outlineLevel="0" r="609">
      <c r="A609" s="34" t="n">
        <v>44617.568368056</v>
      </c>
      <c r="B609" s="35" t="s">
        <v>314</v>
      </c>
      <c r="C609" s="35" t="s">
        <v>415</v>
      </c>
      <c r="D609" s="35" t="s">
        <v>300</v>
      </c>
      <c r="E609" s="35" t="s">
        <v>34</v>
      </c>
      <c r="F609" s="35" t="s">
        <v>48</v>
      </c>
      <c r="G609" s="36" t="n">
        <v>-6</v>
      </c>
      <c r="H609" s="37" t="n">
        <v>1.109</v>
      </c>
      <c r="I609" s="37" t="n">
        <v>6.65</v>
      </c>
      <c r="J609" s="37" t="n">
        <v>0</v>
      </c>
      <c r="K609" s="37" t="n">
        <v>-0.02</v>
      </c>
      <c r="L609" s="37" t="n">
        <v>0</v>
      </c>
      <c r="M609" s="6" t="s">
        <f>=I609+J609+K609+L609</f>
      </c>
      <c r="N609" s="37"/>
      <c r="O609" s="35"/>
      <c r="P609" s="35" t="s">
        <v>386</v>
      </c>
    </row>
    <row collapsed="false" customFormat="false" customHeight="false" hidden="false" ht="12.1" outlineLevel="0" r="610">
      <c r="A610" s="34" t="n">
        <v>44617.568368056</v>
      </c>
      <c r="B610" s="35" t="s">
        <v>314</v>
      </c>
      <c r="C610" s="35" t="s">
        <v>415</v>
      </c>
      <c r="D610" s="35" t="s">
        <v>300</v>
      </c>
      <c r="E610" s="35" t="s">
        <v>34</v>
      </c>
      <c r="F610" s="35" t="s">
        <v>48</v>
      </c>
      <c r="G610" s="36" t="n">
        <v>-6</v>
      </c>
      <c r="H610" s="37" t="n">
        <v>1.109</v>
      </c>
      <c r="I610" s="37" t="n">
        <v>6.65</v>
      </c>
      <c r="J610" s="37" t="n">
        <v>0</v>
      </c>
      <c r="K610" s="37" t="n">
        <v>-0.02</v>
      </c>
      <c r="L610" s="37" t="n">
        <v>0</v>
      </c>
      <c r="M610" s="6" t="s">
        <f>=I610+J610+K610+L610</f>
      </c>
      <c r="N610" s="37"/>
      <c r="O610" s="35"/>
      <c r="P610" s="35" t="s">
        <v>386</v>
      </c>
    </row>
    <row collapsed="false" customFormat="false" customHeight="false" hidden="false" ht="12.1" outlineLevel="0" r="611">
      <c r="A611" s="34" t="n">
        <v>44617.56837963</v>
      </c>
      <c r="B611" s="35" t="s">
        <v>314</v>
      </c>
      <c r="C611" s="35" t="s">
        <v>415</v>
      </c>
      <c r="D611" s="35" t="s">
        <v>300</v>
      </c>
      <c r="E611" s="35" t="s">
        <v>34</v>
      </c>
      <c r="F611" s="35" t="s">
        <v>48</v>
      </c>
      <c r="G611" s="36" t="n">
        <v>-6</v>
      </c>
      <c r="H611" s="37" t="n">
        <v>1.109</v>
      </c>
      <c r="I611" s="37" t="n">
        <v>6.65</v>
      </c>
      <c r="J611" s="37" t="n">
        <v>0</v>
      </c>
      <c r="K611" s="37" t="n">
        <v>-0.02</v>
      </c>
      <c r="L611" s="37" t="n">
        <v>0</v>
      </c>
      <c r="M611" s="6" t="s">
        <f>=I611+J611+K611+L611</f>
      </c>
      <c r="N611" s="37"/>
      <c r="O611" s="35"/>
      <c r="P611" s="35" t="s">
        <v>386</v>
      </c>
    </row>
    <row collapsed="false" customFormat="false" customHeight="false" hidden="false" ht="12.1" outlineLevel="0" r="612">
      <c r="A612" s="34" t="n">
        <v>44617.56837963</v>
      </c>
      <c r="B612" s="35" t="s">
        <v>314</v>
      </c>
      <c r="C612" s="35" t="s">
        <v>415</v>
      </c>
      <c r="D612" s="35" t="s">
        <v>300</v>
      </c>
      <c r="E612" s="35" t="s">
        <v>34</v>
      </c>
      <c r="F612" s="35" t="s">
        <v>48</v>
      </c>
      <c r="G612" s="36" t="n">
        <v>-6</v>
      </c>
      <c r="H612" s="37" t="n">
        <v>1.109</v>
      </c>
      <c r="I612" s="37" t="n">
        <v>6.65</v>
      </c>
      <c r="J612" s="37" t="n">
        <v>0</v>
      </c>
      <c r="K612" s="37" t="n">
        <v>-0.02</v>
      </c>
      <c r="L612" s="37" t="n">
        <v>0</v>
      </c>
      <c r="M612" s="6" t="s">
        <f>=I612+J612+K612+L612</f>
      </c>
      <c r="N612" s="37"/>
      <c r="O612" s="35"/>
      <c r="P612" s="35" t="s">
        <v>386</v>
      </c>
    </row>
    <row collapsed="false" customFormat="false" customHeight="false" hidden="false" ht="12.1" outlineLevel="0" r="613">
      <c r="A613" s="34" t="n">
        <v>44617.56837963</v>
      </c>
      <c r="B613" s="35" t="s">
        <v>314</v>
      </c>
      <c r="C613" s="35" t="s">
        <v>415</v>
      </c>
      <c r="D613" s="35" t="s">
        <v>300</v>
      </c>
      <c r="E613" s="35" t="s">
        <v>34</v>
      </c>
      <c r="F613" s="35" t="s">
        <v>48</v>
      </c>
      <c r="G613" s="36" t="n">
        <v>-6</v>
      </c>
      <c r="H613" s="37" t="n">
        <v>1.109</v>
      </c>
      <c r="I613" s="37" t="n">
        <v>6.65</v>
      </c>
      <c r="J613" s="37" t="n">
        <v>0</v>
      </c>
      <c r="K613" s="37" t="n">
        <v>-0.02</v>
      </c>
      <c r="L613" s="37" t="n">
        <v>0</v>
      </c>
      <c r="M613" s="6" t="s">
        <f>=I613+J613+K613+L613</f>
      </c>
      <c r="N613" s="37"/>
      <c r="O613" s="35"/>
      <c r="P613" s="35" t="s">
        <v>386</v>
      </c>
    </row>
    <row collapsed="false" customFormat="false" customHeight="false" hidden="false" ht="12.1" outlineLevel="0" r="614">
      <c r="A614" s="34" t="n">
        <v>44617.56837963</v>
      </c>
      <c r="B614" s="35" t="s">
        <v>314</v>
      </c>
      <c r="C614" s="35" t="s">
        <v>415</v>
      </c>
      <c r="D614" s="35" t="s">
        <v>300</v>
      </c>
      <c r="E614" s="35" t="s">
        <v>34</v>
      </c>
      <c r="F614" s="35" t="s">
        <v>48</v>
      </c>
      <c r="G614" s="36" t="n">
        <v>-6</v>
      </c>
      <c r="H614" s="37" t="n">
        <v>1.109</v>
      </c>
      <c r="I614" s="37" t="n">
        <v>6.65</v>
      </c>
      <c r="J614" s="37" t="n">
        <v>0</v>
      </c>
      <c r="K614" s="37" t="n">
        <v>-0.02</v>
      </c>
      <c r="L614" s="37" t="n">
        <v>0</v>
      </c>
      <c r="M614" s="6" t="s">
        <f>=I614+J614+K614+L614</f>
      </c>
      <c r="N614" s="37"/>
      <c r="O614" s="35"/>
      <c r="P614" s="35" t="s">
        <v>386</v>
      </c>
    </row>
    <row collapsed="false" customFormat="false" customHeight="false" hidden="false" ht="12.1" outlineLevel="0" r="615">
      <c r="A615" s="34" t="n">
        <v>44617.56837963</v>
      </c>
      <c r="B615" s="35" t="s">
        <v>314</v>
      </c>
      <c r="C615" s="35" t="s">
        <v>415</v>
      </c>
      <c r="D615" s="35" t="s">
        <v>300</v>
      </c>
      <c r="E615" s="35" t="s">
        <v>34</v>
      </c>
      <c r="F615" s="35" t="s">
        <v>48</v>
      </c>
      <c r="G615" s="36" t="n">
        <v>-6</v>
      </c>
      <c r="H615" s="37" t="n">
        <v>1.109</v>
      </c>
      <c r="I615" s="37" t="n">
        <v>6.65</v>
      </c>
      <c r="J615" s="37" t="n">
        <v>0</v>
      </c>
      <c r="K615" s="37" t="n">
        <v>-0.02</v>
      </c>
      <c r="L615" s="37" t="n">
        <v>0</v>
      </c>
      <c r="M615" s="6" t="s">
        <f>=I615+J615+K615+L615</f>
      </c>
      <c r="N615" s="37"/>
      <c r="O615" s="35"/>
      <c r="P615" s="35" t="s">
        <v>386</v>
      </c>
    </row>
    <row collapsed="false" customFormat="false" customHeight="false" hidden="false" ht="12.1" outlineLevel="0" r="616">
      <c r="A616" s="34" t="n">
        <v>44617.568391204</v>
      </c>
      <c r="B616" s="35" t="s">
        <v>314</v>
      </c>
      <c r="C616" s="35" t="s">
        <v>415</v>
      </c>
      <c r="D616" s="35" t="s">
        <v>300</v>
      </c>
      <c r="E616" s="35" t="s">
        <v>34</v>
      </c>
      <c r="F616" s="35" t="s">
        <v>48</v>
      </c>
      <c r="G616" s="36" t="n">
        <v>-6</v>
      </c>
      <c r="H616" s="37" t="n">
        <v>1.109</v>
      </c>
      <c r="I616" s="37" t="n">
        <v>6.65</v>
      </c>
      <c r="J616" s="37" t="n">
        <v>0</v>
      </c>
      <c r="K616" s="37" t="n">
        <v>-0.02</v>
      </c>
      <c r="L616" s="37" t="n">
        <v>0</v>
      </c>
      <c r="M616" s="6" t="s">
        <f>=I616+J616+K616+L616</f>
      </c>
      <c r="N616" s="37"/>
      <c r="O616" s="35"/>
      <c r="P616" s="35" t="s">
        <v>386</v>
      </c>
    </row>
    <row collapsed="false" customFormat="false" customHeight="false" hidden="false" ht="12.1" outlineLevel="0" r="617">
      <c r="A617" s="34" t="n">
        <v>44617.568391204</v>
      </c>
      <c r="B617" s="35" t="s">
        <v>314</v>
      </c>
      <c r="C617" s="35" t="s">
        <v>415</v>
      </c>
      <c r="D617" s="35" t="s">
        <v>300</v>
      </c>
      <c r="E617" s="35" t="s">
        <v>34</v>
      </c>
      <c r="F617" s="35" t="s">
        <v>48</v>
      </c>
      <c r="G617" s="36" t="n">
        <v>-6</v>
      </c>
      <c r="H617" s="37" t="n">
        <v>1.109</v>
      </c>
      <c r="I617" s="37" t="n">
        <v>6.65</v>
      </c>
      <c r="J617" s="37" t="n">
        <v>0</v>
      </c>
      <c r="K617" s="37" t="n">
        <v>-0.02</v>
      </c>
      <c r="L617" s="37" t="n">
        <v>0</v>
      </c>
      <c r="M617" s="6" t="s">
        <f>=I617+J617+K617+L617</f>
      </c>
      <c r="N617" s="37"/>
      <c r="O617" s="35"/>
      <c r="P617" s="35" t="s">
        <v>386</v>
      </c>
    </row>
    <row collapsed="false" customFormat="false" customHeight="false" hidden="false" ht="12.1" outlineLevel="0" r="618">
      <c r="A618" s="34" t="n">
        <v>44617.568391204</v>
      </c>
      <c r="B618" s="35" t="s">
        <v>314</v>
      </c>
      <c r="C618" s="35" t="s">
        <v>415</v>
      </c>
      <c r="D618" s="35" t="s">
        <v>300</v>
      </c>
      <c r="E618" s="35" t="s">
        <v>34</v>
      </c>
      <c r="F618" s="35" t="s">
        <v>48</v>
      </c>
      <c r="G618" s="36" t="n">
        <v>-6</v>
      </c>
      <c r="H618" s="37" t="n">
        <v>1.109</v>
      </c>
      <c r="I618" s="37" t="n">
        <v>6.65</v>
      </c>
      <c r="J618" s="37" t="n">
        <v>0</v>
      </c>
      <c r="K618" s="37" t="n">
        <v>-0.02</v>
      </c>
      <c r="L618" s="37" t="n">
        <v>0</v>
      </c>
      <c r="M618" s="6" t="s">
        <f>=I618+J618+K618+L618</f>
      </c>
      <c r="N618" s="37"/>
      <c r="O618" s="35"/>
      <c r="P618" s="35" t="s">
        <v>386</v>
      </c>
    </row>
    <row collapsed="false" customFormat="false" customHeight="false" hidden="false" ht="12.1" outlineLevel="0" r="619">
      <c r="A619" s="34" t="n">
        <v>44617.568391204</v>
      </c>
      <c r="B619" s="35" t="s">
        <v>314</v>
      </c>
      <c r="C619" s="35" t="s">
        <v>415</v>
      </c>
      <c r="D619" s="35" t="s">
        <v>300</v>
      </c>
      <c r="E619" s="35" t="s">
        <v>34</v>
      </c>
      <c r="F619" s="35" t="s">
        <v>48</v>
      </c>
      <c r="G619" s="36" t="n">
        <v>-6</v>
      </c>
      <c r="H619" s="37" t="n">
        <v>1.109</v>
      </c>
      <c r="I619" s="37" t="n">
        <v>6.65</v>
      </c>
      <c r="J619" s="37" t="n">
        <v>0</v>
      </c>
      <c r="K619" s="37" t="n">
        <v>-0.02</v>
      </c>
      <c r="L619" s="37" t="n">
        <v>0</v>
      </c>
      <c r="M619" s="6" t="s">
        <f>=I619+J619+K619+L619</f>
      </c>
      <c r="N619" s="37"/>
      <c r="O619" s="35"/>
      <c r="P619" s="35" t="s">
        <v>386</v>
      </c>
    </row>
    <row collapsed="false" customFormat="false" customHeight="false" hidden="false" ht="12.1" outlineLevel="0" r="620">
      <c r="A620" s="34" t="n">
        <v>44617.568391204</v>
      </c>
      <c r="B620" s="35" t="s">
        <v>314</v>
      </c>
      <c r="C620" s="35" t="s">
        <v>415</v>
      </c>
      <c r="D620" s="35" t="s">
        <v>300</v>
      </c>
      <c r="E620" s="35" t="s">
        <v>34</v>
      </c>
      <c r="F620" s="35" t="s">
        <v>48</v>
      </c>
      <c r="G620" s="36" t="n">
        <v>-6</v>
      </c>
      <c r="H620" s="37" t="n">
        <v>1.109</v>
      </c>
      <c r="I620" s="37" t="n">
        <v>6.65</v>
      </c>
      <c r="J620" s="37" t="n">
        <v>0</v>
      </c>
      <c r="K620" s="37" t="n">
        <v>-0.02</v>
      </c>
      <c r="L620" s="37" t="n">
        <v>0</v>
      </c>
      <c r="M620" s="6" t="s">
        <f>=I620+J620+K620+L620</f>
      </c>
      <c r="N620" s="37"/>
      <c r="O620" s="35"/>
      <c r="P620" s="35" t="s">
        <v>386</v>
      </c>
    </row>
    <row collapsed="false" customFormat="false" customHeight="false" hidden="false" ht="12.1" outlineLevel="0" r="621">
      <c r="A621" s="34" t="n">
        <v>44617.568391204</v>
      </c>
      <c r="B621" s="35" t="s">
        <v>314</v>
      </c>
      <c r="C621" s="35" t="s">
        <v>415</v>
      </c>
      <c r="D621" s="35" t="s">
        <v>300</v>
      </c>
      <c r="E621" s="35" t="s">
        <v>34</v>
      </c>
      <c r="F621" s="35" t="s">
        <v>48</v>
      </c>
      <c r="G621" s="36" t="n">
        <v>-6</v>
      </c>
      <c r="H621" s="37" t="n">
        <v>1.109</v>
      </c>
      <c r="I621" s="37" t="n">
        <v>6.65</v>
      </c>
      <c r="J621" s="37" t="n">
        <v>0</v>
      </c>
      <c r="K621" s="37" t="n">
        <v>-0.02</v>
      </c>
      <c r="L621" s="37" t="n">
        <v>0</v>
      </c>
      <c r="M621" s="6" t="s">
        <f>=I621+J621+K621+L621</f>
      </c>
      <c r="N621" s="37"/>
      <c r="O621" s="35"/>
      <c r="P621" s="35" t="s">
        <v>386</v>
      </c>
    </row>
    <row collapsed="false" customFormat="false" customHeight="false" hidden="false" ht="12.1" outlineLevel="0" r="622">
      <c r="A622" s="34" t="n">
        <v>44617.568391204</v>
      </c>
      <c r="B622" s="35" t="s">
        <v>314</v>
      </c>
      <c r="C622" s="35" t="s">
        <v>415</v>
      </c>
      <c r="D622" s="35" t="s">
        <v>300</v>
      </c>
      <c r="E622" s="35" t="s">
        <v>34</v>
      </c>
      <c r="F622" s="35" t="s">
        <v>48</v>
      </c>
      <c r="G622" s="36" t="n">
        <v>-6</v>
      </c>
      <c r="H622" s="37" t="n">
        <v>1.109</v>
      </c>
      <c r="I622" s="37" t="n">
        <v>6.65</v>
      </c>
      <c r="J622" s="37" t="n">
        <v>0</v>
      </c>
      <c r="K622" s="37" t="n">
        <v>-0.02</v>
      </c>
      <c r="L622" s="37" t="n">
        <v>0</v>
      </c>
      <c r="M622" s="6" t="s">
        <f>=I622+J622+K622+L622</f>
      </c>
      <c r="N622" s="37"/>
      <c r="O622" s="35"/>
      <c r="P622" s="35" t="s">
        <v>386</v>
      </c>
    </row>
    <row collapsed="false" customFormat="false" customHeight="false" hidden="false" ht="12.1" outlineLevel="0" r="623">
      <c r="A623" s="34" t="n">
        <v>44617.568391204</v>
      </c>
      <c r="B623" s="35" t="s">
        <v>314</v>
      </c>
      <c r="C623" s="35" t="s">
        <v>415</v>
      </c>
      <c r="D623" s="35" t="s">
        <v>300</v>
      </c>
      <c r="E623" s="35" t="s">
        <v>34</v>
      </c>
      <c r="F623" s="35" t="s">
        <v>48</v>
      </c>
      <c r="G623" s="36" t="n">
        <v>-6</v>
      </c>
      <c r="H623" s="37" t="n">
        <v>1.109</v>
      </c>
      <c r="I623" s="37" t="n">
        <v>6.65</v>
      </c>
      <c r="J623" s="37" t="n">
        <v>0</v>
      </c>
      <c r="K623" s="37" t="n">
        <v>-0.02</v>
      </c>
      <c r="L623" s="37" t="n">
        <v>0</v>
      </c>
      <c r="M623" s="6" t="s">
        <f>=I623+J623+K623+L623</f>
      </c>
      <c r="N623" s="37"/>
      <c r="O623" s="35"/>
      <c r="P623" s="35" t="s">
        <v>386</v>
      </c>
    </row>
    <row collapsed="false" customFormat="false" customHeight="false" hidden="false" ht="12.1" outlineLevel="0" r="624">
      <c r="A624" s="34" t="n">
        <v>44617.568391204</v>
      </c>
      <c r="B624" s="35" t="s">
        <v>314</v>
      </c>
      <c r="C624" s="35" t="s">
        <v>415</v>
      </c>
      <c r="D624" s="35" t="s">
        <v>300</v>
      </c>
      <c r="E624" s="35" t="s">
        <v>34</v>
      </c>
      <c r="F624" s="35" t="s">
        <v>48</v>
      </c>
      <c r="G624" s="36" t="n">
        <v>-6</v>
      </c>
      <c r="H624" s="37" t="n">
        <v>1.109</v>
      </c>
      <c r="I624" s="37" t="n">
        <v>6.65</v>
      </c>
      <c r="J624" s="37" t="n">
        <v>0</v>
      </c>
      <c r="K624" s="37" t="n">
        <v>-0.02</v>
      </c>
      <c r="L624" s="37" t="n">
        <v>0</v>
      </c>
      <c r="M624" s="6" t="s">
        <f>=I624+J624+K624+L624</f>
      </c>
      <c r="N624" s="37"/>
      <c r="O624" s="35"/>
      <c r="P624" s="35" t="s">
        <v>386</v>
      </c>
    </row>
    <row collapsed="false" customFormat="false" customHeight="false" hidden="false" ht="12.1" outlineLevel="0" r="625">
      <c r="A625" s="34" t="n">
        <v>44617.568391204</v>
      </c>
      <c r="B625" s="35" t="s">
        <v>314</v>
      </c>
      <c r="C625" s="35" t="s">
        <v>415</v>
      </c>
      <c r="D625" s="35" t="s">
        <v>300</v>
      </c>
      <c r="E625" s="35" t="s">
        <v>34</v>
      </c>
      <c r="F625" s="35" t="s">
        <v>48</v>
      </c>
      <c r="G625" s="36" t="n">
        <v>-6</v>
      </c>
      <c r="H625" s="37" t="n">
        <v>1.109</v>
      </c>
      <c r="I625" s="37" t="n">
        <v>6.65</v>
      </c>
      <c r="J625" s="37" t="n">
        <v>0</v>
      </c>
      <c r="K625" s="37" t="n">
        <v>-0.02</v>
      </c>
      <c r="L625" s="37" t="n">
        <v>0</v>
      </c>
      <c r="M625" s="6" t="s">
        <f>=I625+J625+K625+L625</f>
      </c>
      <c r="N625" s="37"/>
      <c r="O625" s="35"/>
      <c r="P625" s="35" t="s">
        <v>386</v>
      </c>
    </row>
    <row collapsed="false" customFormat="false" customHeight="false" hidden="false" ht="12.1" outlineLevel="0" r="626">
      <c r="A626" s="34" t="n">
        <v>44617.568402778</v>
      </c>
      <c r="B626" s="35" t="s">
        <v>314</v>
      </c>
      <c r="C626" s="35" t="s">
        <v>415</v>
      </c>
      <c r="D626" s="35" t="s">
        <v>300</v>
      </c>
      <c r="E626" s="35" t="s">
        <v>34</v>
      </c>
      <c r="F626" s="35" t="s">
        <v>48</v>
      </c>
      <c r="G626" s="36" t="n">
        <v>-6</v>
      </c>
      <c r="H626" s="37" t="n">
        <v>1.109</v>
      </c>
      <c r="I626" s="37" t="n">
        <v>6.65</v>
      </c>
      <c r="J626" s="37" t="n">
        <v>0</v>
      </c>
      <c r="K626" s="37" t="n">
        <v>-0.02</v>
      </c>
      <c r="L626" s="37" t="n">
        <v>0</v>
      </c>
      <c r="M626" s="6" t="s">
        <f>=I626+J626+K626+L626</f>
      </c>
      <c r="N626" s="37"/>
      <c r="O626" s="35"/>
      <c r="P626" s="35" t="s">
        <v>386</v>
      </c>
    </row>
    <row collapsed="false" customFormat="false" customHeight="false" hidden="false" ht="12.1" outlineLevel="0" r="627">
      <c r="A627" s="34" t="n">
        <v>44617.568402778</v>
      </c>
      <c r="B627" s="35" t="s">
        <v>314</v>
      </c>
      <c r="C627" s="35" t="s">
        <v>415</v>
      </c>
      <c r="D627" s="35" t="s">
        <v>300</v>
      </c>
      <c r="E627" s="35" t="s">
        <v>34</v>
      </c>
      <c r="F627" s="35" t="s">
        <v>48</v>
      </c>
      <c r="G627" s="36" t="n">
        <v>-6</v>
      </c>
      <c r="H627" s="37" t="n">
        <v>1.109</v>
      </c>
      <c r="I627" s="37" t="n">
        <v>6.65</v>
      </c>
      <c r="J627" s="37" t="n">
        <v>0</v>
      </c>
      <c r="K627" s="37" t="n">
        <v>-0.02</v>
      </c>
      <c r="L627" s="37" t="n">
        <v>0</v>
      </c>
      <c r="M627" s="6" t="s">
        <f>=I627+J627+K627+L627</f>
      </c>
      <c r="N627" s="37"/>
      <c r="O627" s="35"/>
      <c r="P627" s="35" t="s">
        <v>386</v>
      </c>
    </row>
    <row collapsed="false" customFormat="false" customHeight="false" hidden="false" ht="12.1" outlineLevel="0" r="628">
      <c r="A628" s="34" t="n">
        <v>44617.568402778</v>
      </c>
      <c r="B628" s="35" t="s">
        <v>314</v>
      </c>
      <c r="C628" s="35" t="s">
        <v>415</v>
      </c>
      <c r="D628" s="35" t="s">
        <v>300</v>
      </c>
      <c r="E628" s="35" t="s">
        <v>34</v>
      </c>
      <c r="F628" s="35" t="s">
        <v>48</v>
      </c>
      <c r="G628" s="36" t="n">
        <v>-6</v>
      </c>
      <c r="H628" s="37" t="n">
        <v>1.109</v>
      </c>
      <c r="I628" s="37" t="n">
        <v>6.65</v>
      </c>
      <c r="J628" s="37" t="n">
        <v>0</v>
      </c>
      <c r="K628" s="37" t="n">
        <v>-0.02</v>
      </c>
      <c r="L628" s="37" t="n">
        <v>0</v>
      </c>
      <c r="M628" s="6" t="s">
        <f>=I628+J628+K628+L628</f>
      </c>
      <c r="N628" s="37"/>
      <c r="O628" s="35"/>
      <c r="P628" s="35" t="s">
        <v>386</v>
      </c>
    </row>
    <row collapsed="false" customFormat="false" customHeight="false" hidden="false" ht="12.1" outlineLevel="0" r="629">
      <c r="A629" s="34" t="n">
        <v>44617.568402778</v>
      </c>
      <c r="B629" s="35" t="s">
        <v>314</v>
      </c>
      <c r="C629" s="35" t="s">
        <v>415</v>
      </c>
      <c r="D629" s="35" t="s">
        <v>300</v>
      </c>
      <c r="E629" s="35" t="s">
        <v>34</v>
      </c>
      <c r="F629" s="35" t="s">
        <v>48</v>
      </c>
      <c r="G629" s="36" t="n">
        <v>-6</v>
      </c>
      <c r="H629" s="37" t="n">
        <v>1.109</v>
      </c>
      <c r="I629" s="37" t="n">
        <v>6.65</v>
      </c>
      <c r="J629" s="37" t="n">
        <v>0</v>
      </c>
      <c r="K629" s="37" t="n">
        <v>-0.02</v>
      </c>
      <c r="L629" s="37" t="n">
        <v>0</v>
      </c>
      <c r="M629" s="6" t="s">
        <f>=I629+J629+K629+L629</f>
      </c>
      <c r="N629" s="37"/>
      <c r="O629" s="35"/>
      <c r="P629" s="35" t="s">
        <v>386</v>
      </c>
    </row>
    <row collapsed="false" customFormat="false" customHeight="false" hidden="false" ht="12.1" outlineLevel="0" r="630">
      <c r="A630" s="34" t="n">
        <v>44617.568402778</v>
      </c>
      <c r="B630" s="35" t="s">
        <v>314</v>
      </c>
      <c r="C630" s="35" t="s">
        <v>415</v>
      </c>
      <c r="D630" s="35" t="s">
        <v>300</v>
      </c>
      <c r="E630" s="35" t="s">
        <v>34</v>
      </c>
      <c r="F630" s="35" t="s">
        <v>48</v>
      </c>
      <c r="G630" s="36" t="n">
        <v>-6</v>
      </c>
      <c r="H630" s="37" t="n">
        <v>1.109</v>
      </c>
      <c r="I630" s="37" t="n">
        <v>6.65</v>
      </c>
      <c r="J630" s="37" t="n">
        <v>0</v>
      </c>
      <c r="K630" s="37" t="n">
        <v>-0.02</v>
      </c>
      <c r="L630" s="37" t="n">
        <v>0</v>
      </c>
      <c r="M630" s="6" t="s">
        <f>=I630+J630+K630+L630</f>
      </c>
      <c r="N630" s="37"/>
      <c r="O630" s="35"/>
      <c r="P630" s="35" t="s">
        <v>386</v>
      </c>
    </row>
    <row collapsed="false" customFormat="false" customHeight="false" hidden="false" ht="12.1" outlineLevel="0" r="631">
      <c r="A631" s="34" t="n">
        <v>44617.568402778</v>
      </c>
      <c r="B631" s="35" t="s">
        <v>314</v>
      </c>
      <c r="C631" s="35" t="s">
        <v>415</v>
      </c>
      <c r="D631" s="35" t="s">
        <v>300</v>
      </c>
      <c r="E631" s="35" t="s">
        <v>34</v>
      </c>
      <c r="F631" s="35" t="s">
        <v>48</v>
      </c>
      <c r="G631" s="36" t="n">
        <v>-6</v>
      </c>
      <c r="H631" s="37" t="n">
        <v>1.109</v>
      </c>
      <c r="I631" s="37" t="n">
        <v>6.65</v>
      </c>
      <c r="J631" s="37" t="n">
        <v>0</v>
      </c>
      <c r="K631" s="37" t="n">
        <v>-0.02</v>
      </c>
      <c r="L631" s="37" t="n">
        <v>0</v>
      </c>
      <c r="M631" s="6" t="s">
        <f>=I631+J631+K631+L631</f>
      </c>
      <c r="N631" s="37"/>
      <c r="O631" s="35"/>
      <c r="P631" s="35" t="s">
        <v>386</v>
      </c>
    </row>
    <row collapsed="false" customFormat="false" customHeight="false" hidden="false" ht="12.1" outlineLevel="0" r="632">
      <c r="A632" s="34" t="n">
        <v>44617.568414352</v>
      </c>
      <c r="B632" s="35" t="s">
        <v>314</v>
      </c>
      <c r="C632" s="35" t="s">
        <v>415</v>
      </c>
      <c r="D632" s="35" t="s">
        <v>300</v>
      </c>
      <c r="E632" s="35" t="s">
        <v>34</v>
      </c>
      <c r="F632" s="35" t="s">
        <v>48</v>
      </c>
      <c r="G632" s="36" t="n">
        <v>-6</v>
      </c>
      <c r="H632" s="37" t="n">
        <v>1.109</v>
      </c>
      <c r="I632" s="37" t="n">
        <v>6.65</v>
      </c>
      <c r="J632" s="37" t="n">
        <v>0</v>
      </c>
      <c r="K632" s="37" t="n">
        <v>-0.02</v>
      </c>
      <c r="L632" s="37" t="n">
        <v>0</v>
      </c>
      <c r="M632" s="6" t="s">
        <f>=I632+J632+K632+L632</f>
      </c>
      <c r="N632" s="37"/>
      <c r="O632" s="35"/>
      <c r="P632" s="35" t="s">
        <v>386</v>
      </c>
    </row>
    <row collapsed="false" customFormat="false" customHeight="false" hidden="false" ht="12.1" outlineLevel="0" r="633">
      <c r="A633" s="34" t="n">
        <v>44617.568414352</v>
      </c>
      <c r="B633" s="35" t="s">
        <v>314</v>
      </c>
      <c r="C633" s="35" t="s">
        <v>415</v>
      </c>
      <c r="D633" s="35" t="s">
        <v>300</v>
      </c>
      <c r="E633" s="35" t="s">
        <v>34</v>
      </c>
      <c r="F633" s="35" t="s">
        <v>48</v>
      </c>
      <c r="G633" s="36" t="n">
        <v>-6</v>
      </c>
      <c r="H633" s="37" t="n">
        <v>1.109</v>
      </c>
      <c r="I633" s="37" t="n">
        <v>6.65</v>
      </c>
      <c r="J633" s="37" t="n">
        <v>0</v>
      </c>
      <c r="K633" s="37" t="n">
        <v>-0.02</v>
      </c>
      <c r="L633" s="37" t="n">
        <v>0</v>
      </c>
      <c r="M633" s="6" t="s">
        <f>=I633+J633+K633+L633</f>
      </c>
      <c r="N633" s="37"/>
      <c r="O633" s="35"/>
      <c r="P633" s="35" t="s">
        <v>386</v>
      </c>
    </row>
    <row collapsed="false" customFormat="false" customHeight="false" hidden="false" ht="12.1" outlineLevel="0" r="634">
      <c r="A634" s="34" t="n">
        <v>44617.568414352</v>
      </c>
      <c r="B634" s="35" t="s">
        <v>314</v>
      </c>
      <c r="C634" s="35" t="s">
        <v>415</v>
      </c>
      <c r="D634" s="35" t="s">
        <v>300</v>
      </c>
      <c r="E634" s="35" t="s">
        <v>34</v>
      </c>
      <c r="F634" s="35" t="s">
        <v>48</v>
      </c>
      <c r="G634" s="36" t="n">
        <v>-6</v>
      </c>
      <c r="H634" s="37" t="n">
        <v>1.109</v>
      </c>
      <c r="I634" s="37" t="n">
        <v>6.65</v>
      </c>
      <c r="J634" s="37" t="n">
        <v>0</v>
      </c>
      <c r="K634" s="37" t="n">
        <v>-0.02</v>
      </c>
      <c r="L634" s="37" t="n">
        <v>0</v>
      </c>
      <c r="M634" s="6" t="s">
        <f>=I634+J634+K634+L634</f>
      </c>
      <c r="N634" s="37"/>
      <c r="O634" s="35"/>
      <c r="P634" s="35" t="s">
        <v>386</v>
      </c>
    </row>
    <row collapsed="false" customFormat="false" customHeight="false" hidden="false" ht="12.1" outlineLevel="0" r="635">
      <c r="A635" s="34" t="n">
        <v>44617.568414352</v>
      </c>
      <c r="B635" s="35" t="s">
        <v>314</v>
      </c>
      <c r="C635" s="35" t="s">
        <v>415</v>
      </c>
      <c r="D635" s="35" t="s">
        <v>300</v>
      </c>
      <c r="E635" s="35" t="s">
        <v>34</v>
      </c>
      <c r="F635" s="35" t="s">
        <v>48</v>
      </c>
      <c r="G635" s="36" t="n">
        <v>-6</v>
      </c>
      <c r="H635" s="37" t="n">
        <v>1.109</v>
      </c>
      <c r="I635" s="37" t="n">
        <v>6.65</v>
      </c>
      <c r="J635" s="37" t="n">
        <v>0</v>
      </c>
      <c r="K635" s="37" t="n">
        <v>-0.02</v>
      </c>
      <c r="L635" s="37" t="n">
        <v>0</v>
      </c>
      <c r="M635" s="6" t="s">
        <f>=I635+J635+K635+L635</f>
      </c>
      <c r="N635" s="37"/>
      <c r="O635" s="35"/>
      <c r="P635" s="35" t="s">
        <v>386</v>
      </c>
    </row>
    <row collapsed="false" customFormat="false" customHeight="false" hidden="false" ht="12.1" outlineLevel="0" r="636">
      <c r="A636" s="34" t="n">
        <v>44617.568414352</v>
      </c>
      <c r="B636" s="35" t="s">
        <v>314</v>
      </c>
      <c r="C636" s="35" t="s">
        <v>415</v>
      </c>
      <c r="D636" s="35" t="s">
        <v>300</v>
      </c>
      <c r="E636" s="35" t="s">
        <v>34</v>
      </c>
      <c r="F636" s="35" t="s">
        <v>48</v>
      </c>
      <c r="G636" s="36" t="n">
        <v>-6</v>
      </c>
      <c r="H636" s="37" t="n">
        <v>1.109</v>
      </c>
      <c r="I636" s="37" t="n">
        <v>6.65</v>
      </c>
      <c r="J636" s="37" t="n">
        <v>0</v>
      </c>
      <c r="K636" s="37" t="n">
        <v>-0.02</v>
      </c>
      <c r="L636" s="37" t="n">
        <v>0</v>
      </c>
      <c r="M636" s="6" t="s">
        <f>=I636+J636+K636+L636</f>
      </c>
      <c r="N636" s="37"/>
      <c r="O636" s="35"/>
      <c r="P636" s="35" t="s">
        <v>386</v>
      </c>
    </row>
    <row collapsed="false" customFormat="false" customHeight="false" hidden="false" ht="12.1" outlineLevel="0" r="637">
      <c r="A637" s="34" t="n">
        <v>44617.568414352</v>
      </c>
      <c r="B637" s="35" t="s">
        <v>314</v>
      </c>
      <c r="C637" s="35" t="s">
        <v>415</v>
      </c>
      <c r="D637" s="35" t="s">
        <v>300</v>
      </c>
      <c r="E637" s="35" t="s">
        <v>34</v>
      </c>
      <c r="F637" s="35" t="s">
        <v>48</v>
      </c>
      <c r="G637" s="36" t="n">
        <v>-6</v>
      </c>
      <c r="H637" s="37" t="n">
        <v>1.109</v>
      </c>
      <c r="I637" s="37" t="n">
        <v>6.65</v>
      </c>
      <c r="J637" s="37" t="n">
        <v>0</v>
      </c>
      <c r="K637" s="37" t="n">
        <v>-0.02</v>
      </c>
      <c r="L637" s="37" t="n">
        <v>0</v>
      </c>
      <c r="M637" s="6" t="s">
        <f>=I637+J637+K637+L637</f>
      </c>
      <c r="N637" s="37"/>
      <c r="O637" s="35"/>
      <c r="P637" s="35" t="s">
        <v>386</v>
      </c>
    </row>
    <row collapsed="false" customFormat="false" customHeight="false" hidden="false" ht="12.1" outlineLevel="0" r="638">
      <c r="A638" s="34" t="n">
        <v>44617.568414352</v>
      </c>
      <c r="B638" s="35" t="s">
        <v>314</v>
      </c>
      <c r="C638" s="35" t="s">
        <v>415</v>
      </c>
      <c r="D638" s="35" t="s">
        <v>300</v>
      </c>
      <c r="E638" s="35" t="s">
        <v>34</v>
      </c>
      <c r="F638" s="35" t="s">
        <v>48</v>
      </c>
      <c r="G638" s="36" t="n">
        <v>-6</v>
      </c>
      <c r="H638" s="37" t="n">
        <v>1.109</v>
      </c>
      <c r="I638" s="37" t="n">
        <v>6.65</v>
      </c>
      <c r="J638" s="37" t="n">
        <v>0</v>
      </c>
      <c r="K638" s="37" t="n">
        <v>-0.02</v>
      </c>
      <c r="L638" s="37" t="n">
        <v>0</v>
      </c>
      <c r="M638" s="6" t="s">
        <f>=I638+J638+K638+L638</f>
      </c>
      <c r="N638" s="37"/>
      <c r="O638" s="35"/>
      <c r="P638" s="35" t="s">
        <v>386</v>
      </c>
    </row>
    <row collapsed="false" customFormat="false" customHeight="false" hidden="false" ht="12.1" outlineLevel="0" r="639">
      <c r="A639" s="34" t="n">
        <v>44617.568414352</v>
      </c>
      <c r="B639" s="35" t="s">
        <v>314</v>
      </c>
      <c r="C639" s="35" t="s">
        <v>415</v>
      </c>
      <c r="D639" s="35" t="s">
        <v>300</v>
      </c>
      <c r="E639" s="35" t="s">
        <v>34</v>
      </c>
      <c r="F639" s="35" t="s">
        <v>48</v>
      </c>
      <c r="G639" s="36" t="n">
        <v>-6</v>
      </c>
      <c r="H639" s="37" t="n">
        <v>1.109</v>
      </c>
      <c r="I639" s="37" t="n">
        <v>6.65</v>
      </c>
      <c r="J639" s="37" t="n">
        <v>0</v>
      </c>
      <c r="K639" s="37" t="n">
        <v>-0.02</v>
      </c>
      <c r="L639" s="37" t="n">
        <v>0</v>
      </c>
      <c r="M639" s="6" t="s">
        <f>=I639+J639+K639+L639</f>
      </c>
      <c r="N639" s="37"/>
      <c r="O639" s="35"/>
      <c r="P639" s="35" t="s">
        <v>386</v>
      </c>
    </row>
    <row collapsed="false" customFormat="false" customHeight="false" hidden="false" ht="12.1" outlineLevel="0" r="640">
      <c r="A640" s="34" t="n">
        <v>44617.568414352</v>
      </c>
      <c r="B640" s="35" t="s">
        <v>314</v>
      </c>
      <c r="C640" s="35" t="s">
        <v>415</v>
      </c>
      <c r="D640" s="35" t="s">
        <v>300</v>
      </c>
      <c r="E640" s="35" t="s">
        <v>34</v>
      </c>
      <c r="F640" s="35" t="s">
        <v>48</v>
      </c>
      <c r="G640" s="36" t="n">
        <v>-6</v>
      </c>
      <c r="H640" s="37" t="n">
        <v>1.109</v>
      </c>
      <c r="I640" s="37" t="n">
        <v>6.65</v>
      </c>
      <c r="J640" s="37" t="n">
        <v>0</v>
      </c>
      <c r="K640" s="37" t="n">
        <v>-0.02</v>
      </c>
      <c r="L640" s="37" t="n">
        <v>0</v>
      </c>
      <c r="M640" s="6" t="s">
        <f>=I640+J640+K640+L640</f>
      </c>
      <c r="N640" s="37"/>
      <c r="O640" s="35"/>
      <c r="P640" s="35" t="s">
        <v>386</v>
      </c>
    </row>
    <row collapsed="false" customFormat="false" customHeight="false" hidden="false" ht="12.1" outlineLevel="0" r="641">
      <c r="A641" s="34" t="n">
        <v>44617.568425926</v>
      </c>
      <c r="B641" s="35" t="s">
        <v>314</v>
      </c>
      <c r="C641" s="35" t="s">
        <v>415</v>
      </c>
      <c r="D641" s="35" t="s">
        <v>300</v>
      </c>
      <c r="E641" s="35" t="s">
        <v>34</v>
      </c>
      <c r="F641" s="35" t="s">
        <v>48</v>
      </c>
      <c r="G641" s="36" t="n">
        <v>-6</v>
      </c>
      <c r="H641" s="37" t="n">
        <v>1.109</v>
      </c>
      <c r="I641" s="37" t="n">
        <v>6.65</v>
      </c>
      <c r="J641" s="37" t="n">
        <v>0</v>
      </c>
      <c r="K641" s="37" t="n">
        <v>-0.02</v>
      </c>
      <c r="L641" s="37" t="n">
        <v>0</v>
      </c>
      <c r="M641" s="6" t="s">
        <f>=I641+J641+K641+L641</f>
      </c>
      <c r="N641" s="37"/>
      <c r="O641" s="35"/>
      <c r="P641" s="35" t="s">
        <v>386</v>
      </c>
    </row>
    <row collapsed="false" customFormat="false" customHeight="false" hidden="false" ht="12.1" outlineLevel="0" r="642">
      <c r="A642" s="34" t="n">
        <v>44617.568425926</v>
      </c>
      <c r="B642" s="35" t="s">
        <v>314</v>
      </c>
      <c r="C642" s="35" t="s">
        <v>415</v>
      </c>
      <c r="D642" s="35" t="s">
        <v>300</v>
      </c>
      <c r="E642" s="35" t="s">
        <v>34</v>
      </c>
      <c r="F642" s="35" t="s">
        <v>48</v>
      </c>
      <c r="G642" s="36" t="n">
        <v>-6</v>
      </c>
      <c r="H642" s="37" t="n">
        <v>1.109</v>
      </c>
      <c r="I642" s="37" t="n">
        <v>6.65</v>
      </c>
      <c r="J642" s="37" t="n">
        <v>0</v>
      </c>
      <c r="K642" s="37" t="n">
        <v>-0.02</v>
      </c>
      <c r="L642" s="37" t="n">
        <v>0</v>
      </c>
      <c r="M642" s="6" t="s">
        <f>=I642+J642+K642+L642</f>
      </c>
      <c r="N642" s="37"/>
      <c r="O642" s="35"/>
      <c r="P642" s="35" t="s">
        <v>386</v>
      </c>
    </row>
    <row collapsed="false" customFormat="false" customHeight="false" hidden="false" ht="12.1" outlineLevel="0" r="643">
      <c r="A643" s="34" t="n">
        <v>44617.568425926</v>
      </c>
      <c r="B643" s="35" t="s">
        <v>314</v>
      </c>
      <c r="C643" s="35" t="s">
        <v>415</v>
      </c>
      <c r="D643" s="35" t="s">
        <v>300</v>
      </c>
      <c r="E643" s="35" t="s">
        <v>34</v>
      </c>
      <c r="F643" s="35" t="s">
        <v>48</v>
      </c>
      <c r="G643" s="36" t="n">
        <v>-6</v>
      </c>
      <c r="H643" s="37" t="n">
        <v>1.109</v>
      </c>
      <c r="I643" s="37" t="n">
        <v>6.65</v>
      </c>
      <c r="J643" s="37" t="n">
        <v>0</v>
      </c>
      <c r="K643" s="37" t="n">
        <v>-0.02</v>
      </c>
      <c r="L643" s="37" t="n">
        <v>0</v>
      </c>
      <c r="M643" s="6" t="s">
        <f>=I643+J643+K643+L643</f>
      </c>
      <c r="N643" s="37"/>
      <c r="O643" s="35"/>
      <c r="P643" s="35" t="s">
        <v>386</v>
      </c>
    </row>
    <row collapsed="false" customFormat="false" customHeight="false" hidden="false" ht="12.1" outlineLevel="0" r="644">
      <c r="A644" s="34" t="n">
        <v>44617.568425926</v>
      </c>
      <c r="B644" s="35" t="s">
        <v>314</v>
      </c>
      <c r="C644" s="35" t="s">
        <v>415</v>
      </c>
      <c r="D644" s="35" t="s">
        <v>300</v>
      </c>
      <c r="E644" s="35" t="s">
        <v>34</v>
      </c>
      <c r="F644" s="35" t="s">
        <v>48</v>
      </c>
      <c r="G644" s="36" t="n">
        <v>-6</v>
      </c>
      <c r="H644" s="37" t="n">
        <v>1.109</v>
      </c>
      <c r="I644" s="37" t="n">
        <v>6.65</v>
      </c>
      <c r="J644" s="37" t="n">
        <v>0</v>
      </c>
      <c r="K644" s="37" t="n">
        <v>-0.02</v>
      </c>
      <c r="L644" s="37" t="n">
        <v>0</v>
      </c>
      <c r="M644" s="6" t="s">
        <f>=I644+J644+K644+L644</f>
      </c>
      <c r="N644" s="37"/>
      <c r="O644" s="35"/>
      <c r="P644" s="35" t="s">
        <v>386</v>
      </c>
    </row>
    <row collapsed="false" customFormat="false" customHeight="false" hidden="false" ht="12.1" outlineLevel="0" r="645">
      <c r="A645" s="34" t="n">
        <v>44617.568425926</v>
      </c>
      <c r="B645" s="35" t="s">
        <v>314</v>
      </c>
      <c r="C645" s="35" t="s">
        <v>415</v>
      </c>
      <c r="D645" s="35" t="s">
        <v>300</v>
      </c>
      <c r="E645" s="35" t="s">
        <v>34</v>
      </c>
      <c r="F645" s="35" t="s">
        <v>48</v>
      </c>
      <c r="G645" s="36" t="n">
        <v>-6</v>
      </c>
      <c r="H645" s="37" t="n">
        <v>1.109</v>
      </c>
      <c r="I645" s="37" t="n">
        <v>6.65</v>
      </c>
      <c r="J645" s="37" t="n">
        <v>0</v>
      </c>
      <c r="K645" s="37" t="n">
        <v>-0.02</v>
      </c>
      <c r="L645" s="37" t="n">
        <v>0</v>
      </c>
      <c r="M645" s="6" t="s">
        <f>=I645+J645+K645+L645</f>
      </c>
      <c r="N645" s="37"/>
      <c r="O645" s="35"/>
      <c r="P645" s="35" t="s">
        <v>386</v>
      </c>
    </row>
    <row collapsed="false" customFormat="false" customHeight="false" hidden="false" ht="12.1" outlineLevel="0" r="646">
      <c r="A646" s="34" t="n">
        <v>44617.568425926</v>
      </c>
      <c r="B646" s="35" t="s">
        <v>314</v>
      </c>
      <c r="C646" s="35" t="s">
        <v>415</v>
      </c>
      <c r="D646" s="35" t="s">
        <v>300</v>
      </c>
      <c r="E646" s="35" t="s">
        <v>34</v>
      </c>
      <c r="F646" s="35" t="s">
        <v>48</v>
      </c>
      <c r="G646" s="36" t="n">
        <v>-6</v>
      </c>
      <c r="H646" s="37" t="n">
        <v>1.109</v>
      </c>
      <c r="I646" s="37" t="n">
        <v>6.65</v>
      </c>
      <c r="J646" s="37" t="n">
        <v>0</v>
      </c>
      <c r="K646" s="37" t="n">
        <v>-0.02</v>
      </c>
      <c r="L646" s="37" t="n">
        <v>0</v>
      </c>
      <c r="M646" s="6" t="s">
        <f>=I646+J646+K646+L646</f>
      </c>
      <c r="N646" s="37"/>
      <c r="O646" s="35"/>
      <c r="P646" s="35" t="s">
        <v>386</v>
      </c>
    </row>
    <row collapsed="false" customFormat="false" customHeight="false" hidden="false" ht="12.1" outlineLevel="0" r="647">
      <c r="A647" s="34" t="n">
        <v>44617.568425926</v>
      </c>
      <c r="B647" s="35" t="s">
        <v>314</v>
      </c>
      <c r="C647" s="35" t="s">
        <v>415</v>
      </c>
      <c r="D647" s="35" t="s">
        <v>300</v>
      </c>
      <c r="E647" s="35" t="s">
        <v>34</v>
      </c>
      <c r="F647" s="35" t="s">
        <v>48</v>
      </c>
      <c r="G647" s="36" t="n">
        <v>-6</v>
      </c>
      <c r="H647" s="37" t="n">
        <v>1.109</v>
      </c>
      <c r="I647" s="37" t="n">
        <v>6.65</v>
      </c>
      <c r="J647" s="37" t="n">
        <v>0</v>
      </c>
      <c r="K647" s="37" t="n">
        <v>-0.02</v>
      </c>
      <c r="L647" s="37" t="n">
        <v>0</v>
      </c>
      <c r="M647" s="6" t="s">
        <f>=I647+J647+K647+L647</f>
      </c>
      <c r="N647" s="37"/>
      <c r="O647" s="35"/>
      <c r="P647" s="35" t="s">
        <v>386</v>
      </c>
    </row>
    <row collapsed="false" customFormat="false" customHeight="false" hidden="false" ht="12.1" outlineLevel="0" r="648">
      <c r="A648" s="34" t="n">
        <v>44617.568425926</v>
      </c>
      <c r="B648" s="35" t="s">
        <v>314</v>
      </c>
      <c r="C648" s="35" t="s">
        <v>415</v>
      </c>
      <c r="D648" s="35" t="s">
        <v>300</v>
      </c>
      <c r="E648" s="35" t="s">
        <v>34</v>
      </c>
      <c r="F648" s="35" t="s">
        <v>48</v>
      </c>
      <c r="G648" s="36" t="n">
        <v>-6</v>
      </c>
      <c r="H648" s="37" t="n">
        <v>1.109</v>
      </c>
      <c r="I648" s="37" t="n">
        <v>6.65</v>
      </c>
      <c r="J648" s="37" t="n">
        <v>0</v>
      </c>
      <c r="K648" s="37" t="n">
        <v>-0.02</v>
      </c>
      <c r="L648" s="37" t="n">
        <v>0</v>
      </c>
      <c r="M648" s="6" t="s">
        <f>=I648+J648+K648+L648</f>
      </c>
      <c r="N648" s="37"/>
      <c r="O648" s="35"/>
      <c r="P648" s="35" t="s">
        <v>386</v>
      </c>
    </row>
    <row collapsed="false" customFormat="false" customHeight="false" hidden="false" ht="12.1" outlineLevel="0" r="649">
      <c r="A649" s="34" t="n">
        <v>44617.568576389</v>
      </c>
      <c r="B649" s="35" t="s">
        <v>314</v>
      </c>
      <c r="C649" s="35" t="s">
        <v>415</v>
      </c>
      <c r="D649" s="35" t="s">
        <v>300</v>
      </c>
      <c r="E649" s="35" t="s">
        <v>34</v>
      </c>
      <c r="F649" s="35" t="s">
        <v>48</v>
      </c>
      <c r="G649" s="36" t="n">
        <v>-4</v>
      </c>
      <c r="H649" s="37" t="n">
        <v>1.109</v>
      </c>
      <c r="I649" s="37" t="n">
        <v>4.44</v>
      </c>
      <c r="J649" s="37" t="n">
        <v>0</v>
      </c>
      <c r="K649" s="37" t="n">
        <v>-0.01</v>
      </c>
      <c r="L649" s="37" t="n">
        <v>0</v>
      </c>
      <c r="M649" s="6" t="s">
        <f>=I649+J649+K649+L649</f>
      </c>
      <c r="N649" s="37"/>
      <c r="O649" s="35"/>
      <c r="P649" s="35" t="s">
        <v>386</v>
      </c>
    </row>
    <row collapsed="false" customFormat="false" customHeight="false" hidden="false" ht="12.1" outlineLevel="0" r="650">
      <c r="A650" s="22" t="n">
        <v>44648.448888889</v>
      </c>
      <c r="B650" s="23" t="s">
        <v>393</v>
      </c>
      <c r="C650" s="23" t="s">
        <v>462</v>
      </c>
      <c r="D650" s="23" t="s">
        <v>393</v>
      </c>
      <c r="E650" s="23" t="s">
        <v>393</v>
      </c>
      <c r="F650" s="23" t="s">
        <v>20</v>
      </c>
      <c r="G650" s="24" t="n">
        <v>1</v>
      </c>
      <c r="H650" s="25" t="n">
        <v>1</v>
      </c>
      <c r="I650" s="25" t="n">
        <v>97.36</v>
      </c>
      <c r="J650" s="25" t="n">
        <v>0</v>
      </c>
      <c r="K650" s="25" t="n">
        <v>0</v>
      </c>
      <c r="L650" s="25" t="n">
        <v>0</v>
      </c>
      <c r="M650" s="25"/>
      <c r="N650" s="6" t="s">
        <f>=I650+J650+K650+L650</f>
      </c>
      <c r="O650" s="23"/>
      <c r="P650" s="23" t="s">
        <v>386</v>
      </c>
    </row>
    <row collapsed="false" customFormat="false" customHeight="false" hidden="false" ht="12.1" outlineLevel="0" r="651">
      <c r="A651" s="22" t="n">
        <v>44648.472696759</v>
      </c>
      <c r="B651" s="23" t="s">
        <v>390</v>
      </c>
      <c r="C651" s="23" t="s">
        <v>461</v>
      </c>
      <c r="D651" s="23" t="s">
        <v>390</v>
      </c>
      <c r="E651" s="23" t="s">
        <v>390</v>
      </c>
      <c r="F651" s="23" t="s">
        <v>20</v>
      </c>
      <c r="G651" s="24" t="n">
        <v>1</v>
      </c>
      <c r="H651" s="25" t="n">
        <v>1</v>
      </c>
      <c r="I651" s="25" t="n">
        <v>13.16</v>
      </c>
      <c r="J651" s="25" t="n">
        <v>0</v>
      </c>
      <c r="K651" s="25" t="n">
        <v>0</v>
      </c>
      <c r="L651" s="25" t="n">
        <v>0</v>
      </c>
      <c r="M651" s="25"/>
      <c r="N651" s="6" t="s">
        <f>=I651+J651+K651+L651</f>
      </c>
      <c r="O651" s="23"/>
      <c r="P651" s="23" t="s">
        <v>386</v>
      </c>
    </row>
    <row collapsed="false" customFormat="false" customHeight="false" hidden="false" ht="12.1" outlineLevel="0" r="652">
      <c r="A652" s="22" t="n">
        <v>44670.458564815</v>
      </c>
      <c r="B652" s="23" t="s">
        <v>390</v>
      </c>
      <c r="C652" s="23" t="s">
        <v>456</v>
      </c>
      <c r="D652" s="23" t="s">
        <v>390</v>
      </c>
      <c r="E652" s="23" t="s">
        <v>390</v>
      </c>
      <c r="F652" s="23" t="s">
        <v>20</v>
      </c>
      <c r="G652" s="24" t="n">
        <v>1</v>
      </c>
      <c r="H652" s="25" t="n">
        <v>1</v>
      </c>
      <c r="I652" s="25" t="n">
        <v>47.64</v>
      </c>
      <c r="J652" s="25" t="n">
        <v>0</v>
      </c>
      <c r="K652" s="25" t="n">
        <v>0</v>
      </c>
      <c r="L652" s="25" t="n">
        <v>0</v>
      </c>
      <c r="M652" s="25"/>
      <c r="N652" s="6" t="s">
        <f>=I652+J652+K652+L652</f>
      </c>
      <c r="O652" s="23"/>
      <c r="P652" s="23" t="s">
        <v>386</v>
      </c>
    </row>
    <row collapsed="false" customFormat="false" customHeight="false" hidden="false" ht="12.1" outlineLevel="0" r="653">
      <c r="A653" s="22" t="n">
        <v>44671.47599537</v>
      </c>
      <c r="B653" s="23" t="s">
        <v>369</v>
      </c>
      <c r="C653" s="23" t="s">
        <v>99</v>
      </c>
      <c r="D653" s="23" t="s">
        <v>369</v>
      </c>
      <c r="E653" s="23" t="s">
        <v>369</v>
      </c>
      <c r="F653" s="23" t="s">
        <v>20</v>
      </c>
      <c r="G653" s="24" t="n">
        <v>1</v>
      </c>
      <c r="H653" s="25" t="n">
        <v>1</v>
      </c>
      <c r="I653" s="25" t="n">
        <v>2000</v>
      </c>
      <c r="J653" s="25" t="n">
        <v>0</v>
      </c>
      <c r="K653" s="25" t="n">
        <v>0</v>
      </c>
      <c r="L653" s="25" t="n">
        <v>0</v>
      </c>
      <c r="M653" s="25"/>
      <c r="N653" s="6" t="s">
        <f>=I653+J653+K653+L653</f>
      </c>
      <c r="O653" s="23"/>
      <c r="P653" s="23" t="s">
        <v>386</v>
      </c>
    </row>
    <row collapsed="false" customFormat="false" customHeight="false" hidden="false" ht="12.1" outlineLevel="0" r="654">
      <c r="A654" s="21" t="n">
        <v>44671.488009259</v>
      </c>
      <c r="B654" s="17" t="s">
        <v>337</v>
      </c>
      <c r="C654" s="17" t="s">
        <v>467</v>
      </c>
      <c r="D654" s="17" t="s">
        <v>299</v>
      </c>
      <c r="E654" s="17" t="s">
        <v>385</v>
      </c>
      <c r="F654" s="17" t="s">
        <v>20</v>
      </c>
      <c r="G654" s="7" t="n">
        <v>1</v>
      </c>
      <c r="H654" s="6" t="n">
        <v>103.5</v>
      </c>
      <c r="I654" s="6" t="n">
        <v>-828</v>
      </c>
      <c r="J654" s="6" t="n">
        <v>-4.3</v>
      </c>
      <c r="K654" s="6" t="n">
        <v>-2.48</v>
      </c>
      <c r="L654" s="6" t="n">
        <v>0</v>
      </c>
      <c r="M654" s="6"/>
      <c r="N654" s="6" t="s">
        <f>=I654+J654+K654+L654</f>
      </c>
      <c r="O654" s="17"/>
      <c r="P654" s="17" t="s">
        <v>386</v>
      </c>
    </row>
    <row collapsed="false" customFormat="false" customHeight="false" hidden="false" ht="12.1" outlineLevel="0" r="655">
      <c r="A655" s="21" t="n">
        <v>44671.488113426</v>
      </c>
      <c r="B655" s="17" t="s">
        <v>338</v>
      </c>
      <c r="C655" s="17" t="s">
        <v>468</v>
      </c>
      <c r="D655" s="17" t="s">
        <v>299</v>
      </c>
      <c r="E655" s="17" t="s">
        <v>385</v>
      </c>
      <c r="F655" s="17" t="s">
        <v>20</v>
      </c>
      <c r="G655" s="7" t="n">
        <v>1</v>
      </c>
      <c r="H655" s="6" t="n">
        <v>98.37</v>
      </c>
      <c r="I655" s="6" t="n">
        <v>-786.96</v>
      </c>
      <c r="J655" s="6" t="n">
        <v>-9.05</v>
      </c>
      <c r="K655" s="6" t="n">
        <v>-2.36</v>
      </c>
      <c r="L655" s="6" t="n">
        <v>0</v>
      </c>
      <c r="M655" s="6"/>
      <c r="N655" s="6" t="s">
        <f>=I655+J655+K655+L655</f>
      </c>
      <c r="O655" s="17"/>
      <c r="P655" s="17" t="s">
        <v>386</v>
      </c>
    </row>
    <row collapsed="false" customFormat="false" customHeight="false" hidden="false" ht="12.1" outlineLevel="0" r="656">
      <c r="A656" s="21" t="n">
        <v>44671.690277778</v>
      </c>
      <c r="B656" s="17" t="s">
        <v>333</v>
      </c>
      <c r="C656" s="17" t="s">
        <v>454</v>
      </c>
      <c r="D656" s="17" t="s">
        <v>299</v>
      </c>
      <c r="E656" s="17" t="s">
        <v>385</v>
      </c>
      <c r="F656" s="17" t="s">
        <v>20</v>
      </c>
      <c r="G656" s="7" t="n">
        <v>2</v>
      </c>
      <c r="H656" s="6" t="n">
        <v>89.56</v>
      </c>
      <c r="I656" s="6" t="n">
        <v>-1035.92</v>
      </c>
      <c r="J656" s="6" t="n">
        <v>-7.26</v>
      </c>
      <c r="K656" s="6" t="n">
        <v>-3.11</v>
      </c>
      <c r="L656" s="6" t="n">
        <v>0</v>
      </c>
      <c r="M656" s="6"/>
      <c r="N656" s="6" t="s">
        <f>=I656+J656+K656+L656</f>
      </c>
      <c r="O656" s="17"/>
      <c r="P656" s="17" t="s">
        <v>386</v>
      </c>
    </row>
    <row collapsed="false" customFormat="false" customHeight="false" hidden="false" ht="12.1" outlineLevel="0" r="657">
      <c r="A657" s="22" t="n">
        <v>44678.477071759</v>
      </c>
      <c r="B657" s="23" t="s">
        <v>369</v>
      </c>
      <c r="C657" s="23" t="s">
        <v>99</v>
      </c>
      <c r="D657" s="23" t="s">
        <v>369</v>
      </c>
      <c r="E657" s="23" t="s">
        <v>369</v>
      </c>
      <c r="F657" s="23" t="s">
        <v>20</v>
      </c>
      <c r="G657" s="24" t="n">
        <v>1</v>
      </c>
      <c r="H657" s="25" t="n">
        <v>1</v>
      </c>
      <c r="I657" s="25" t="n">
        <v>2500</v>
      </c>
      <c r="J657" s="25" t="n">
        <v>0</v>
      </c>
      <c r="K657" s="25" t="n">
        <v>0</v>
      </c>
      <c r="L657" s="25" t="n">
        <v>0</v>
      </c>
      <c r="M657" s="25"/>
      <c r="N657" s="6" t="s">
        <f>=I657+J657+K657+L657</f>
      </c>
      <c r="O657" s="23"/>
      <c r="P657" s="23" t="s">
        <v>386</v>
      </c>
    </row>
    <row collapsed="false" customFormat="false" customHeight="false" hidden="false" ht="12.1" outlineLevel="0" r="658">
      <c r="A658" s="21" t="n">
        <v>44678.478148148</v>
      </c>
      <c r="B658" s="17" t="s">
        <v>338</v>
      </c>
      <c r="C658" s="17" t="s">
        <v>468</v>
      </c>
      <c r="D658" s="17" t="s">
        <v>299</v>
      </c>
      <c r="E658" s="17" t="s">
        <v>385</v>
      </c>
      <c r="F658" s="17" t="s">
        <v>20</v>
      </c>
      <c r="G658" s="7" t="n">
        <v>1</v>
      </c>
      <c r="H658" s="6" t="n">
        <v>99.55</v>
      </c>
      <c r="I658" s="6" t="n">
        <v>-796.4</v>
      </c>
      <c r="J658" s="6" t="n">
        <v>-10.3</v>
      </c>
      <c r="K658" s="6" t="n">
        <v>-2.39</v>
      </c>
      <c r="L658" s="6" t="n">
        <v>0</v>
      </c>
      <c r="M658" s="6"/>
      <c r="N658" s="6" t="s">
        <f>=I658+J658+K658+L658</f>
      </c>
      <c r="O658" s="17"/>
      <c r="P658" s="17" t="s">
        <v>386</v>
      </c>
    </row>
    <row collapsed="false" customFormat="false" customHeight="false" hidden="false" ht="12.1" outlineLevel="0" r="659">
      <c r="A659" s="21" t="n">
        <v>44678.517905093</v>
      </c>
      <c r="B659" s="17" t="s">
        <v>324</v>
      </c>
      <c r="C659" s="17" t="s">
        <v>442</v>
      </c>
      <c r="D659" s="17" t="s">
        <v>299</v>
      </c>
      <c r="E659" s="17" t="s">
        <v>385</v>
      </c>
      <c r="F659" s="17" t="s">
        <v>20</v>
      </c>
      <c r="G659" s="7" t="n">
        <v>2</v>
      </c>
      <c r="H659" s="6" t="n">
        <v>95.46</v>
      </c>
      <c r="I659" s="6" t="n">
        <v>-1431.9</v>
      </c>
      <c r="J659" s="6" t="n">
        <v>-22.62</v>
      </c>
      <c r="K659" s="6" t="n">
        <v>-4.3</v>
      </c>
      <c r="L659" s="6" t="n">
        <v>0</v>
      </c>
      <c r="M659" s="6"/>
      <c r="N659" s="6" t="s">
        <f>=I659+J659+K659+L659</f>
      </c>
      <c r="O659" s="17"/>
      <c r="P659" s="17" t="s">
        <v>386</v>
      </c>
    </row>
    <row collapsed="false" customFormat="false" customHeight="false" hidden="false" ht="12.1" outlineLevel="0" r="660">
      <c r="A660" s="34" t="n">
        <v>44680.453298611</v>
      </c>
      <c r="B660" s="35" t="s">
        <v>338</v>
      </c>
      <c r="C660" s="35" t="s">
        <v>468</v>
      </c>
      <c r="D660" s="35" t="s">
        <v>300</v>
      </c>
      <c r="E660" s="35" t="s">
        <v>385</v>
      </c>
      <c r="F660" s="35" t="s">
        <v>20</v>
      </c>
      <c r="G660" s="36" t="n">
        <v>-2</v>
      </c>
      <c r="H660" s="37" t="n">
        <v>103.74</v>
      </c>
      <c r="I660" s="37" t="n">
        <v>1659.84</v>
      </c>
      <c r="J660" s="37" t="n">
        <v>22.72</v>
      </c>
      <c r="K660" s="37" t="n">
        <v>-4.98</v>
      </c>
      <c r="L660" s="37" t="n">
        <v>0</v>
      </c>
      <c r="M660" s="37"/>
      <c r="N660" s="6" t="s">
        <f>=I660+J660+K660+L660</f>
      </c>
      <c r="O660" s="35"/>
      <c r="P660" s="35" t="s">
        <v>386</v>
      </c>
    </row>
    <row collapsed="false" customFormat="false" customHeight="false" hidden="false" ht="12.1" outlineLevel="0" r="661">
      <c r="A661" s="21" t="n">
        <v>44680.729652778</v>
      </c>
      <c r="B661" s="17" t="s">
        <v>339</v>
      </c>
      <c r="C661" s="17" t="s">
        <v>469</v>
      </c>
      <c r="D661" s="17" t="s">
        <v>299</v>
      </c>
      <c r="E661" s="17" t="s">
        <v>385</v>
      </c>
      <c r="F661" s="17" t="s">
        <v>20</v>
      </c>
      <c r="G661" s="7" t="n">
        <v>2</v>
      </c>
      <c r="H661" s="6" t="n">
        <v>99.38</v>
      </c>
      <c r="I661" s="6" t="n">
        <v>-1291.94</v>
      </c>
      <c r="J661" s="6" t="n">
        <v>-24.4</v>
      </c>
      <c r="K661" s="6" t="n">
        <v>-3.88</v>
      </c>
      <c r="L661" s="6" t="n">
        <v>0</v>
      </c>
      <c r="M661" s="6"/>
      <c r="N661" s="6" t="s">
        <f>=I661+J661+K661+L661</f>
      </c>
      <c r="O661" s="17"/>
      <c r="P661" s="17" t="s">
        <v>386</v>
      </c>
    </row>
    <row collapsed="false" customFormat="false" customHeight="false" hidden="false" ht="12.1" outlineLevel="0" r="662">
      <c r="A662" s="22" t="n">
        <v>44685.411064815</v>
      </c>
      <c r="B662" s="23" t="s">
        <v>369</v>
      </c>
      <c r="C662" s="23" t="s">
        <v>99</v>
      </c>
      <c r="D662" s="23" t="s">
        <v>369</v>
      </c>
      <c r="E662" s="23" t="s">
        <v>369</v>
      </c>
      <c r="F662" s="23" t="s">
        <v>20</v>
      </c>
      <c r="G662" s="24" t="n">
        <v>1</v>
      </c>
      <c r="H662" s="25" t="n">
        <v>1</v>
      </c>
      <c r="I662" s="25" t="n">
        <v>3000</v>
      </c>
      <c r="J662" s="25" t="n">
        <v>0</v>
      </c>
      <c r="K662" s="25" t="n">
        <v>0</v>
      </c>
      <c r="L662" s="25" t="n">
        <v>0</v>
      </c>
      <c r="M662" s="25"/>
      <c r="N662" s="6" t="s">
        <f>=I662+J662+K662+L662</f>
      </c>
      <c r="O662" s="23"/>
      <c r="P662" s="23" t="s">
        <v>386</v>
      </c>
    </row>
    <row collapsed="false" customFormat="false" customHeight="false" hidden="false" ht="12.1" outlineLevel="0" r="663">
      <c r="A663" s="21" t="n">
        <v>44685.692071759</v>
      </c>
      <c r="B663" s="17" t="s">
        <v>340</v>
      </c>
      <c r="C663" s="17" t="s">
        <v>470</v>
      </c>
      <c r="D663" s="17" t="s">
        <v>299</v>
      </c>
      <c r="E663" s="17" t="s">
        <v>385</v>
      </c>
      <c r="F663" s="17" t="s">
        <v>20</v>
      </c>
      <c r="G663" s="7" t="n">
        <v>1</v>
      </c>
      <c r="H663" s="6" t="n">
        <v>93.46</v>
      </c>
      <c r="I663" s="6" t="n">
        <v>-934.6</v>
      </c>
      <c r="J663" s="6" t="n">
        <v>-15.76</v>
      </c>
      <c r="K663" s="6" t="n">
        <v>-2.8</v>
      </c>
      <c r="L663" s="6" t="n">
        <v>0</v>
      </c>
      <c r="M663" s="6"/>
      <c r="N663" s="6" t="s">
        <f>=I663+J663+K663+L663</f>
      </c>
      <c r="O663" s="17"/>
      <c r="P663" s="17" t="s">
        <v>386</v>
      </c>
    </row>
    <row collapsed="false" customFormat="false" customHeight="false" hidden="false" ht="12.1" outlineLevel="0" r="664">
      <c r="A664" s="22" t="n">
        <v>44685.721770833</v>
      </c>
      <c r="B664" s="23" t="s">
        <v>369</v>
      </c>
      <c r="C664" s="23" t="s">
        <v>99</v>
      </c>
      <c r="D664" s="23" t="s">
        <v>369</v>
      </c>
      <c r="E664" s="23" t="s">
        <v>369</v>
      </c>
      <c r="F664" s="23" t="s">
        <v>20</v>
      </c>
      <c r="G664" s="24" t="n">
        <v>1</v>
      </c>
      <c r="H664" s="25" t="n">
        <v>1</v>
      </c>
      <c r="I664" s="25" t="n">
        <v>450</v>
      </c>
      <c r="J664" s="25" t="n">
        <v>0</v>
      </c>
      <c r="K664" s="25" t="n">
        <v>0</v>
      </c>
      <c r="L664" s="25" t="n">
        <v>0</v>
      </c>
      <c r="M664" s="25"/>
      <c r="N664" s="6" t="s">
        <f>=I664+J664+K664+L664</f>
      </c>
      <c r="O664" s="23"/>
      <c r="P664" s="23" t="s">
        <v>386</v>
      </c>
    </row>
    <row collapsed="false" customFormat="false" customHeight="false" hidden="false" ht="12.1" outlineLevel="0" r="665">
      <c r="A665" s="21" t="n">
        <v>44685.722349537</v>
      </c>
      <c r="B665" s="17" t="s">
        <v>340</v>
      </c>
      <c r="C665" s="17" t="s">
        <v>470</v>
      </c>
      <c r="D665" s="17" t="s">
        <v>299</v>
      </c>
      <c r="E665" s="17" t="s">
        <v>385</v>
      </c>
      <c r="F665" s="17" t="s">
        <v>20</v>
      </c>
      <c r="G665" s="7" t="n">
        <v>1</v>
      </c>
      <c r="H665" s="6" t="n">
        <v>93.46</v>
      </c>
      <c r="I665" s="6" t="n">
        <v>-934.6</v>
      </c>
      <c r="J665" s="6" t="n">
        <v>-15.76</v>
      </c>
      <c r="K665" s="6" t="n">
        <v>-2.8</v>
      </c>
      <c r="L665" s="6" t="n">
        <v>0</v>
      </c>
      <c r="M665" s="6"/>
      <c r="N665" s="6" t="s">
        <f>=I665+J665+K665+L665</f>
      </c>
      <c r="O665" s="17"/>
      <c r="P665" s="17" t="s">
        <v>386</v>
      </c>
    </row>
    <row collapsed="false" customFormat="false" customHeight="false" hidden="false" ht="12.1" outlineLevel="0" r="666">
      <c r="A666" s="21" t="n">
        <v>44685.722349537</v>
      </c>
      <c r="B666" s="17" t="s">
        <v>340</v>
      </c>
      <c r="C666" s="17" t="s">
        <v>470</v>
      </c>
      <c r="D666" s="17" t="s">
        <v>299</v>
      </c>
      <c r="E666" s="17" t="s">
        <v>385</v>
      </c>
      <c r="F666" s="17" t="s">
        <v>20</v>
      </c>
      <c r="G666" s="7" t="n">
        <v>1</v>
      </c>
      <c r="H666" s="6" t="n">
        <v>93.46</v>
      </c>
      <c r="I666" s="6" t="n">
        <v>-934.6</v>
      </c>
      <c r="J666" s="6" t="n">
        <v>-15.76</v>
      </c>
      <c r="K666" s="6" t="n">
        <v>-2.8</v>
      </c>
      <c r="L666" s="6" t="n">
        <v>0</v>
      </c>
      <c r="M666" s="6"/>
      <c r="N666" s="6" t="s">
        <f>=I666+J666+K666+L666</f>
      </c>
      <c r="O666" s="17"/>
      <c r="P666" s="17" t="s">
        <v>386</v>
      </c>
    </row>
    <row collapsed="false" customFormat="false" customHeight="false" hidden="false" ht="12.1" outlineLevel="0" r="667">
      <c r="A667" s="21" t="n">
        <v>44686.476944444</v>
      </c>
      <c r="B667" s="17" t="s">
        <v>341</v>
      </c>
      <c r="C667" s="17" t="s">
        <v>471</v>
      </c>
      <c r="D667" s="17" t="s">
        <v>299</v>
      </c>
      <c r="E667" s="17" t="s">
        <v>385</v>
      </c>
      <c r="F667" s="17" t="s">
        <v>20</v>
      </c>
      <c r="G667" s="7" t="n">
        <v>1</v>
      </c>
      <c r="H667" s="6" t="n">
        <v>95.4</v>
      </c>
      <c r="I667" s="6" t="n">
        <v>-286.2</v>
      </c>
      <c r="J667" s="6" t="n">
        <v>-0.06</v>
      </c>
      <c r="K667" s="6" t="n">
        <v>-0.86</v>
      </c>
      <c r="L667" s="6" t="n">
        <v>0</v>
      </c>
      <c r="M667" s="6"/>
      <c r="N667" s="6" t="s">
        <f>=I667+J667+K667+L667</f>
      </c>
      <c r="O667" s="17"/>
      <c r="P667" s="17" t="s">
        <v>386</v>
      </c>
    </row>
    <row collapsed="false" customFormat="false" customHeight="false" hidden="false" ht="12.1" outlineLevel="0" r="668">
      <c r="A668" s="21" t="n">
        <v>44686.584363426</v>
      </c>
      <c r="B668" s="17" t="s">
        <v>341</v>
      </c>
      <c r="C668" s="17" t="s">
        <v>471</v>
      </c>
      <c r="D668" s="17" t="s">
        <v>299</v>
      </c>
      <c r="E668" s="17" t="s">
        <v>385</v>
      </c>
      <c r="F668" s="17" t="s">
        <v>20</v>
      </c>
      <c r="G668" s="7" t="n">
        <v>1</v>
      </c>
      <c r="H668" s="6" t="n">
        <v>94.99</v>
      </c>
      <c r="I668" s="6" t="n">
        <v>-284.97</v>
      </c>
      <c r="J668" s="6" t="n">
        <v>-0.06</v>
      </c>
      <c r="K668" s="6" t="n">
        <v>-0.85</v>
      </c>
      <c r="L668" s="6" t="n">
        <v>0</v>
      </c>
      <c r="M668" s="6"/>
      <c r="N668" s="6" t="s">
        <f>=I668+J668+K668+L668</f>
      </c>
      <c r="O668" s="17"/>
      <c r="P668" s="17" t="s">
        <v>386</v>
      </c>
    </row>
    <row collapsed="false" customFormat="false" customHeight="false" hidden="false" ht="12.1" outlineLevel="0" r="669">
      <c r="A669" s="21" t="n">
        <v>44686.620960648</v>
      </c>
      <c r="B669" s="17" t="s">
        <v>329</v>
      </c>
      <c r="C669" s="17" t="s">
        <v>447</v>
      </c>
      <c r="D669" s="17" t="s">
        <v>299</v>
      </c>
      <c r="E669" s="17" t="s">
        <v>385</v>
      </c>
      <c r="F669" s="17" t="s">
        <v>20</v>
      </c>
      <c r="G669" s="7" t="n">
        <v>1</v>
      </c>
      <c r="H669" s="6" t="n">
        <v>93.09</v>
      </c>
      <c r="I669" s="6" t="n">
        <v>-558.54</v>
      </c>
      <c r="J669" s="6" t="n">
        <v>-2.75</v>
      </c>
      <c r="K669" s="6" t="n">
        <v>-1.68</v>
      </c>
      <c r="L669" s="6" t="n">
        <v>0</v>
      </c>
      <c r="M669" s="6"/>
      <c r="N669" s="6" t="s">
        <f>=I669+J669+K669+L669</f>
      </c>
      <c r="O669" s="17"/>
      <c r="P669" s="17" t="s">
        <v>386</v>
      </c>
    </row>
    <row collapsed="false" customFormat="false" customHeight="false" hidden="false" ht="12.1" outlineLevel="0" r="670">
      <c r="A670" s="22" t="n">
        <v>44692.453287037</v>
      </c>
      <c r="B670" s="23" t="s">
        <v>369</v>
      </c>
      <c r="C670" s="23" t="s">
        <v>99</v>
      </c>
      <c r="D670" s="23" t="s">
        <v>369</v>
      </c>
      <c r="E670" s="23" t="s">
        <v>369</v>
      </c>
      <c r="F670" s="23" t="s">
        <v>20</v>
      </c>
      <c r="G670" s="24" t="n">
        <v>1</v>
      </c>
      <c r="H670" s="25" t="n">
        <v>1</v>
      </c>
      <c r="I670" s="25" t="n">
        <v>4000</v>
      </c>
      <c r="J670" s="25" t="n">
        <v>0</v>
      </c>
      <c r="K670" s="25" t="n">
        <v>0</v>
      </c>
      <c r="L670" s="25" t="n">
        <v>0</v>
      </c>
      <c r="M670" s="25"/>
      <c r="N670" s="6" t="s">
        <f>=I670+J670+K670+L670</f>
      </c>
      <c r="O670" s="23"/>
      <c r="P670" s="23" t="s">
        <v>386</v>
      </c>
    </row>
    <row collapsed="false" customFormat="false" customHeight="false" hidden="false" ht="12.1" outlineLevel="0" r="671">
      <c r="A671" s="21" t="n">
        <v>44692.455520833</v>
      </c>
      <c r="B671" s="17" t="s">
        <v>342</v>
      </c>
      <c r="C671" s="17" t="s">
        <v>472</v>
      </c>
      <c r="D671" s="17" t="s">
        <v>299</v>
      </c>
      <c r="E671" s="17" t="s">
        <v>385</v>
      </c>
      <c r="F671" s="17" t="s">
        <v>20</v>
      </c>
      <c r="G671" s="7" t="n">
        <v>2</v>
      </c>
      <c r="H671" s="6" t="n">
        <v>93.12</v>
      </c>
      <c r="I671" s="6" t="n">
        <v>-1676.16</v>
      </c>
      <c r="J671" s="6" t="n">
        <v>-27.1</v>
      </c>
      <c r="K671" s="6" t="n">
        <v>-5.03</v>
      </c>
      <c r="L671" s="6" t="n">
        <v>0</v>
      </c>
      <c r="M671" s="6"/>
      <c r="N671" s="6" t="s">
        <f>=I671+J671+K671+L671</f>
      </c>
      <c r="O671" s="17"/>
      <c r="P671" s="17" t="s">
        <v>386</v>
      </c>
    </row>
    <row collapsed="false" customFormat="false" customHeight="false" hidden="false" ht="12.1" outlineLevel="0" r="672">
      <c r="A672" s="21" t="n">
        <v>44692.46443287</v>
      </c>
      <c r="B672" s="17" t="s">
        <v>340</v>
      </c>
      <c r="C672" s="17" t="s">
        <v>470</v>
      </c>
      <c r="D672" s="17" t="s">
        <v>299</v>
      </c>
      <c r="E672" s="17" t="s">
        <v>385</v>
      </c>
      <c r="F672" s="17" t="s">
        <v>20</v>
      </c>
      <c r="G672" s="7" t="n">
        <v>2</v>
      </c>
      <c r="H672" s="6" t="n">
        <v>93.42</v>
      </c>
      <c r="I672" s="6" t="n">
        <v>-1868.4</v>
      </c>
      <c r="J672" s="6" t="n">
        <v>-34.62</v>
      </c>
      <c r="K672" s="6" t="n">
        <v>-5.61</v>
      </c>
      <c r="L672" s="6" t="n">
        <v>0</v>
      </c>
      <c r="M672" s="6"/>
      <c r="N672" s="6" t="s">
        <f>=I672+J672+K672+L672</f>
      </c>
      <c r="O672" s="17"/>
      <c r="P672" s="17" t="s">
        <v>386</v>
      </c>
    </row>
    <row collapsed="false" customFormat="false" customHeight="false" hidden="false" ht="12.1" outlineLevel="0" r="673">
      <c r="A673" s="21" t="n">
        <v>44692.4671875</v>
      </c>
      <c r="B673" s="17" t="s">
        <v>341</v>
      </c>
      <c r="C673" s="17" t="s">
        <v>471</v>
      </c>
      <c r="D673" s="17" t="s">
        <v>299</v>
      </c>
      <c r="E673" s="17" t="s">
        <v>385</v>
      </c>
      <c r="F673" s="17" t="s">
        <v>20</v>
      </c>
      <c r="G673" s="7" t="n">
        <v>1</v>
      </c>
      <c r="H673" s="6" t="n">
        <v>95.05</v>
      </c>
      <c r="I673" s="6" t="n">
        <v>-285.15</v>
      </c>
      <c r="J673" s="6" t="n">
        <v>-0.45</v>
      </c>
      <c r="K673" s="6" t="n">
        <v>-0.86</v>
      </c>
      <c r="L673" s="6" t="n">
        <v>0</v>
      </c>
      <c r="M673" s="6"/>
      <c r="N673" s="6" t="s">
        <f>=I673+J673+K673+L673</f>
      </c>
      <c r="O673" s="17"/>
      <c r="P673" s="17" t="s">
        <v>386</v>
      </c>
    </row>
    <row collapsed="false" customFormat="false" customHeight="false" hidden="false" ht="12.1" outlineLevel="0" r="674">
      <c r="A674" s="22" t="n">
        <v>44693.521759259</v>
      </c>
      <c r="B674" s="23" t="s">
        <v>390</v>
      </c>
      <c r="C674" s="23" t="s">
        <v>459</v>
      </c>
      <c r="D674" s="23" t="s">
        <v>390</v>
      </c>
      <c r="E674" s="23" t="s">
        <v>390</v>
      </c>
      <c r="F674" s="23" t="s">
        <v>20</v>
      </c>
      <c r="G674" s="24" t="n">
        <v>1</v>
      </c>
      <c r="H674" s="25" t="n">
        <v>1</v>
      </c>
      <c r="I674" s="25" t="n">
        <v>40.38</v>
      </c>
      <c r="J674" s="25" t="n">
        <v>0</v>
      </c>
      <c r="K674" s="25" t="n">
        <v>0</v>
      </c>
      <c r="L674" s="25" t="n">
        <v>0</v>
      </c>
      <c r="M674" s="25"/>
      <c r="N674" s="6" t="s">
        <f>=I674+J674+K674+L674</f>
      </c>
      <c r="O674" s="23"/>
      <c r="P674" s="23" t="s">
        <v>386</v>
      </c>
    </row>
    <row collapsed="false" customFormat="false" customHeight="false" hidden="false" ht="12.1" outlineLevel="0" r="675">
      <c r="A675" s="34" t="n">
        <v>44693.535787037</v>
      </c>
      <c r="B675" s="35" t="s">
        <v>334</v>
      </c>
      <c r="C675" s="35" t="s">
        <v>455</v>
      </c>
      <c r="D675" s="35" t="s">
        <v>300</v>
      </c>
      <c r="E675" s="35" t="s">
        <v>385</v>
      </c>
      <c r="F675" s="35" t="s">
        <v>20</v>
      </c>
      <c r="G675" s="36" t="n">
        <v>-2</v>
      </c>
      <c r="H675" s="37" t="n">
        <v>97.84</v>
      </c>
      <c r="I675" s="37" t="n">
        <v>1956.8</v>
      </c>
      <c r="J675" s="37" t="n">
        <v>78.46</v>
      </c>
      <c r="K675" s="37" t="n">
        <v>-5.87</v>
      </c>
      <c r="L675" s="37" t="n">
        <v>0</v>
      </c>
      <c r="M675" s="37"/>
      <c r="N675" s="6" t="s">
        <f>=I675+J675+K675+L675</f>
      </c>
      <c r="O675" s="35"/>
      <c r="P675" s="35" t="s">
        <v>386</v>
      </c>
    </row>
    <row collapsed="false" customFormat="false" customHeight="false" hidden="false" ht="12.1" outlineLevel="0" r="676">
      <c r="A676" s="21" t="n">
        <v>44693.537175926</v>
      </c>
      <c r="B676" s="17" t="s">
        <v>340</v>
      </c>
      <c r="C676" s="17" t="s">
        <v>470</v>
      </c>
      <c r="D676" s="17" t="s">
        <v>299</v>
      </c>
      <c r="E676" s="17" t="s">
        <v>385</v>
      </c>
      <c r="F676" s="17" t="s">
        <v>20</v>
      </c>
      <c r="G676" s="7" t="n">
        <v>2</v>
      </c>
      <c r="H676" s="6" t="n">
        <v>93.35</v>
      </c>
      <c r="I676" s="6" t="n">
        <v>-1867</v>
      </c>
      <c r="J676" s="6" t="n">
        <v>-35.06</v>
      </c>
      <c r="K676" s="6" t="n">
        <v>-5.6</v>
      </c>
      <c r="L676" s="6" t="n">
        <v>0</v>
      </c>
      <c r="M676" s="6"/>
      <c r="N676" s="6" t="s">
        <f>=I676+J676+K676+L676</f>
      </c>
      <c r="O676" s="17"/>
      <c r="P676" s="17" t="s">
        <v>386</v>
      </c>
    </row>
    <row collapsed="false" customFormat="false" customHeight="false" hidden="false" ht="12.1" outlineLevel="0" r="677">
      <c r="A677" s="21" t="n">
        <v>44693.551006944</v>
      </c>
      <c r="B677" s="17" t="s">
        <v>341</v>
      </c>
      <c r="C677" s="17" t="s">
        <v>471</v>
      </c>
      <c r="D677" s="17" t="s">
        <v>299</v>
      </c>
      <c r="E677" s="17" t="s">
        <v>385</v>
      </c>
      <c r="F677" s="17" t="s">
        <v>20</v>
      </c>
      <c r="G677" s="7" t="n">
        <v>1</v>
      </c>
      <c r="H677" s="6" t="n">
        <v>95.56</v>
      </c>
      <c r="I677" s="6" t="n">
        <v>-286.68</v>
      </c>
      <c r="J677" s="6" t="n">
        <v>-0.51</v>
      </c>
      <c r="K677" s="6" t="n">
        <v>-0.86</v>
      </c>
      <c r="L677" s="6" t="n">
        <v>0</v>
      </c>
      <c r="M677" s="6"/>
      <c r="N677" s="6" t="s">
        <f>=I677+J677+K677+L677</f>
      </c>
      <c r="O677" s="17"/>
      <c r="P677" s="17" t="s">
        <v>386</v>
      </c>
    </row>
    <row collapsed="false" customFormat="false" customHeight="false" hidden="false" ht="12.1" outlineLevel="0" r="678">
      <c r="A678" s="22" t="n">
        <v>44699.483344907</v>
      </c>
      <c r="B678" s="23" t="s">
        <v>369</v>
      </c>
      <c r="C678" s="23" t="s">
        <v>99</v>
      </c>
      <c r="D678" s="23" t="s">
        <v>369</v>
      </c>
      <c r="E678" s="23" t="s">
        <v>369</v>
      </c>
      <c r="F678" s="23" t="s">
        <v>20</v>
      </c>
      <c r="G678" s="24" t="n">
        <v>1</v>
      </c>
      <c r="H678" s="25" t="n">
        <v>1</v>
      </c>
      <c r="I678" s="25" t="n">
        <v>4000</v>
      </c>
      <c r="J678" s="25" t="n">
        <v>0</v>
      </c>
      <c r="K678" s="25" t="n">
        <v>0</v>
      </c>
      <c r="L678" s="25" t="n">
        <v>0</v>
      </c>
      <c r="M678" s="25"/>
      <c r="N678" s="6" t="s">
        <f>=I678+J678+K678+L678</f>
      </c>
      <c r="O678" s="23"/>
      <c r="P678" s="23" t="s">
        <v>386</v>
      </c>
    </row>
    <row collapsed="false" customFormat="false" customHeight="false" hidden="false" ht="12.1" outlineLevel="0" r="679">
      <c r="A679" s="21" t="n">
        <v>44699.485787037</v>
      </c>
      <c r="B679" s="17" t="s">
        <v>324</v>
      </c>
      <c r="C679" s="17" t="s">
        <v>442</v>
      </c>
      <c r="D679" s="17" t="s">
        <v>299</v>
      </c>
      <c r="E679" s="17" t="s">
        <v>385</v>
      </c>
      <c r="F679" s="17" t="s">
        <v>20</v>
      </c>
      <c r="G679" s="7" t="n">
        <v>1</v>
      </c>
      <c r="H679" s="6" t="n">
        <v>95.08</v>
      </c>
      <c r="I679" s="6" t="n">
        <v>-713.1</v>
      </c>
      <c r="J679" s="6" t="n">
        <v>-15.02</v>
      </c>
      <c r="K679" s="6" t="n">
        <v>-2.14</v>
      </c>
      <c r="L679" s="6" t="n">
        <v>0</v>
      </c>
      <c r="M679" s="6"/>
      <c r="N679" s="6" t="s">
        <f>=I679+J679+K679+L679</f>
      </c>
      <c r="O679" s="17"/>
      <c r="P679" s="17" t="s">
        <v>386</v>
      </c>
    </row>
    <row collapsed="false" customFormat="false" customHeight="false" hidden="false" ht="12.1" outlineLevel="0" r="680">
      <c r="A680" s="21" t="n">
        <v>44699.485787037</v>
      </c>
      <c r="B680" s="17" t="s">
        <v>324</v>
      </c>
      <c r="C680" s="17" t="s">
        <v>442</v>
      </c>
      <c r="D680" s="17" t="s">
        <v>299</v>
      </c>
      <c r="E680" s="17" t="s">
        <v>385</v>
      </c>
      <c r="F680" s="17" t="s">
        <v>20</v>
      </c>
      <c r="G680" s="7" t="n">
        <v>4</v>
      </c>
      <c r="H680" s="6" t="n">
        <v>95.08</v>
      </c>
      <c r="I680" s="6" t="n">
        <v>-2852.4</v>
      </c>
      <c r="J680" s="6" t="n">
        <v>-60.08</v>
      </c>
      <c r="K680" s="6" t="n">
        <v>-8.56</v>
      </c>
      <c r="L680" s="6" t="n">
        <v>0</v>
      </c>
      <c r="M680" s="6"/>
      <c r="N680" s="6" t="s">
        <f>=I680+J680+K680+L680</f>
      </c>
      <c r="O680" s="17"/>
      <c r="P680" s="17" t="s">
        <v>386</v>
      </c>
    </row>
    <row collapsed="false" customFormat="false" customHeight="false" hidden="false" ht="12.1" outlineLevel="0" r="681">
      <c r="A681" s="22" t="n">
        <v>44706.899131944</v>
      </c>
      <c r="B681" s="23" t="s">
        <v>390</v>
      </c>
      <c r="C681" s="23" t="s">
        <v>473</v>
      </c>
      <c r="D681" s="23" t="s">
        <v>390</v>
      </c>
      <c r="E681" s="23" t="s">
        <v>390</v>
      </c>
      <c r="F681" s="23" t="s">
        <v>20</v>
      </c>
      <c r="G681" s="24" t="n">
        <v>1</v>
      </c>
      <c r="H681" s="25" t="n">
        <v>1</v>
      </c>
      <c r="I681" s="25" t="n">
        <v>31.28</v>
      </c>
      <c r="J681" s="25" t="n">
        <v>0</v>
      </c>
      <c r="K681" s="25" t="n">
        <v>0</v>
      </c>
      <c r="L681" s="25" t="n">
        <v>0</v>
      </c>
      <c r="M681" s="25"/>
      <c r="N681" s="6" t="s">
        <f>=I681+J681+K681+L681</f>
      </c>
      <c r="O681" s="23"/>
      <c r="P681" s="23" t="s">
        <v>386</v>
      </c>
    </row>
    <row collapsed="false" customFormat="false" customHeight="false" hidden="false" ht="12.1" outlineLevel="0" r="682">
      <c r="A682" s="22" t="n">
        <v>44707.742465278</v>
      </c>
      <c r="B682" s="23" t="s">
        <v>390</v>
      </c>
      <c r="C682" s="23" t="s">
        <v>474</v>
      </c>
      <c r="D682" s="23" t="s">
        <v>390</v>
      </c>
      <c r="E682" s="23" t="s">
        <v>390</v>
      </c>
      <c r="F682" s="23" t="s">
        <v>20</v>
      </c>
      <c r="G682" s="24" t="n">
        <v>1</v>
      </c>
      <c r="H682" s="25" t="n">
        <v>1</v>
      </c>
      <c r="I682" s="25" t="n">
        <v>141.33</v>
      </c>
      <c r="J682" s="25" t="n">
        <v>0</v>
      </c>
      <c r="K682" s="25" t="n">
        <v>0</v>
      </c>
      <c r="L682" s="25" t="n">
        <v>0</v>
      </c>
      <c r="M682" s="25"/>
      <c r="N682" s="6" t="s">
        <f>=I682+J682+K682+L682</f>
      </c>
      <c r="O682" s="23"/>
      <c r="P682" s="23" t="s">
        <v>386</v>
      </c>
    </row>
    <row collapsed="false" customFormat="false" customHeight="false" hidden="false" ht="12.1" outlineLevel="0" r="683">
      <c r="A683" s="22" t="n">
        <v>44707.81587963</v>
      </c>
      <c r="B683" s="23" t="s">
        <v>390</v>
      </c>
      <c r="C683" s="23" t="s">
        <v>475</v>
      </c>
      <c r="D683" s="23" t="s">
        <v>390</v>
      </c>
      <c r="E683" s="23" t="s">
        <v>390</v>
      </c>
      <c r="F683" s="23" t="s">
        <v>20</v>
      </c>
      <c r="G683" s="24" t="n">
        <v>1</v>
      </c>
      <c r="H683" s="25" t="n">
        <v>1</v>
      </c>
      <c r="I683" s="25" t="n">
        <v>112.56</v>
      </c>
      <c r="J683" s="25" t="n">
        <v>0</v>
      </c>
      <c r="K683" s="25" t="n">
        <v>0</v>
      </c>
      <c r="L683" s="25" t="n">
        <v>0</v>
      </c>
      <c r="M683" s="25"/>
      <c r="N683" s="6" t="s">
        <f>=I683+J683+K683+L683</f>
      </c>
      <c r="O683" s="23"/>
      <c r="P683" s="23" t="s">
        <v>386</v>
      </c>
    </row>
    <row collapsed="false" customFormat="false" customHeight="false" hidden="false" ht="12.1" outlineLevel="0" r="684">
      <c r="A684" s="22" t="n">
        <v>44708.639456019</v>
      </c>
      <c r="B684" s="23" t="s">
        <v>369</v>
      </c>
      <c r="C684" s="23" t="s">
        <v>99</v>
      </c>
      <c r="D684" s="23" t="s">
        <v>369</v>
      </c>
      <c r="E684" s="23" t="s">
        <v>369</v>
      </c>
      <c r="F684" s="23" t="s">
        <v>20</v>
      </c>
      <c r="G684" s="24" t="n">
        <v>1</v>
      </c>
      <c r="H684" s="25" t="n">
        <v>1</v>
      </c>
      <c r="I684" s="25" t="n">
        <v>4000</v>
      </c>
      <c r="J684" s="25" t="n">
        <v>0</v>
      </c>
      <c r="K684" s="25" t="n">
        <v>0</v>
      </c>
      <c r="L684" s="25" t="n">
        <v>0</v>
      </c>
      <c r="M684" s="25"/>
      <c r="N684" s="6" t="s">
        <f>=I684+J684+K684+L684</f>
      </c>
      <c r="O684" s="23"/>
      <c r="P684" s="23" t="s">
        <v>386</v>
      </c>
    </row>
    <row collapsed="false" customFormat="false" customHeight="false" hidden="false" ht="12.1" outlineLevel="0" r="685">
      <c r="A685" s="21" t="n">
        <v>44708.644143519</v>
      </c>
      <c r="B685" s="17" t="s">
        <v>338</v>
      </c>
      <c r="C685" s="17" t="s">
        <v>468</v>
      </c>
      <c r="D685" s="17" t="s">
        <v>299</v>
      </c>
      <c r="E685" s="17" t="s">
        <v>385</v>
      </c>
      <c r="F685" s="17" t="s">
        <v>20</v>
      </c>
      <c r="G685" s="7" t="n">
        <v>6</v>
      </c>
      <c r="H685" s="6" t="n">
        <v>93.74</v>
      </c>
      <c r="I685" s="6" t="n">
        <v>-4499.52</v>
      </c>
      <c r="J685" s="6" t="n">
        <v>-1.08</v>
      </c>
      <c r="K685" s="6" t="n">
        <v>-13.5</v>
      </c>
      <c r="L685" s="6" t="n">
        <v>0</v>
      </c>
      <c r="M685" s="6"/>
      <c r="N685" s="6" t="s">
        <f>=I685+J685+K685+L685</f>
      </c>
      <c r="O685" s="17"/>
      <c r="P685" s="17" t="s">
        <v>386</v>
      </c>
    </row>
    <row collapsed="false" customFormat="false" customHeight="false" hidden="false" ht="12.1" outlineLevel="0" r="686">
      <c r="A686" s="22" t="n">
        <v>44713.549803241</v>
      </c>
      <c r="B686" s="23" t="s">
        <v>369</v>
      </c>
      <c r="C686" s="23" t="s">
        <v>99</v>
      </c>
      <c r="D686" s="23" t="s">
        <v>369</v>
      </c>
      <c r="E686" s="23" t="s">
        <v>369</v>
      </c>
      <c r="F686" s="23" t="s">
        <v>20</v>
      </c>
      <c r="G686" s="24" t="n">
        <v>1</v>
      </c>
      <c r="H686" s="25" t="n">
        <v>1</v>
      </c>
      <c r="I686" s="25" t="n">
        <v>4000</v>
      </c>
      <c r="J686" s="25" t="n">
        <v>0</v>
      </c>
      <c r="K686" s="25" t="n">
        <v>0</v>
      </c>
      <c r="L686" s="25" t="n">
        <v>0</v>
      </c>
      <c r="M686" s="25"/>
      <c r="N686" s="6" t="s">
        <f>=I686+J686+K686+L686</f>
      </c>
      <c r="O686" s="23"/>
      <c r="P686" s="23" t="s">
        <v>386</v>
      </c>
    </row>
    <row collapsed="false" customFormat="false" customHeight="false" hidden="false" ht="12.1" outlineLevel="0" r="687">
      <c r="A687" s="22" t="n">
        <v>44713.549837963</v>
      </c>
      <c r="B687" s="23" t="s">
        <v>390</v>
      </c>
      <c r="C687" s="23" t="s">
        <v>476</v>
      </c>
      <c r="D687" s="23" t="s">
        <v>390</v>
      </c>
      <c r="E687" s="23" t="s">
        <v>390</v>
      </c>
      <c r="F687" s="23" t="s">
        <v>20</v>
      </c>
      <c r="G687" s="24" t="n">
        <v>1</v>
      </c>
      <c r="H687" s="25" t="n">
        <v>1</v>
      </c>
      <c r="I687" s="25" t="n">
        <v>34.24</v>
      </c>
      <c r="J687" s="25" t="n">
        <v>0</v>
      </c>
      <c r="K687" s="25" t="n">
        <v>0</v>
      </c>
      <c r="L687" s="25" t="n">
        <v>0</v>
      </c>
      <c r="M687" s="25"/>
      <c r="N687" s="6" t="s">
        <f>=I687+J687+K687+L687</f>
      </c>
      <c r="O687" s="23"/>
      <c r="P687" s="23" t="s">
        <v>386</v>
      </c>
    </row>
    <row collapsed="false" customFormat="false" customHeight="false" hidden="false" ht="12.1" outlineLevel="0" r="688">
      <c r="A688" s="21" t="n">
        <v>44713.573055556</v>
      </c>
      <c r="B688" s="17" t="s">
        <v>324</v>
      </c>
      <c r="C688" s="17" t="s">
        <v>442</v>
      </c>
      <c r="D688" s="17" t="s">
        <v>299</v>
      </c>
      <c r="E688" s="17" t="s">
        <v>385</v>
      </c>
      <c r="F688" s="17" t="s">
        <v>20</v>
      </c>
      <c r="G688" s="7" t="n">
        <v>5</v>
      </c>
      <c r="H688" s="6" t="n">
        <v>95.94</v>
      </c>
      <c r="I688" s="6" t="n">
        <v>-3597.75</v>
      </c>
      <c r="J688" s="6" t="n">
        <v>-7.05</v>
      </c>
      <c r="K688" s="6" t="n">
        <v>-10.79</v>
      </c>
      <c r="L688" s="6" t="n">
        <v>0</v>
      </c>
      <c r="M688" s="6"/>
      <c r="N688" s="6" t="s">
        <f>=I688+J688+K688+L688</f>
      </c>
      <c r="O688" s="17"/>
      <c r="P688" s="17" t="s">
        <v>386</v>
      </c>
    </row>
    <row collapsed="false" customFormat="false" customHeight="false" hidden="false" ht="12.1" outlineLevel="0" r="689">
      <c r="A689" s="21" t="n">
        <v>44713.577731481</v>
      </c>
      <c r="B689" s="17" t="s">
        <v>59</v>
      </c>
      <c r="C689" s="17" t="s">
        <v>416</v>
      </c>
      <c r="D689" s="17" t="s">
        <v>299</v>
      </c>
      <c r="E689" s="17" t="s">
        <v>34</v>
      </c>
      <c r="F689" s="17" t="s">
        <v>20</v>
      </c>
      <c r="G689" s="7" t="n">
        <v>1</v>
      </c>
      <c r="H689" s="6" t="n">
        <v>11.387</v>
      </c>
      <c r="I689" s="6" t="n">
        <v>-11.39</v>
      </c>
      <c r="J689" s="6" t="n">
        <v>0</v>
      </c>
      <c r="K689" s="6" t="n">
        <v>-0.03</v>
      </c>
      <c r="L689" s="6" t="n">
        <v>0</v>
      </c>
      <c r="M689" s="6"/>
      <c r="N689" s="6" t="s">
        <f>=I689+J689+K689+L689</f>
      </c>
      <c r="O689" s="17"/>
      <c r="P689" s="17" t="s">
        <v>386</v>
      </c>
    </row>
    <row collapsed="false" customFormat="false" customHeight="false" hidden="false" ht="12.1" outlineLevel="0" r="690">
      <c r="A690" s="21" t="n">
        <v>44713.578125</v>
      </c>
      <c r="B690" s="17" t="s">
        <v>59</v>
      </c>
      <c r="C690" s="17" t="s">
        <v>416</v>
      </c>
      <c r="D690" s="17" t="s">
        <v>299</v>
      </c>
      <c r="E690" s="17" t="s">
        <v>34</v>
      </c>
      <c r="F690" s="17" t="s">
        <v>20</v>
      </c>
      <c r="G690" s="7" t="n">
        <v>4</v>
      </c>
      <c r="H690" s="6" t="n">
        <v>11.387</v>
      </c>
      <c r="I690" s="6" t="n">
        <v>-45.55</v>
      </c>
      <c r="J690" s="6" t="n">
        <v>0</v>
      </c>
      <c r="K690" s="6" t="n">
        <v>-0.14</v>
      </c>
      <c r="L690" s="6" t="n">
        <v>0</v>
      </c>
      <c r="M690" s="6"/>
      <c r="N690" s="6" t="s">
        <f>=I690+J690+K690+L690</f>
      </c>
      <c r="O690" s="17"/>
      <c r="P690" s="17" t="s">
        <v>386</v>
      </c>
    </row>
    <row collapsed="false" customFormat="false" customHeight="false" hidden="false" ht="12.1" outlineLevel="0" r="691">
      <c r="A691" s="21" t="n">
        <v>44713.580127315</v>
      </c>
      <c r="B691" s="17" t="s">
        <v>59</v>
      </c>
      <c r="C691" s="17" t="s">
        <v>416</v>
      </c>
      <c r="D691" s="17" t="s">
        <v>299</v>
      </c>
      <c r="E691" s="17" t="s">
        <v>34</v>
      </c>
      <c r="F691" s="17" t="s">
        <v>20</v>
      </c>
      <c r="G691" s="7" t="n">
        <v>19</v>
      </c>
      <c r="H691" s="6" t="n">
        <v>11.387</v>
      </c>
      <c r="I691" s="6" t="n">
        <v>-216.35</v>
      </c>
      <c r="J691" s="6" t="n">
        <v>0</v>
      </c>
      <c r="K691" s="6" t="n">
        <v>-0.65</v>
      </c>
      <c r="L691" s="6" t="n">
        <v>0</v>
      </c>
      <c r="M691" s="6"/>
      <c r="N691" s="6" t="s">
        <f>=I691+J691+K691+L691</f>
      </c>
      <c r="O691" s="17"/>
      <c r="P691" s="17" t="s">
        <v>386</v>
      </c>
    </row>
    <row collapsed="false" customFormat="false" customHeight="false" hidden="false" ht="12.1" outlineLevel="0" r="692">
      <c r="A692" s="21" t="n">
        <v>44713.607986111</v>
      </c>
      <c r="B692" s="17" t="s">
        <v>341</v>
      </c>
      <c r="C692" s="17" t="s">
        <v>471</v>
      </c>
      <c r="D692" s="17" t="s">
        <v>299</v>
      </c>
      <c r="E692" s="17" t="s">
        <v>385</v>
      </c>
      <c r="F692" s="17" t="s">
        <v>20</v>
      </c>
      <c r="G692" s="7" t="n">
        <v>1</v>
      </c>
      <c r="H692" s="6" t="n">
        <v>95.48</v>
      </c>
      <c r="I692" s="6" t="n">
        <v>-286.44</v>
      </c>
      <c r="J692" s="6" t="n">
        <v>-1.8</v>
      </c>
      <c r="K692" s="6" t="n">
        <v>-0.86</v>
      </c>
      <c r="L692" s="6" t="n">
        <v>0</v>
      </c>
      <c r="M692" s="6"/>
      <c r="N692" s="6" t="s">
        <f>=I692+J692+K692+L692</f>
      </c>
      <c r="O692" s="17"/>
      <c r="P692" s="17" t="s">
        <v>386</v>
      </c>
    </row>
    <row collapsed="false" customFormat="false" customHeight="false" hidden="false" ht="12.1" outlineLevel="0" r="693">
      <c r="A693" s="22" t="n">
        <v>44736.42125</v>
      </c>
      <c r="B693" s="23" t="s">
        <v>393</v>
      </c>
      <c r="C693" s="23" t="s">
        <v>477</v>
      </c>
      <c r="D693" s="23" t="s">
        <v>393</v>
      </c>
      <c r="E693" s="23" t="s">
        <v>393</v>
      </c>
      <c r="F693" s="23" t="s">
        <v>20</v>
      </c>
      <c r="G693" s="24" t="n">
        <v>1</v>
      </c>
      <c r="H693" s="25" t="n">
        <v>1</v>
      </c>
      <c r="I693" s="25" t="n">
        <v>178.89</v>
      </c>
      <c r="J693" s="25" t="n">
        <v>0</v>
      </c>
      <c r="K693" s="25" t="n">
        <v>0</v>
      </c>
      <c r="L693" s="25" t="n">
        <v>0</v>
      </c>
      <c r="M693" s="25"/>
      <c r="N693" s="6" t="s">
        <f>=I693+J693+K693+L693</f>
      </c>
      <c r="O693" s="23"/>
      <c r="P693" s="23" t="s">
        <v>386</v>
      </c>
    </row>
    <row collapsed="false" customFormat="false" customHeight="false" hidden="false" ht="12.1" outlineLevel="0" r="694">
      <c r="A694" s="22" t="n">
        <v>44736.442939815</v>
      </c>
      <c r="B694" s="23" t="s">
        <v>390</v>
      </c>
      <c r="C694" s="23" t="s">
        <v>478</v>
      </c>
      <c r="D694" s="23" t="s">
        <v>390</v>
      </c>
      <c r="E694" s="23" t="s">
        <v>390</v>
      </c>
      <c r="F694" s="23" t="s">
        <v>20</v>
      </c>
      <c r="G694" s="24" t="n">
        <v>1</v>
      </c>
      <c r="H694" s="25" t="n">
        <v>1</v>
      </c>
      <c r="I694" s="25" t="n">
        <v>34.56</v>
      </c>
      <c r="J694" s="25" t="n">
        <v>0</v>
      </c>
      <c r="K694" s="25" t="n">
        <v>0</v>
      </c>
      <c r="L694" s="25" t="n">
        <v>0</v>
      </c>
      <c r="M694" s="25"/>
      <c r="N694" s="6" t="s">
        <f>=I694+J694+K694+L694</f>
      </c>
      <c r="O694" s="23"/>
      <c r="P694" s="23" t="s">
        <v>386</v>
      </c>
    </row>
    <row collapsed="false" customFormat="false" customHeight="false" hidden="false" ht="12.1" outlineLevel="0" r="695">
      <c r="A695" s="22" t="n">
        <v>44741.540590278</v>
      </c>
      <c r="B695" s="23" t="s">
        <v>369</v>
      </c>
      <c r="C695" s="23" t="s">
        <v>99</v>
      </c>
      <c r="D695" s="23" t="s">
        <v>369</v>
      </c>
      <c r="E695" s="23" t="s">
        <v>369</v>
      </c>
      <c r="F695" s="23" t="s">
        <v>20</v>
      </c>
      <c r="G695" s="24" t="n">
        <v>1</v>
      </c>
      <c r="H695" s="25" t="n">
        <v>1</v>
      </c>
      <c r="I695" s="25" t="n">
        <v>2500</v>
      </c>
      <c r="J695" s="25" t="n">
        <v>0</v>
      </c>
      <c r="K695" s="25" t="n">
        <v>0</v>
      </c>
      <c r="L695" s="25" t="n">
        <v>0</v>
      </c>
      <c r="M695" s="25"/>
      <c r="N695" s="6" t="s">
        <f>=I695+J695+K695+L695</f>
      </c>
      <c r="O695" s="23"/>
      <c r="P695" s="23" t="s">
        <v>386</v>
      </c>
    </row>
    <row collapsed="false" customFormat="false" customHeight="false" hidden="false" ht="12.1" outlineLevel="0" r="696">
      <c r="A696" s="21" t="n">
        <v>44741.609606481</v>
      </c>
      <c r="B696" s="17" t="s">
        <v>338</v>
      </c>
      <c r="C696" s="17" t="s">
        <v>468</v>
      </c>
      <c r="D696" s="17" t="s">
        <v>299</v>
      </c>
      <c r="E696" s="17" t="s">
        <v>385</v>
      </c>
      <c r="F696" s="17" t="s">
        <v>20</v>
      </c>
      <c r="G696" s="7" t="n">
        <v>3</v>
      </c>
      <c r="H696" s="6" t="n">
        <v>96.66</v>
      </c>
      <c r="I696" s="6" t="n">
        <v>-2319.84</v>
      </c>
      <c r="J696" s="6" t="n">
        <v>-17.04</v>
      </c>
      <c r="K696" s="6" t="n">
        <v>-6.96</v>
      </c>
      <c r="L696" s="6" t="n">
        <v>0</v>
      </c>
      <c r="M696" s="6"/>
      <c r="N696" s="6" t="s">
        <f>=I696+J696+K696+L696</f>
      </c>
      <c r="O696" s="17"/>
      <c r="P696" s="17" t="s">
        <v>386</v>
      </c>
    </row>
    <row collapsed="false" customFormat="false" customHeight="false" hidden="false" ht="12.1" outlineLevel="0" r="697">
      <c r="A697" s="21" t="n">
        <v>44741.611145833</v>
      </c>
      <c r="B697" s="17" t="s">
        <v>33</v>
      </c>
      <c r="C697" s="17" t="s">
        <v>423</v>
      </c>
      <c r="D697" s="17" t="s">
        <v>299</v>
      </c>
      <c r="E697" s="17" t="s">
        <v>34</v>
      </c>
      <c r="F697" s="17" t="s">
        <v>20</v>
      </c>
      <c r="G697" s="7" t="n">
        <v>88</v>
      </c>
      <c r="H697" s="6" t="n">
        <v>4.306</v>
      </c>
      <c r="I697" s="6" t="n">
        <v>-378.93</v>
      </c>
      <c r="J697" s="6" t="n">
        <v>0</v>
      </c>
      <c r="K697" s="6" t="n">
        <v>0</v>
      </c>
      <c r="L697" s="6" t="n">
        <v>0</v>
      </c>
      <c r="M697" s="6"/>
      <c r="N697" s="6" t="s">
        <f>=I697+J697+K697+L697</f>
      </c>
      <c r="O697" s="17"/>
      <c r="P697" s="17" t="s">
        <v>386</v>
      </c>
    </row>
    <row collapsed="false" customFormat="false" customHeight="false" hidden="false" ht="12.1" outlineLevel="0" r="698">
      <c r="A698" s="22" t="n">
        <v>44750.515416667</v>
      </c>
      <c r="B698" s="23" t="s">
        <v>390</v>
      </c>
      <c r="C698" s="23" t="s">
        <v>479</v>
      </c>
      <c r="D698" s="23" t="s">
        <v>390</v>
      </c>
      <c r="E698" s="23" t="s">
        <v>390</v>
      </c>
      <c r="F698" s="23" t="s">
        <v>20</v>
      </c>
      <c r="G698" s="24" t="n">
        <v>1</v>
      </c>
      <c r="H698" s="25" t="n">
        <v>1</v>
      </c>
      <c r="I698" s="25" t="n">
        <v>27.92</v>
      </c>
      <c r="J698" s="25" t="n">
        <v>0</v>
      </c>
      <c r="K698" s="25" t="n">
        <v>0</v>
      </c>
      <c r="L698" s="25" t="n">
        <v>0</v>
      </c>
      <c r="M698" s="25"/>
      <c r="N698" s="6" t="s">
        <f>=I698+J698+K698+L698</f>
      </c>
      <c r="O698" s="23"/>
      <c r="P698" s="23" t="s">
        <v>386</v>
      </c>
    </row>
    <row collapsed="false" customFormat="false" customHeight="false" hidden="false" ht="12.1" outlineLevel="0" r="699">
      <c r="A699" s="22" t="n">
        <v>44750.520451389</v>
      </c>
      <c r="B699" s="23" t="s">
        <v>393</v>
      </c>
      <c r="C699" s="23" t="s">
        <v>480</v>
      </c>
      <c r="D699" s="23" t="s">
        <v>393</v>
      </c>
      <c r="E699" s="23" t="s">
        <v>393</v>
      </c>
      <c r="F699" s="23" t="s">
        <v>20</v>
      </c>
      <c r="G699" s="24" t="n">
        <v>1</v>
      </c>
      <c r="H699" s="25" t="n">
        <v>1</v>
      </c>
      <c r="I699" s="25" t="n">
        <v>200</v>
      </c>
      <c r="J699" s="25" t="n">
        <v>0</v>
      </c>
      <c r="K699" s="25" t="n">
        <v>0</v>
      </c>
      <c r="L699" s="25" t="n">
        <v>0</v>
      </c>
      <c r="M699" s="25"/>
      <c r="N699" s="6" t="s">
        <f>=I699+J699+K699+L699</f>
      </c>
      <c r="O699" s="23"/>
      <c r="P699" s="23" t="s">
        <v>386</v>
      </c>
    </row>
    <row collapsed="false" customFormat="false" customHeight="false" hidden="false" ht="12.1" outlineLevel="0" r="700">
      <c r="A700" s="22" t="n">
        <v>44755.542222222</v>
      </c>
      <c r="B700" s="23" t="s">
        <v>369</v>
      </c>
      <c r="C700" s="23" t="s">
        <v>99</v>
      </c>
      <c r="D700" s="23" t="s">
        <v>369</v>
      </c>
      <c r="E700" s="23" t="s">
        <v>369</v>
      </c>
      <c r="F700" s="23" t="s">
        <v>20</v>
      </c>
      <c r="G700" s="24" t="n">
        <v>1</v>
      </c>
      <c r="H700" s="25" t="n">
        <v>1</v>
      </c>
      <c r="I700" s="25" t="n">
        <v>2500</v>
      </c>
      <c r="J700" s="25" t="n">
        <v>0</v>
      </c>
      <c r="K700" s="25" t="n">
        <v>0</v>
      </c>
      <c r="L700" s="25" t="n">
        <v>0</v>
      </c>
      <c r="M700" s="25"/>
      <c r="N700" s="6" t="s">
        <f>=I700+J700+K700+L700</f>
      </c>
      <c r="O700" s="23"/>
      <c r="P700" s="23" t="s">
        <v>386</v>
      </c>
    </row>
    <row collapsed="false" customFormat="false" customHeight="false" hidden="false" ht="12.1" outlineLevel="0" r="701">
      <c r="A701" s="21" t="n">
        <v>44755.542650463</v>
      </c>
      <c r="B701" s="17" t="s">
        <v>338</v>
      </c>
      <c r="C701" s="17" t="s">
        <v>468</v>
      </c>
      <c r="D701" s="17" t="s">
        <v>299</v>
      </c>
      <c r="E701" s="17" t="s">
        <v>385</v>
      </c>
      <c r="F701" s="17" t="s">
        <v>20</v>
      </c>
      <c r="G701" s="7" t="n">
        <v>1</v>
      </c>
      <c r="H701" s="6" t="n">
        <v>97.45</v>
      </c>
      <c r="I701" s="6" t="n">
        <v>-779.6</v>
      </c>
      <c r="J701" s="6" t="n">
        <v>-8.17</v>
      </c>
      <c r="K701" s="6" t="n">
        <v>-2.34</v>
      </c>
      <c r="L701" s="6" t="n">
        <v>0</v>
      </c>
      <c r="M701" s="6"/>
      <c r="N701" s="6" t="s">
        <f>=I701+J701+K701+L701</f>
      </c>
      <c r="O701" s="17"/>
      <c r="P701" s="17" t="s">
        <v>386</v>
      </c>
    </row>
    <row collapsed="false" customFormat="false" customHeight="false" hidden="false" ht="12.1" outlineLevel="0" r="702">
      <c r="A702" s="22" t="n">
        <v>44755.580648148</v>
      </c>
      <c r="B702" s="23" t="s">
        <v>369</v>
      </c>
      <c r="C702" s="23" t="s">
        <v>99</v>
      </c>
      <c r="D702" s="23" t="s">
        <v>369</v>
      </c>
      <c r="E702" s="23" t="s">
        <v>369</v>
      </c>
      <c r="F702" s="23" t="s">
        <v>20</v>
      </c>
      <c r="G702" s="24" t="n">
        <v>1</v>
      </c>
      <c r="H702" s="25" t="n">
        <v>1</v>
      </c>
      <c r="I702" s="25" t="n">
        <v>100</v>
      </c>
      <c r="J702" s="25" t="n">
        <v>0</v>
      </c>
      <c r="K702" s="25" t="n">
        <v>0</v>
      </c>
      <c r="L702" s="25" t="n">
        <v>0</v>
      </c>
      <c r="M702" s="25"/>
      <c r="N702" s="6" t="s">
        <f>=I702+J702+K702+L702</f>
      </c>
      <c r="O702" s="23"/>
      <c r="P702" s="23" t="s">
        <v>386</v>
      </c>
    </row>
    <row collapsed="false" customFormat="false" customHeight="false" hidden="false" ht="12.1" outlineLevel="0" r="703">
      <c r="A703" s="21" t="n">
        <v>44755.61599537</v>
      </c>
      <c r="B703" s="17" t="s">
        <v>340</v>
      </c>
      <c r="C703" s="17" t="s">
        <v>470</v>
      </c>
      <c r="D703" s="17" t="s">
        <v>299</v>
      </c>
      <c r="E703" s="17" t="s">
        <v>385</v>
      </c>
      <c r="F703" s="17" t="s">
        <v>20</v>
      </c>
      <c r="G703" s="7" t="n">
        <v>1</v>
      </c>
      <c r="H703" s="6" t="n">
        <v>97.88</v>
      </c>
      <c r="I703" s="6" t="n">
        <v>-978.8</v>
      </c>
      <c r="J703" s="6" t="n">
        <v>-11.1</v>
      </c>
      <c r="K703" s="6" t="n">
        <v>-2.94</v>
      </c>
      <c r="L703" s="6" t="n">
        <v>0</v>
      </c>
      <c r="M703" s="6"/>
      <c r="N703" s="6" t="s">
        <f>=I703+J703+K703+L703</f>
      </c>
      <c r="O703" s="17"/>
      <c r="P703" s="17" t="s">
        <v>386</v>
      </c>
    </row>
    <row collapsed="false" customFormat="false" customHeight="false" hidden="false" ht="12.1" outlineLevel="0" r="704">
      <c r="A704" s="21" t="n">
        <v>44755.626539352</v>
      </c>
      <c r="B704" s="17" t="s">
        <v>33</v>
      </c>
      <c r="C704" s="17" t="s">
        <v>423</v>
      </c>
      <c r="D704" s="17" t="s">
        <v>299</v>
      </c>
      <c r="E704" s="17" t="s">
        <v>34</v>
      </c>
      <c r="F704" s="17" t="s">
        <v>20</v>
      </c>
      <c r="G704" s="7" t="n">
        <v>14</v>
      </c>
      <c r="H704" s="6" t="n">
        <v>3.752</v>
      </c>
      <c r="I704" s="6" t="n">
        <v>-52.53</v>
      </c>
      <c r="J704" s="6" t="n">
        <v>0</v>
      </c>
      <c r="K704" s="6" t="n">
        <v>0</v>
      </c>
      <c r="L704" s="6" t="n">
        <v>0</v>
      </c>
      <c r="M704" s="6"/>
      <c r="N704" s="6" t="s">
        <f>=I704+J704+K704+L704</f>
      </c>
      <c r="O704" s="17"/>
      <c r="P704" s="17" t="s">
        <v>386</v>
      </c>
    </row>
    <row collapsed="false" customFormat="false" customHeight="false" hidden="false" ht="12.1" outlineLevel="0" r="705">
      <c r="A705" s="21" t="n">
        <v>44755.637800926</v>
      </c>
      <c r="B705" s="17" t="s">
        <v>33</v>
      </c>
      <c r="C705" s="17" t="s">
        <v>423</v>
      </c>
      <c r="D705" s="17" t="s">
        <v>299</v>
      </c>
      <c r="E705" s="17" t="s">
        <v>34</v>
      </c>
      <c r="F705" s="17" t="s">
        <v>20</v>
      </c>
      <c r="G705" s="7" t="n">
        <v>264</v>
      </c>
      <c r="H705" s="6" t="n">
        <v>3.754</v>
      </c>
      <c r="I705" s="6" t="n">
        <v>-991.06</v>
      </c>
      <c r="J705" s="6" t="n">
        <v>0</v>
      </c>
      <c r="K705" s="6" t="n">
        <v>0</v>
      </c>
      <c r="L705" s="6" t="n">
        <v>0</v>
      </c>
      <c r="M705" s="6"/>
      <c r="N705" s="6" t="s">
        <f>=I705+J705+K705+L705</f>
      </c>
      <c r="O705" s="17"/>
      <c r="P705" s="17" t="s">
        <v>386</v>
      </c>
    </row>
    <row collapsed="false" customFormat="false" customHeight="false" hidden="false" ht="12.1" outlineLevel="0" r="706">
      <c r="A706" s="22" t="n">
        <v>44756.393171296</v>
      </c>
      <c r="B706" s="23" t="s">
        <v>390</v>
      </c>
      <c r="C706" s="23" t="s">
        <v>464</v>
      </c>
      <c r="D706" s="23" t="s">
        <v>390</v>
      </c>
      <c r="E706" s="23" t="s">
        <v>390</v>
      </c>
      <c r="F706" s="23" t="s">
        <v>20</v>
      </c>
      <c r="G706" s="24" t="n">
        <v>1</v>
      </c>
      <c r="H706" s="25" t="n">
        <v>1</v>
      </c>
      <c r="I706" s="25" t="n">
        <v>94.74</v>
      </c>
      <c r="J706" s="25" t="n">
        <v>0</v>
      </c>
      <c r="K706" s="25" t="n">
        <v>0</v>
      </c>
      <c r="L706" s="25" t="n">
        <v>0</v>
      </c>
      <c r="M706" s="25"/>
      <c r="N706" s="6" t="s">
        <f>=I706+J706+K706+L706</f>
      </c>
      <c r="O706" s="23"/>
      <c r="P706" s="23" t="s">
        <v>386</v>
      </c>
    </row>
    <row collapsed="false" customFormat="false" customHeight="false" hidden="false" ht="12.1" outlineLevel="0" r="707">
      <c r="A707" s="22" t="n">
        <v>44756.407164352</v>
      </c>
      <c r="B707" s="23" t="s">
        <v>393</v>
      </c>
      <c r="C707" s="23" t="s">
        <v>481</v>
      </c>
      <c r="D707" s="23" t="s">
        <v>393</v>
      </c>
      <c r="E707" s="23" t="s">
        <v>393</v>
      </c>
      <c r="F707" s="23" t="s">
        <v>20</v>
      </c>
      <c r="G707" s="24" t="n">
        <v>1</v>
      </c>
      <c r="H707" s="25" t="n">
        <v>1</v>
      </c>
      <c r="I707" s="25" t="n">
        <v>500</v>
      </c>
      <c r="J707" s="25" t="n">
        <v>0</v>
      </c>
      <c r="K707" s="25" t="n">
        <v>0</v>
      </c>
      <c r="L707" s="25" t="n">
        <v>0</v>
      </c>
      <c r="M707" s="25"/>
      <c r="N707" s="6" t="s">
        <f>=I707+J707+K707+L707</f>
      </c>
      <c r="O707" s="23"/>
      <c r="P707" s="23" t="s">
        <v>386</v>
      </c>
    </row>
    <row collapsed="false" customFormat="false" customHeight="false" hidden="false" ht="12.1" outlineLevel="0" r="708">
      <c r="A708" s="21" t="n">
        <v>44757.711886574</v>
      </c>
      <c r="B708" s="17" t="s">
        <v>46</v>
      </c>
      <c r="C708" s="17" t="s">
        <v>482</v>
      </c>
      <c r="D708" s="17" t="s">
        <v>299</v>
      </c>
      <c r="E708" s="17" t="s">
        <v>34</v>
      </c>
      <c r="F708" s="17" t="s">
        <v>48</v>
      </c>
      <c r="G708" s="7" t="n">
        <v>300</v>
      </c>
      <c r="H708" s="6" t="n">
        <v>0.0969</v>
      </c>
      <c r="I708" s="6" t="n">
        <v>-29.07</v>
      </c>
      <c r="J708" s="6" t="n">
        <v>0</v>
      </c>
      <c r="K708" s="6" t="n">
        <v>0</v>
      </c>
      <c r="L708" s="6" t="n">
        <v>0</v>
      </c>
      <c r="M708" s="6" t="s">
        <f>=I708+J708+K708+L708</f>
      </c>
      <c r="N708" s="6"/>
      <c r="O708" s="17"/>
      <c r="P708" s="17" t="s">
        <v>386</v>
      </c>
    </row>
    <row collapsed="false" customFormat="false" customHeight="false" hidden="false" ht="12.1" outlineLevel="0" r="709">
      <c r="A709" s="22" t="n">
        <v>44760.393402778</v>
      </c>
      <c r="B709" s="23" t="s">
        <v>390</v>
      </c>
      <c r="C709" s="23" t="s">
        <v>483</v>
      </c>
      <c r="D709" s="23" t="s">
        <v>390</v>
      </c>
      <c r="E709" s="23" t="s">
        <v>390</v>
      </c>
      <c r="F709" s="23" t="s">
        <v>20</v>
      </c>
      <c r="G709" s="24" t="n">
        <v>1</v>
      </c>
      <c r="H709" s="25" t="n">
        <v>1</v>
      </c>
      <c r="I709" s="25" t="n">
        <v>59.55</v>
      </c>
      <c r="J709" s="25" t="n">
        <v>0</v>
      </c>
      <c r="K709" s="25" t="n">
        <v>0</v>
      </c>
      <c r="L709" s="25" t="n">
        <v>0</v>
      </c>
      <c r="M709" s="25"/>
      <c r="N709" s="6" t="s">
        <f>=I709+J709+K709+L709</f>
      </c>
      <c r="O709" s="23"/>
      <c r="P709" s="23" t="s">
        <v>386</v>
      </c>
    </row>
    <row collapsed="false" customFormat="false" customHeight="false" hidden="false" ht="12.1" outlineLevel="0" r="710">
      <c r="A710" s="22" t="n">
        <v>44760.396111111</v>
      </c>
      <c r="B710" s="23" t="s">
        <v>393</v>
      </c>
      <c r="C710" s="23" t="s">
        <v>484</v>
      </c>
      <c r="D710" s="23" t="s">
        <v>393</v>
      </c>
      <c r="E710" s="23" t="s">
        <v>393</v>
      </c>
      <c r="F710" s="23" t="s">
        <v>20</v>
      </c>
      <c r="G710" s="24" t="n">
        <v>1</v>
      </c>
      <c r="H710" s="25" t="n">
        <v>1</v>
      </c>
      <c r="I710" s="25" t="n">
        <v>750</v>
      </c>
      <c r="J710" s="25" t="n">
        <v>0</v>
      </c>
      <c r="K710" s="25" t="n">
        <v>0</v>
      </c>
      <c r="L710" s="25" t="n">
        <v>0</v>
      </c>
      <c r="M710" s="25"/>
      <c r="N710" s="6" t="s">
        <f>=I710+J710+K710+L710</f>
      </c>
      <c r="O710" s="23"/>
      <c r="P710" s="23" t="s">
        <v>386</v>
      </c>
    </row>
    <row collapsed="false" customFormat="false" customHeight="false" hidden="false" ht="12.1" outlineLevel="0" r="711">
      <c r="A711" s="22" t="n">
        <v>44762.5665625</v>
      </c>
      <c r="B711" s="23" t="s">
        <v>369</v>
      </c>
      <c r="C711" s="23" t="s">
        <v>99</v>
      </c>
      <c r="D711" s="23" t="s">
        <v>369</v>
      </c>
      <c r="E711" s="23" t="s">
        <v>369</v>
      </c>
      <c r="F711" s="23" t="s">
        <v>20</v>
      </c>
      <c r="G711" s="24" t="n">
        <v>1</v>
      </c>
      <c r="H711" s="25" t="n">
        <v>1</v>
      </c>
      <c r="I711" s="25" t="n">
        <v>2500</v>
      </c>
      <c r="J711" s="25" t="n">
        <v>0</v>
      </c>
      <c r="K711" s="25" t="n">
        <v>0</v>
      </c>
      <c r="L711" s="25" t="n">
        <v>0</v>
      </c>
      <c r="M711" s="25"/>
      <c r="N711" s="6" t="s">
        <f>=I711+J711+K711+L711</f>
      </c>
      <c r="O711" s="23"/>
      <c r="P711" s="23" t="s">
        <v>386</v>
      </c>
    </row>
    <row collapsed="false" customFormat="false" customHeight="false" hidden="false" ht="12.1" outlineLevel="0" r="712">
      <c r="A712" s="21" t="n">
        <v>44762.615925926</v>
      </c>
      <c r="B712" s="17" t="s">
        <v>338</v>
      </c>
      <c r="C712" s="17" t="s">
        <v>468</v>
      </c>
      <c r="D712" s="17" t="s">
        <v>299</v>
      </c>
      <c r="E712" s="17" t="s">
        <v>385</v>
      </c>
      <c r="F712" s="17" t="s">
        <v>20</v>
      </c>
      <c r="G712" s="7" t="n">
        <v>1</v>
      </c>
      <c r="H712" s="6" t="n">
        <v>97.66</v>
      </c>
      <c r="I712" s="6" t="n">
        <v>-781.28</v>
      </c>
      <c r="J712" s="6" t="n">
        <v>-9.41</v>
      </c>
      <c r="K712" s="6" t="n">
        <v>-2.34</v>
      </c>
      <c r="L712" s="6" t="n">
        <v>0</v>
      </c>
      <c r="M712" s="6"/>
      <c r="N712" s="6" t="s">
        <f>=I712+J712+K712+L712</f>
      </c>
      <c r="O712" s="17"/>
      <c r="P712" s="17" t="s">
        <v>386</v>
      </c>
    </row>
    <row collapsed="false" customFormat="false" customHeight="false" hidden="false" ht="12.1" outlineLevel="0" r="713">
      <c r="A713" s="21" t="n">
        <v>44762.62119213</v>
      </c>
      <c r="B713" s="17" t="s">
        <v>59</v>
      </c>
      <c r="C713" s="17" t="s">
        <v>416</v>
      </c>
      <c r="D713" s="17" t="s">
        <v>299</v>
      </c>
      <c r="E713" s="17" t="s">
        <v>34</v>
      </c>
      <c r="F713" s="17" t="s">
        <v>20</v>
      </c>
      <c r="G713" s="7" t="n">
        <v>9</v>
      </c>
      <c r="H713" s="6" t="n">
        <v>11.941</v>
      </c>
      <c r="I713" s="6" t="n">
        <v>-107.47</v>
      </c>
      <c r="J713" s="6" t="n">
        <v>0</v>
      </c>
      <c r="K713" s="6" t="n">
        <v>-0.32</v>
      </c>
      <c r="L713" s="6" t="n">
        <v>0</v>
      </c>
      <c r="M713" s="6"/>
      <c r="N713" s="6" t="s">
        <f>=I713+J713+K713+L713</f>
      </c>
      <c r="O713" s="17"/>
      <c r="P713" s="17" t="s">
        <v>386</v>
      </c>
    </row>
    <row collapsed="false" customFormat="false" customHeight="false" hidden="false" ht="12.1" outlineLevel="0" r="714">
      <c r="A714" s="21" t="n">
        <v>44762.622731481</v>
      </c>
      <c r="B714" s="17" t="s">
        <v>59</v>
      </c>
      <c r="C714" s="17" t="s">
        <v>416</v>
      </c>
      <c r="D714" s="17" t="s">
        <v>299</v>
      </c>
      <c r="E714" s="17" t="s">
        <v>34</v>
      </c>
      <c r="F714" s="17" t="s">
        <v>20</v>
      </c>
      <c r="G714" s="7" t="n">
        <v>12</v>
      </c>
      <c r="H714" s="6" t="n">
        <v>11.941</v>
      </c>
      <c r="I714" s="6" t="n">
        <v>-143.29</v>
      </c>
      <c r="J714" s="6" t="n">
        <v>0</v>
      </c>
      <c r="K714" s="6" t="n">
        <v>-0.43</v>
      </c>
      <c r="L714" s="6" t="n">
        <v>0</v>
      </c>
      <c r="M714" s="6"/>
      <c r="N714" s="6" t="s">
        <f>=I714+J714+K714+L714</f>
      </c>
      <c r="O714" s="17"/>
      <c r="P714" s="17" t="s">
        <v>386</v>
      </c>
    </row>
    <row collapsed="false" customFormat="false" customHeight="false" hidden="false" ht="12.1" outlineLevel="0" r="715">
      <c r="A715" s="21" t="n">
        <v>44762.636331019</v>
      </c>
      <c r="B715" s="17" t="s">
        <v>341</v>
      </c>
      <c r="C715" s="17" t="s">
        <v>471</v>
      </c>
      <c r="D715" s="17" t="s">
        <v>299</v>
      </c>
      <c r="E715" s="17" t="s">
        <v>385</v>
      </c>
      <c r="F715" s="17" t="s">
        <v>20</v>
      </c>
      <c r="G715" s="7" t="n">
        <v>4</v>
      </c>
      <c r="H715" s="6" t="n">
        <v>97.89</v>
      </c>
      <c r="I715" s="6" t="n">
        <v>-1174.68</v>
      </c>
      <c r="J715" s="6" t="n">
        <v>-19.76</v>
      </c>
      <c r="K715" s="6" t="n">
        <v>-3.52</v>
      </c>
      <c r="L715" s="6" t="n">
        <v>0</v>
      </c>
      <c r="M715" s="6"/>
      <c r="N715" s="6" t="s">
        <f>=I715+J715+K715+L715</f>
      </c>
      <c r="O715" s="17"/>
      <c r="P715" s="17" t="s">
        <v>386</v>
      </c>
    </row>
    <row collapsed="false" customFormat="false" customHeight="false" hidden="false" ht="12.1" outlineLevel="0" r="716">
      <c r="A716" s="21" t="n">
        <v>44762.641678241</v>
      </c>
      <c r="B716" s="17" t="s">
        <v>338</v>
      </c>
      <c r="C716" s="17" t="s">
        <v>468</v>
      </c>
      <c r="D716" s="17" t="s">
        <v>299</v>
      </c>
      <c r="E716" s="17" t="s">
        <v>385</v>
      </c>
      <c r="F716" s="17" t="s">
        <v>20</v>
      </c>
      <c r="G716" s="7" t="n">
        <v>1</v>
      </c>
      <c r="H716" s="6" t="n">
        <v>97.66</v>
      </c>
      <c r="I716" s="6" t="n">
        <v>-781.28</v>
      </c>
      <c r="J716" s="6" t="n">
        <v>-9.41</v>
      </c>
      <c r="K716" s="6" t="n">
        <v>-2.34</v>
      </c>
      <c r="L716" s="6" t="n">
        <v>0</v>
      </c>
      <c r="M716" s="6"/>
      <c r="N716" s="6" t="s">
        <f>=I716+J716+K716+L716</f>
      </c>
      <c r="O716" s="17"/>
      <c r="P716" s="17" t="s">
        <v>386</v>
      </c>
    </row>
    <row collapsed="false" customFormat="false" customHeight="false" hidden="false" ht="12.1" outlineLevel="0" r="717">
      <c r="A717" s="21" t="n">
        <v>44763.586388889</v>
      </c>
      <c r="B717" s="17" t="s">
        <v>59</v>
      </c>
      <c r="C717" s="17" t="s">
        <v>416</v>
      </c>
      <c r="D717" s="17" t="s">
        <v>299</v>
      </c>
      <c r="E717" s="17" t="s">
        <v>34</v>
      </c>
      <c r="F717" s="17" t="s">
        <v>20</v>
      </c>
      <c r="G717" s="7" t="n">
        <v>2</v>
      </c>
      <c r="H717" s="6" t="n">
        <v>11.918</v>
      </c>
      <c r="I717" s="6" t="n">
        <v>-23.84</v>
      </c>
      <c r="J717" s="6" t="n">
        <v>0</v>
      </c>
      <c r="K717" s="6" t="n">
        <v>-0.07</v>
      </c>
      <c r="L717" s="6" t="n">
        <v>0</v>
      </c>
      <c r="M717" s="6"/>
      <c r="N717" s="6" t="s">
        <f>=I717+J717+K717+L717</f>
      </c>
      <c r="O717" s="17"/>
      <c r="P717" s="17" t="s">
        <v>386</v>
      </c>
    </row>
    <row collapsed="false" customFormat="false" customHeight="false" hidden="false" ht="12.1" outlineLevel="0" r="718">
      <c r="A718" s="21" t="n">
        <v>44763.589895833</v>
      </c>
      <c r="B718" s="17" t="s">
        <v>59</v>
      </c>
      <c r="C718" s="17" t="s">
        <v>416</v>
      </c>
      <c r="D718" s="17" t="s">
        <v>299</v>
      </c>
      <c r="E718" s="17" t="s">
        <v>34</v>
      </c>
      <c r="F718" s="17" t="s">
        <v>20</v>
      </c>
      <c r="G718" s="7" t="n">
        <v>32</v>
      </c>
      <c r="H718" s="6" t="n">
        <v>11.918</v>
      </c>
      <c r="I718" s="6" t="n">
        <v>-381.38</v>
      </c>
      <c r="J718" s="6" t="n">
        <v>0</v>
      </c>
      <c r="K718" s="6" t="n">
        <v>-1.14</v>
      </c>
      <c r="L718" s="6" t="n">
        <v>0</v>
      </c>
      <c r="M718" s="6"/>
      <c r="N718" s="6" t="s">
        <f>=I718+J718+K718+L718</f>
      </c>
      <c r="O718" s="17"/>
      <c r="P718" s="17" t="s">
        <v>386</v>
      </c>
    </row>
    <row collapsed="false" customFormat="false" customHeight="false" hidden="false" ht="12.1" outlineLevel="0" r="719">
      <c r="A719" s="22" t="n">
        <v>44769.501388889</v>
      </c>
      <c r="B719" s="23" t="s">
        <v>390</v>
      </c>
      <c r="C719" s="23" t="s">
        <v>485</v>
      </c>
      <c r="D719" s="23" t="s">
        <v>390</v>
      </c>
      <c r="E719" s="23" t="s">
        <v>390</v>
      </c>
      <c r="F719" s="23" t="s">
        <v>20</v>
      </c>
      <c r="G719" s="24" t="n">
        <v>10</v>
      </c>
      <c r="H719" s="25" t="n">
        <v>33.85</v>
      </c>
      <c r="I719" s="25" t="n">
        <v>338.5</v>
      </c>
      <c r="J719" s="25" t="n">
        <v>0</v>
      </c>
      <c r="K719" s="25" t="n">
        <v>0</v>
      </c>
      <c r="L719" s="25" t="n">
        <v>0</v>
      </c>
      <c r="M719" s="25"/>
      <c r="N719" s="6" t="s">
        <f>=I719+J719+K719+L719</f>
      </c>
      <c r="O719" s="23"/>
      <c r="P719" s="23" t="s">
        <v>370</v>
      </c>
    </row>
    <row collapsed="false" customFormat="false" customHeight="false" hidden="false" ht="12.1" outlineLevel="0" r="720">
      <c r="A720" s="30" t="n">
        <v>44769.501388889</v>
      </c>
      <c r="B720" s="31" t="s">
        <v>388</v>
      </c>
      <c r="C720" s="31" t="s">
        <v>486</v>
      </c>
      <c r="D720" s="31" t="s">
        <v>388</v>
      </c>
      <c r="E720" s="31" t="s">
        <v>388</v>
      </c>
      <c r="F720" s="31" t="s">
        <v>20</v>
      </c>
      <c r="G720" s="32" t="n">
        <v>1</v>
      </c>
      <c r="H720" s="33" t="n">
        <v>-42</v>
      </c>
      <c r="I720" s="33" t="n">
        <v>-42</v>
      </c>
      <c r="J720" s="33" t="n">
        <v>0</v>
      </c>
      <c r="K720" s="33" t="n">
        <v>0</v>
      </c>
      <c r="L720" s="33" t="n">
        <v>0</v>
      </c>
      <c r="M720" s="33"/>
      <c r="N720" s="6" t="s">
        <f>=I720+J720+K720+L720</f>
      </c>
      <c r="O720" s="31"/>
      <c r="P720" s="31" t="s">
        <v>370</v>
      </c>
    </row>
    <row collapsed="false" customFormat="false" customHeight="false" hidden="false" ht="12.1" outlineLevel="0" r="721">
      <c r="A721" s="22" t="n">
        <v>44769.523611111</v>
      </c>
      <c r="B721" s="23" t="s">
        <v>390</v>
      </c>
      <c r="C721" s="23" t="s">
        <v>487</v>
      </c>
      <c r="D721" s="23" t="s">
        <v>390</v>
      </c>
      <c r="E721" s="23" t="s">
        <v>390</v>
      </c>
      <c r="F721" s="23" t="s">
        <v>20</v>
      </c>
      <c r="G721" s="24" t="n">
        <v>1000</v>
      </c>
      <c r="H721" s="25" t="n">
        <v>0.22308</v>
      </c>
      <c r="I721" s="25" t="n">
        <v>223.08</v>
      </c>
      <c r="J721" s="25" t="n">
        <v>0</v>
      </c>
      <c r="K721" s="25" t="n">
        <v>0</v>
      </c>
      <c r="L721" s="25" t="n">
        <v>0</v>
      </c>
      <c r="M721" s="25"/>
      <c r="N721" s="6" t="s">
        <f>=I721+J721+K721+L721</f>
      </c>
      <c r="O721" s="23"/>
      <c r="P721" s="23" t="s">
        <v>370</v>
      </c>
    </row>
    <row collapsed="false" customFormat="false" customHeight="false" hidden="false" ht="12.1" outlineLevel="0" r="722">
      <c r="A722" s="30" t="n">
        <v>44769.523611111</v>
      </c>
      <c r="B722" s="31" t="s">
        <v>388</v>
      </c>
      <c r="C722" s="31" t="s">
        <v>486</v>
      </c>
      <c r="D722" s="31" t="s">
        <v>388</v>
      </c>
      <c r="E722" s="31" t="s">
        <v>388</v>
      </c>
      <c r="F722" s="31" t="s">
        <v>20</v>
      </c>
      <c r="G722" s="32" t="n">
        <v>1</v>
      </c>
      <c r="H722" s="33" t="n">
        <v>-29</v>
      </c>
      <c r="I722" s="33" t="n">
        <v>-29</v>
      </c>
      <c r="J722" s="33" t="n">
        <v>0</v>
      </c>
      <c r="K722" s="33" t="n">
        <v>0</v>
      </c>
      <c r="L722" s="33" t="n">
        <v>0</v>
      </c>
      <c r="M722" s="33"/>
      <c r="N722" s="6" t="s">
        <f>=I722+J722+K722+L722</f>
      </c>
      <c r="O722" s="31"/>
      <c r="P722" s="31" t="s">
        <v>370</v>
      </c>
    </row>
    <row collapsed="false" customFormat="false" customHeight="false" hidden="false" ht="12.1" outlineLevel="0" r="723">
      <c r="A723" s="22" t="n">
        <v>44769.644444444</v>
      </c>
      <c r="B723" s="23" t="s">
        <v>390</v>
      </c>
      <c r="C723" s="23" t="s">
        <v>488</v>
      </c>
      <c r="D723" s="23" t="s">
        <v>390</v>
      </c>
      <c r="E723" s="23" t="s">
        <v>390</v>
      </c>
      <c r="F723" s="23" t="s">
        <v>20</v>
      </c>
      <c r="G723" s="24" t="n">
        <v>3</v>
      </c>
      <c r="H723" s="25" t="n">
        <v>16.14</v>
      </c>
      <c r="I723" s="25" t="n">
        <v>48.42</v>
      </c>
      <c r="J723" s="25" t="n">
        <v>0</v>
      </c>
      <c r="K723" s="25" t="n">
        <v>0</v>
      </c>
      <c r="L723" s="25" t="n">
        <v>0</v>
      </c>
      <c r="M723" s="25"/>
      <c r="N723" s="6" t="s">
        <f>=I723+J723+K723+L723</f>
      </c>
      <c r="O723" s="23"/>
      <c r="P723" s="23" t="s">
        <v>386</v>
      </c>
    </row>
    <row collapsed="false" customFormat="false" customHeight="false" hidden="false" ht="12.1" outlineLevel="0" r="724">
      <c r="A724" s="30" t="n">
        <v>44769.644444444</v>
      </c>
      <c r="B724" s="31" t="s">
        <v>388</v>
      </c>
      <c r="C724" s="31" t="s">
        <v>486</v>
      </c>
      <c r="D724" s="31" t="s">
        <v>388</v>
      </c>
      <c r="E724" s="31" t="s">
        <v>388</v>
      </c>
      <c r="F724" s="31" t="s">
        <v>20</v>
      </c>
      <c r="G724" s="32" t="n">
        <v>1</v>
      </c>
      <c r="H724" s="33" t="n">
        <v>-6</v>
      </c>
      <c r="I724" s="33" t="n">
        <v>-6</v>
      </c>
      <c r="J724" s="33" t="n">
        <v>0</v>
      </c>
      <c r="K724" s="33" t="n">
        <v>0</v>
      </c>
      <c r="L724" s="33" t="n">
        <v>0</v>
      </c>
      <c r="M724" s="33"/>
      <c r="N724" s="6" t="s">
        <f>=I724+J724+K724+L724</f>
      </c>
      <c r="O724" s="31"/>
      <c r="P724" s="31" t="s">
        <v>386</v>
      </c>
    </row>
    <row collapsed="false" customFormat="false" customHeight="false" hidden="false" ht="12.1" outlineLevel="0" r="725">
      <c r="A725" s="22" t="n">
        <v>44769.690972222</v>
      </c>
      <c r="B725" s="23" t="s">
        <v>390</v>
      </c>
      <c r="C725" s="23" t="s">
        <v>489</v>
      </c>
      <c r="D725" s="23" t="s">
        <v>390</v>
      </c>
      <c r="E725" s="23" t="s">
        <v>390</v>
      </c>
      <c r="F725" s="23" t="s">
        <v>20</v>
      </c>
      <c r="G725" s="24" t="n">
        <v>3</v>
      </c>
      <c r="H725" s="25" t="n">
        <v>16.14</v>
      </c>
      <c r="I725" s="25" t="n">
        <v>48.42</v>
      </c>
      <c r="J725" s="25" t="n">
        <v>0</v>
      </c>
      <c r="K725" s="25" t="n">
        <v>0</v>
      </c>
      <c r="L725" s="25" t="n">
        <v>0</v>
      </c>
      <c r="M725" s="25"/>
      <c r="N725" s="6" t="s">
        <f>=I725+J725+K725+L725</f>
      </c>
      <c r="O725" s="23"/>
      <c r="P725" s="23" t="s">
        <v>386</v>
      </c>
    </row>
    <row collapsed="false" customFormat="false" customHeight="false" hidden="false" ht="12.1" outlineLevel="0" r="726">
      <c r="A726" s="30" t="n">
        <v>44769.690972222</v>
      </c>
      <c r="B726" s="31" t="s">
        <v>388</v>
      </c>
      <c r="C726" s="31" t="s">
        <v>486</v>
      </c>
      <c r="D726" s="31" t="s">
        <v>388</v>
      </c>
      <c r="E726" s="31" t="s">
        <v>388</v>
      </c>
      <c r="F726" s="31" t="s">
        <v>20</v>
      </c>
      <c r="G726" s="32" t="n">
        <v>1</v>
      </c>
      <c r="H726" s="33" t="n">
        <v>-6</v>
      </c>
      <c r="I726" s="33" t="n">
        <v>-6</v>
      </c>
      <c r="J726" s="33" t="n">
        <v>0</v>
      </c>
      <c r="K726" s="33" t="n">
        <v>0</v>
      </c>
      <c r="L726" s="33" t="n">
        <v>0</v>
      </c>
      <c r="M726" s="33"/>
      <c r="N726" s="6" t="s">
        <f>=I726+J726+K726+L726</f>
      </c>
      <c r="O726" s="31"/>
      <c r="P726" s="31" t="s">
        <v>386</v>
      </c>
    </row>
    <row collapsed="false" customFormat="false" customHeight="false" hidden="false" ht="12.1" outlineLevel="0" r="727">
      <c r="A727" s="26" t="n">
        <v>44769.697916667</v>
      </c>
      <c r="B727" s="27" t="s">
        <v>371</v>
      </c>
      <c r="C727" s="27" t="s">
        <v>202</v>
      </c>
      <c r="D727" s="27" t="s">
        <v>371</v>
      </c>
      <c r="E727" s="27" t="s">
        <v>371</v>
      </c>
      <c r="F727" s="27" t="s">
        <v>20</v>
      </c>
      <c r="G727" s="28" t="n">
        <v>1</v>
      </c>
      <c r="H727" s="29" t="n">
        <v>-490.58</v>
      </c>
      <c r="I727" s="29" t="n">
        <v>-490.58</v>
      </c>
      <c r="J727" s="29" t="n">
        <v>0</v>
      </c>
      <c r="K727" s="29" t="n">
        <v>0</v>
      </c>
      <c r="L727" s="29" t="n">
        <v>0</v>
      </c>
      <c r="M727" s="29"/>
      <c r="N727" s="6" t="s">
        <f>=I727+J727+K727+L727</f>
      </c>
      <c r="O727" s="27"/>
      <c r="P727" s="27" t="s">
        <v>370</v>
      </c>
    </row>
    <row collapsed="false" customFormat="false" customHeight="false" hidden="false" ht="12.1" outlineLevel="0" r="728">
      <c r="A728" s="22" t="n">
        <v>44769.697916667</v>
      </c>
      <c r="B728" s="23" t="s">
        <v>369</v>
      </c>
      <c r="C728" s="23" t="s">
        <v>101</v>
      </c>
      <c r="D728" s="23" t="s">
        <v>369</v>
      </c>
      <c r="E728" s="23" t="s">
        <v>369</v>
      </c>
      <c r="F728" s="23" t="s">
        <v>20</v>
      </c>
      <c r="G728" s="24" t="n">
        <v>1</v>
      </c>
      <c r="H728" s="25" t="n">
        <v>490.58</v>
      </c>
      <c r="I728" s="25" t="n">
        <v>490.58</v>
      </c>
      <c r="J728" s="25" t="n">
        <v>0</v>
      </c>
      <c r="K728" s="25" t="n">
        <v>0</v>
      </c>
      <c r="L728" s="25" t="n">
        <v>0</v>
      </c>
      <c r="M728" s="25"/>
      <c r="N728" s="6" t="s">
        <f>=I728+J728+K728+L728</f>
      </c>
      <c r="O728" s="23"/>
      <c r="P728" s="23" t="s">
        <v>386</v>
      </c>
    </row>
    <row collapsed="false" customFormat="false" customHeight="false" hidden="false" ht="12.1" outlineLevel="0" r="729">
      <c r="A729" s="22" t="n">
        <v>44769.698611111</v>
      </c>
      <c r="B729" s="23" t="s">
        <v>369</v>
      </c>
      <c r="C729" s="23" t="s">
        <v>101</v>
      </c>
      <c r="D729" s="23" t="s">
        <v>369</v>
      </c>
      <c r="E729" s="23" t="s">
        <v>369</v>
      </c>
      <c r="F729" s="23" t="s">
        <v>20</v>
      </c>
      <c r="G729" s="24" t="n">
        <v>1</v>
      </c>
      <c r="H729" s="25" t="n">
        <v>2500</v>
      </c>
      <c r="I729" s="25" t="n">
        <v>2500</v>
      </c>
      <c r="J729" s="25" t="n">
        <v>0</v>
      </c>
      <c r="K729" s="25" t="n">
        <v>0</v>
      </c>
      <c r="L729" s="25" t="n">
        <v>0</v>
      </c>
      <c r="M729" s="25"/>
      <c r="N729" s="6" t="s">
        <f>=I729+J729+K729+L729</f>
      </c>
      <c r="O729" s="23"/>
      <c r="P729" s="23" t="s">
        <v>386</v>
      </c>
    </row>
    <row collapsed="false" customFormat="false" customHeight="false" hidden="false" ht="12.1" outlineLevel="0" r="730">
      <c r="A730" s="21" t="n">
        <v>44769.700694444</v>
      </c>
      <c r="B730" s="17" t="s">
        <v>46</v>
      </c>
      <c r="C730" s="17" t="s">
        <v>482</v>
      </c>
      <c r="D730" s="17" t="s">
        <v>299</v>
      </c>
      <c r="E730" s="17" t="s">
        <v>34</v>
      </c>
      <c r="F730" s="17" t="s">
        <v>48</v>
      </c>
      <c r="G730" s="7" t="n">
        <v>100</v>
      </c>
      <c r="H730" s="6" t="n">
        <v>0.0999</v>
      </c>
      <c r="I730" s="6" t="n">
        <v>-9.99</v>
      </c>
      <c r="J730" s="6" t="n">
        <v>0</v>
      </c>
      <c r="K730" s="6" t="n">
        <v>0</v>
      </c>
      <c r="L730" s="6" t="n">
        <v>0</v>
      </c>
      <c r="M730" s="6" t="s">
        <f>=I730+J730+K730+L730</f>
      </c>
      <c r="N730" s="6"/>
      <c r="O730" s="17"/>
      <c r="P730" s="17" t="s">
        <v>386</v>
      </c>
    </row>
    <row collapsed="false" customFormat="false" customHeight="false" hidden="false" ht="12.1" outlineLevel="0" r="731">
      <c r="A731" s="21" t="n">
        <v>44769.702083333</v>
      </c>
      <c r="B731" s="17" t="s">
        <v>338</v>
      </c>
      <c r="C731" s="17" t="s">
        <v>468</v>
      </c>
      <c r="D731" s="17" t="s">
        <v>299</v>
      </c>
      <c r="E731" s="17" t="s">
        <v>385</v>
      </c>
      <c r="F731" s="17" t="s">
        <v>20</v>
      </c>
      <c r="G731" s="7" t="n">
        <v>3</v>
      </c>
      <c r="H731" s="6" t="n">
        <v>98.63</v>
      </c>
      <c r="I731" s="6" t="n">
        <v>-2367.12</v>
      </c>
      <c r="J731" s="6" t="n">
        <v>-31.95</v>
      </c>
      <c r="K731" s="6" t="n">
        <v>-7.1</v>
      </c>
      <c r="L731" s="6" t="n">
        <v>0</v>
      </c>
      <c r="M731" s="6"/>
      <c r="N731" s="6" t="s">
        <f>=I731+J731+K731+L731</f>
      </c>
      <c r="O731" s="17"/>
      <c r="P731" s="17" t="s">
        <v>386</v>
      </c>
    </row>
    <row collapsed="false" customFormat="false" customHeight="false" hidden="false" ht="12.1" outlineLevel="0" r="732">
      <c r="A732" s="21" t="n">
        <v>44771.447916667</v>
      </c>
      <c r="B732" s="17" t="s">
        <v>303</v>
      </c>
      <c r="C732" s="17" t="s">
        <v>377</v>
      </c>
      <c r="D732" s="17" t="s">
        <v>299</v>
      </c>
      <c r="E732" s="17" t="s">
        <v>18</v>
      </c>
      <c r="F732" s="17" t="s">
        <v>20</v>
      </c>
      <c r="G732" s="7" t="n">
        <v>10</v>
      </c>
      <c r="H732" s="6" t="n">
        <v>86.23</v>
      </c>
      <c r="I732" s="6" t="n">
        <v>-862.3</v>
      </c>
      <c r="J732" s="6" t="n">
        <v>0</v>
      </c>
      <c r="K732" s="6" t="n">
        <v>-2.59</v>
      </c>
      <c r="L732" s="6" t="n">
        <v>0</v>
      </c>
      <c r="M732" s="6"/>
      <c r="N732" s="6" t="s">
        <f>=I732+J732+K732+L732</f>
      </c>
      <c r="O732" s="17"/>
      <c r="P732" s="17" t="s">
        <v>386</v>
      </c>
    </row>
    <row collapsed="false" customFormat="false" customHeight="false" hidden="false" ht="12.1" outlineLevel="0" r="733">
      <c r="A733" s="21" t="n">
        <v>44775.744444444</v>
      </c>
      <c r="B733" s="17" t="s">
        <v>46</v>
      </c>
      <c r="C733" s="17" t="s">
        <v>490</v>
      </c>
      <c r="D733" s="17" t="s">
        <v>299</v>
      </c>
      <c r="E733" s="17" t="s">
        <v>34</v>
      </c>
      <c r="F733" s="17" t="s">
        <v>48</v>
      </c>
      <c r="G733" s="7" t="n">
        <v>300</v>
      </c>
      <c r="H733" s="6" t="n">
        <v>0.1037</v>
      </c>
      <c r="I733" s="6" t="n">
        <v>-31.11</v>
      </c>
      <c r="J733" s="6" t="n">
        <v>0</v>
      </c>
      <c r="K733" s="6" t="n">
        <v>0</v>
      </c>
      <c r="L733" s="6" t="n">
        <v>0</v>
      </c>
      <c r="M733" s="6" t="s">
        <f>=I733+J733+K733+L733</f>
      </c>
      <c r="N733" s="6"/>
      <c r="O733" s="17"/>
      <c r="P733" s="17" t="s">
        <v>386</v>
      </c>
    </row>
    <row collapsed="false" customFormat="false" customHeight="false" hidden="false" ht="12.1" outlineLevel="0" r="734">
      <c r="A734" s="22" t="n">
        <v>44778.583333333</v>
      </c>
      <c r="B734" s="23" t="s">
        <v>390</v>
      </c>
      <c r="C734" s="23" t="s">
        <v>491</v>
      </c>
      <c r="D734" s="23" t="s">
        <v>390</v>
      </c>
      <c r="E734" s="23" t="s">
        <v>390</v>
      </c>
      <c r="F734" s="23" t="s">
        <v>20</v>
      </c>
      <c r="G734" s="24" t="n">
        <v>9</v>
      </c>
      <c r="H734" s="25" t="n">
        <v>5.83</v>
      </c>
      <c r="I734" s="25" t="n">
        <v>52.47</v>
      </c>
      <c r="J734" s="25" t="n">
        <v>0</v>
      </c>
      <c r="K734" s="25" t="n">
        <v>0</v>
      </c>
      <c r="L734" s="25" t="n">
        <v>0</v>
      </c>
      <c r="M734" s="25"/>
      <c r="N734" s="6" t="s">
        <f>=I734+J734+K734+L734</f>
      </c>
      <c r="O734" s="23"/>
      <c r="P734" s="23" t="s">
        <v>386</v>
      </c>
    </row>
    <row collapsed="false" customFormat="false" customHeight="false" hidden="false" ht="12.1" outlineLevel="0" r="735">
      <c r="A735" s="34" t="n">
        <v>44782.686805556</v>
      </c>
      <c r="B735" s="35" t="s">
        <v>333</v>
      </c>
      <c r="C735" s="35" t="s">
        <v>454</v>
      </c>
      <c r="D735" s="35" t="s">
        <v>300</v>
      </c>
      <c r="E735" s="35" t="s">
        <v>385</v>
      </c>
      <c r="F735" s="35" t="s">
        <v>20</v>
      </c>
      <c r="G735" s="36" t="n">
        <v>-3</v>
      </c>
      <c r="H735" s="37" t="n">
        <v>111.32808290494</v>
      </c>
      <c r="I735" s="37" t="n">
        <v>1533.25</v>
      </c>
      <c r="J735" s="37" t="n">
        <v>16.17</v>
      </c>
      <c r="K735" s="37" t="n">
        <v>-4.6</v>
      </c>
      <c r="L735" s="37" t="n">
        <v>0</v>
      </c>
      <c r="M735" s="37"/>
      <c r="N735" s="6" t="s">
        <f>=I735+J735+K735+L735</f>
      </c>
      <c r="O735" s="35"/>
      <c r="P735" s="35" t="s">
        <v>386</v>
      </c>
    </row>
    <row collapsed="false" customFormat="false" customHeight="false" hidden="false" ht="12.1" outlineLevel="0" r="736">
      <c r="A736" s="22" t="n">
        <v>44783.45</v>
      </c>
      <c r="B736" s="23" t="s">
        <v>369</v>
      </c>
      <c r="C736" s="23" t="s">
        <v>101</v>
      </c>
      <c r="D736" s="23" t="s">
        <v>369</v>
      </c>
      <c r="E736" s="23" t="s">
        <v>369</v>
      </c>
      <c r="F736" s="23" t="s">
        <v>20</v>
      </c>
      <c r="G736" s="24" t="n">
        <v>1</v>
      </c>
      <c r="H736" s="25" t="n">
        <v>2500</v>
      </c>
      <c r="I736" s="25" t="n">
        <v>2500</v>
      </c>
      <c r="J736" s="25" t="n">
        <v>0</v>
      </c>
      <c r="K736" s="25" t="n">
        <v>0</v>
      </c>
      <c r="L736" s="25" t="n">
        <v>0</v>
      </c>
      <c r="M736" s="25"/>
      <c r="N736" s="6" t="s">
        <f>=I736+J736+K736+L736</f>
      </c>
      <c r="O736" s="23"/>
      <c r="P736" s="23" t="s">
        <v>386</v>
      </c>
    </row>
    <row collapsed="false" customFormat="false" customHeight="false" hidden="false" ht="12.1" outlineLevel="0" r="737">
      <c r="A737" s="21" t="n">
        <v>44783.450694444</v>
      </c>
      <c r="B737" s="17" t="s">
        <v>324</v>
      </c>
      <c r="C737" s="17" t="s">
        <v>442</v>
      </c>
      <c r="D737" s="17" t="s">
        <v>299</v>
      </c>
      <c r="E737" s="17" t="s">
        <v>385</v>
      </c>
      <c r="F737" s="17" t="s">
        <v>20</v>
      </c>
      <c r="G737" s="7" t="n">
        <v>2</v>
      </c>
      <c r="H737" s="6" t="n">
        <v>99.83</v>
      </c>
      <c r="I737" s="6" t="n">
        <v>-1497.45</v>
      </c>
      <c r="J737" s="6" t="n">
        <v>-27.56</v>
      </c>
      <c r="K737" s="6" t="n">
        <v>-4.49</v>
      </c>
      <c r="L737" s="6" t="n">
        <v>0</v>
      </c>
      <c r="M737" s="6"/>
      <c r="N737" s="6" t="s">
        <f>=I737+J737+K737+L737</f>
      </c>
      <c r="O737" s="17"/>
      <c r="P737" s="17" t="s">
        <v>386</v>
      </c>
    </row>
    <row collapsed="false" customFormat="false" customHeight="false" hidden="false" ht="12.1" outlineLevel="0" r="738">
      <c r="A738" s="21" t="n">
        <v>44783.45625</v>
      </c>
      <c r="B738" s="17" t="s">
        <v>343</v>
      </c>
      <c r="C738" s="17" t="s">
        <v>492</v>
      </c>
      <c r="D738" s="17" t="s">
        <v>299</v>
      </c>
      <c r="E738" s="17" t="s">
        <v>385</v>
      </c>
      <c r="F738" s="17" t="s">
        <v>20</v>
      </c>
      <c r="G738" s="7" t="n">
        <v>2</v>
      </c>
      <c r="H738" s="6" t="n">
        <v>99.99</v>
      </c>
      <c r="I738" s="6" t="n">
        <v>-1999.8</v>
      </c>
      <c r="J738" s="6" t="n">
        <v>-10.82</v>
      </c>
      <c r="K738" s="6" t="n">
        <v>-6</v>
      </c>
      <c r="L738" s="6" t="n">
        <v>0</v>
      </c>
      <c r="M738" s="6"/>
      <c r="N738" s="6" t="s">
        <f>=I738+J738+K738+L738</f>
      </c>
      <c r="O738" s="17"/>
      <c r="P738" s="17" t="s">
        <v>386</v>
      </c>
    </row>
    <row collapsed="false" customFormat="false" customHeight="false" hidden="false" ht="12.1" outlineLevel="0" r="739">
      <c r="A739" s="21" t="n">
        <v>44783.4625</v>
      </c>
      <c r="B739" s="17" t="s">
        <v>59</v>
      </c>
      <c r="C739" s="17" t="s">
        <v>416</v>
      </c>
      <c r="D739" s="17" t="s">
        <v>299</v>
      </c>
      <c r="E739" s="17" t="s">
        <v>34</v>
      </c>
      <c r="F739" s="17" t="s">
        <v>20</v>
      </c>
      <c r="G739" s="7" t="n">
        <v>32</v>
      </c>
      <c r="H739" s="6" t="n">
        <v>12.116</v>
      </c>
      <c r="I739" s="6" t="n">
        <v>-387.71</v>
      </c>
      <c r="J739" s="6" t="n">
        <v>0</v>
      </c>
      <c r="K739" s="6" t="n">
        <v>-1.16</v>
      </c>
      <c r="L739" s="6" t="n">
        <v>0</v>
      </c>
      <c r="M739" s="6"/>
      <c r="N739" s="6" t="s">
        <f>=I739+J739+K739+L739</f>
      </c>
      <c r="O739" s="17"/>
      <c r="P739" s="17" t="s">
        <v>386</v>
      </c>
    </row>
    <row collapsed="false" customFormat="false" customHeight="false" hidden="false" ht="12.1" outlineLevel="0" r="740">
      <c r="A740" s="21" t="n">
        <v>44783.713194444</v>
      </c>
      <c r="B740" s="17" t="s">
        <v>46</v>
      </c>
      <c r="C740" s="17" t="s">
        <v>490</v>
      </c>
      <c r="D740" s="17" t="s">
        <v>299</v>
      </c>
      <c r="E740" s="17" t="s">
        <v>34</v>
      </c>
      <c r="F740" s="17" t="s">
        <v>48</v>
      </c>
      <c r="G740" s="7" t="n">
        <v>100</v>
      </c>
      <c r="H740" s="6" t="n">
        <v>0.1054</v>
      </c>
      <c r="I740" s="6" t="n">
        <v>-10.54</v>
      </c>
      <c r="J740" s="6" t="n">
        <v>0</v>
      </c>
      <c r="K740" s="6" t="n">
        <v>0</v>
      </c>
      <c r="L740" s="6" t="n">
        <v>0</v>
      </c>
      <c r="M740" s="6" t="s">
        <f>=I740+J740+K740+L740</f>
      </c>
      <c r="N740" s="6"/>
      <c r="O740" s="17"/>
      <c r="P740" s="17" t="s">
        <v>386</v>
      </c>
    </row>
    <row collapsed="false" customFormat="false" customHeight="false" hidden="false" ht="12.1" outlineLevel="0" r="741">
      <c r="A741" s="22" t="n">
        <v>44784.529166667</v>
      </c>
      <c r="B741" s="23" t="s">
        <v>390</v>
      </c>
      <c r="C741" s="23" t="s">
        <v>493</v>
      </c>
      <c r="D741" s="23" t="s">
        <v>390</v>
      </c>
      <c r="E741" s="23" t="s">
        <v>390</v>
      </c>
      <c r="F741" s="23" t="s">
        <v>20</v>
      </c>
      <c r="G741" s="24" t="n">
        <v>2</v>
      </c>
      <c r="H741" s="25" t="n">
        <v>20.19</v>
      </c>
      <c r="I741" s="25" t="n">
        <v>40.38</v>
      </c>
      <c r="J741" s="25" t="n">
        <v>0</v>
      </c>
      <c r="K741" s="25" t="n">
        <v>0</v>
      </c>
      <c r="L741" s="25" t="n">
        <v>0</v>
      </c>
      <c r="M741" s="25"/>
      <c r="N741" s="6" t="s">
        <f>=I741+J741+K741+L741</f>
      </c>
      <c r="O741" s="23"/>
      <c r="P741" s="23" t="s">
        <v>386</v>
      </c>
    </row>
    <row collapsed="false" customFormat="false" customHeight="false" hidden="false" ht="12.1" outlineLevel="0" r="742">
      <c r="A742" s="22" t="n">
        <v>44790.579861111</v>
      </c>
      <c r="B742" s="23" t="s">
        <v>369</v>
      </c>
      <c r="C742" s="23" t="s">
        <v>101</v>
      </c>
      <c r="D742" s="23" t="s">
        <v>369</v>
      </c>
      <c r="E742" s="23" t="s">
        <v>369</v>
      </c>
      <c r="F742" s="23" t="s">
        <v>20</v>
      </c>
      <c r="G742" s="24" t="n">
        <v>1</v>
      </c>
      <c r="H742" s="25" t="n">
        <v>2500</v>
      </c>
      <c r="I742" s="25" t="n">
        <v>2500</v>
      </c>
      <c r="J742" s="25" t="n">
        <v>0</v>
      </c>
      <c r="K742" s="25" t="n">
        <v>0</v>
      </c>
      <c r="L742" s="25" t="n">
        <v>0</v>
      </c>
      <c r="M742" s="25"/>
      <c r="N742" s="6" t="s">
        <f>=I742+J742+K742+L742</f>
      </c>
      <c r="O742" s="23"/>
      <c r="P742" s="23" t="s">
        <v>386</v>
      </c>
    </row>
    <row collapsed="false" customFormat="false" customHeight="false" hidden="false" ht="12.1" outlineLevel="0" r="743">
      <c r="A743" s="21" t="n">
        <v>44790.58125</v>
      </c>
      <c r="B743" s="17" t="s">
        <v>33</v>
      </c>
      <c r="C743" s="17" t="s">
        <v>423</v>
      </c>
      <c r="D743" s="17" t="s">
        <v>299</v>
      </c>
      <c r="E743" s="17" t="s">
        <v>34</v>
      </c>
      <c r="F743" s="17" t="s">
        <v>20</v>
      </c>
      <c r="G743" s="7" t="n">
        <v>250</v>
      </c>
      <c r="H743" s="6" t="n">
        <v>3.952</v>
      </c>
      <c r="I743" s="6" t="n">
        <v>-988</v>
      </c>
      <c r="J743" s="6" t="n">
        <v>0</v>
      </c>
      <c r="K743" s="6" t="n">
        <v>0</v>
      </c>
      <c r="L743" s="6" t="n">
        <v>0</v>
      </c>
      <c r="M743" s="6"/>
      <c r="N743" s="6" t="s">
        <f>=I743+J743+K743+L743</f>
      </c>
      <c r="O743" s="17"/>
      <c r="P743" s="17" t="s">
        <v>386</v>
      </c>
    </row>
    <row collapsed="false" customFormat="false" customHeight="false" hidden="false" ht="12.1" outlineLevel="0" r="744">
      <c r="A744" s="21" t="n">
        <v>44790.593055556</v>
      </c>
      <c r="B744" s="17" t="s">
        <v>33</v>
      </c>
      <c r="C744" s="17" t="s">
        <v>423</v>
      </c>
      <c r="D744" s="17" t="s">
        <v>299</v>
      </c>
      <c r="E744" s="17" t="s">
        <v>34</v>
      </c>
      <c r="F744" s="17" t="s">
        <v>20</v>
      </c>
      <c r="G744" s="7" t="n">
        <v>252</v>
      </c>
      <c r="H744" s="6" t="n">
        <v>3.952</v>
      </c>
      <c r="I744" s="6" t="n">
        <v>-995.9</v>
      </c>
      <c r="J744" s="6" t="n">
        <v>0</v>
      </c>
      <c r="K744" s="6" t="n">
        <v>0</v>
      </c>
      <c r="L744" s="6" t="n">
        <v>0</v>
      </c>
      <c r="M744" s="6"/>
      <c r="N744" s="6" t="s">
        <f>=I744+J744+K744+L744</f>
      </c>
      <c r="O744" s="17"/>
      <c r="P744" s="17" t="s">
        <v>386</v>
      </c>
    </row>
    <row collapsed="false" customFormat="false" customHeight="false" hidden="false" ht="12.1" outlineLevel="0" r="745">
      <c r="A745" s="21" t="n">
        <v>44790.745833333</v>
      </c>
      <c r="B745" s="17" t="s">
        <v>46</v>
      </c>
      <c r="C745" s="17" t="s">
        <v>490</v>
      </c>
      <c r="D745" s="17" t="s">
        <v>299</v>
      </c>
      <c r="E745" s="17" t="s">
        <v>34</v>
      </c>
      <c r="F745" s="17" t="s">
        <v>48</v>
      </c>
      <c r="G745" s="7" t="n">
        <v>200</v>
      </c>
      <c r="H745" s="6" t="n">
        <v>0.1078</v>
      </c>
      <c r="I745" s="6" t="n">
        <v>-21.56</v>
      </c>
      <c r="J745" s="6" t="n">
        <v>0</v>
      </c>
      <c r="K745" s="6" t="n">
        <v>0</v>
      </c>
      <c r="L745" s="6" t="n">
        <v>0</v>
      </c>
      <c r="M745" s="6" t="s">
        <f>=I745+J745+K745+L745</f>
      </c>
      <c r="N745" s="6"/>
      <c r="O745" s="17"/>
      <c r="P745" s="17" t="s">
        <v>386</v>
      </c>
    </row>
    <row collapsed="false" customFormat="false" customHeight="false" hidden="false" ht="12.1" outlineLevel="0" r="746">
      <c r="A746" s="21" t="n">
        <v>44791.613888889</v>
      </c>
      <c r="B746" s="17" t="s">
        <v>59</v>
      </c>
      <c r="C746" s="17" t="s">
        <v>416</v>
      </c>
      <c r="D746" s="17" t="s">
        <v>299</v>
      </c>
      <c r="E746" s="17" t="s">
        <v>34</v>
      </c>
      <c r="F746" s="17" t="s">
        <v>20</v>
      </c>
      <c r="G746" s="7" t="n">
        <v>81</v>
      </c>
      <c r="H746" s="6" t="n">
        <v>12.139</v>
      </c>
      <c r="I746" s="6" t="n">
        <v>-983.26</v>
      </c>
      <c r="J746" s="6" t="n">
        <v>0</v>
      </c>
      <c r="K746" s="6" t="n">
        <v>-2.95</v>
      </c>
      <c r="L746" s="6" t="n">
        <v>0</v>
      </c>
      <c r="M746" s="6"/>
      <c r="N746" s="6" t="s">
        <f>=I746+J746+K746+L746</f>
      </c>
      <c r="O746" s="17"/>
      <c r="P746" s="17" t="s">
        <v>386</v>
      </c>
    </row>
    <row collapsed="false" customFormat="false" customHeight="false" hidden="false" ht="12.1" outlineLevel="0" r="747">
      <c r="A747" s="22" t="n">
        <v>44796.525</v>
      </c>
      <c r="B747" s="23" t="s">
        <v>390</v>
      </c>
      <c r="C747" s="23" t="s">
        <v>494</v>
      </c>
      <c r="D747" s="23" t="s">
        <v>390</v>
      </c>
      <c r="E747" s="23" t="s">
        <v>390</v>
      </c>
      <c r="F747" s="23" t="s">
        <v>20</v>
      </c>
      <c r="G747" s="24" t="n">
        <v>2</v>
      </c>
      <c r="H747" s="25" t="n">
        <v>15.64</v>
      </c>
      <c r="I747" s="25" t="n">
        <v>31.28</v>
      </c>
      <c r="J747" s="25" t="n">
        <v>0</v>
      </c>
      <c r="K747" s="25" t="n">
        <v>0</v>
      </c>
      <c r="L747" s="25" t="n">
        <v>0</v>
      </c>
      <c r="M747" s="25"/>
      <c r="N747" s="6" t="s">
        <f>=I747+J747+K747+L747</f>
      </c>
      <c r="O747" s="23"/>
      <c r="P747" s="23" t="s">
        <v>386</v>
      </c>
    </row>
    <row collapsed="false" customFormat="false" customHeight="false" hidden="false" ht="12.1" outlineLevel="0" r="748">
      <c r="A748" s="22" t="n">
        <v>44797.427083333</v>
      </c>
      <c r="B748" s="23" t="s">
        <v>369</v>
      </c>
      <c r="C748" s="23" t="s">
        <v>101</v>
      </c>
      <c r="D748" s="23" t="s">
        <v>369</v>
      </c>
      <c r="E748" s="23" t="s">
        <v>369</v>
      </c>
      <c r="F748" s="23" t="s">
        <v>20</v>
      </c>
      <c r="G748" s="24" t="n">
        <v>1</v>
      </c>
      <c r="H748" s="25" t="n">
        <v>2500</v>
      </c>
      <c r="I748" s="25" t="n">
        <v>2500</v>
      </c>
      <c r="J748" s="25" t="n">
        <v>0</v>
      </c>
      <c r="K748" s="25" t="n">
        <v>0</v>
      </c>
      <c r="L748" s="25" t="n">
        <v>0</v>
      </c>
      <c r="M748" s="25"/>
      <c r="N748" s="6" t="s">
        <f>=I748+J748+K748+L748</f>
      </c>
      <c r="O748" s="23"/>
      <c r="P748" s="23" t="s">
        <v>386</v>
      </c>
    </row>
    <row collapsed="false" customFormat="false" customHeight="false" hidden="false" ht="12.1" outlineLevel="0" r="749">
      <c r="A749" s="21" t="n">
        <v>44797.427777778</v>
      </c>
      <c r="B749" s="17" t="s">
        <v>33</v>
      </c>
      <c r="C749" s="17" t="s">
        <v>423</v>
      </c>
      <c r="D749" s="17" t="s">
        <v>299</v>
      </c>
      <c r="E749" s="17" t="s">
        <v>34</v>
      </c>
      <c r="F749" s="17" t="s">
        <v>20</v>
      </c>
      <c r="G749" s="7" t="n">
        <v>372</v>
      </c>
      <c r="H749" s="6" t="n">
        <v>4.032</v>
      </c>
      <c r="I749" s="6" t="n">
        <v>-1499.9</v>
      </c>
      <c r="J749" s="6" t="n">
        <v>0</v>
      </c>
      <c r="K749" s="6" t="n">
        <v>0</v>
      </c>
      <c r="L749" s="6" t="n">
        <v>0</v>
      </c>
      <c r="M749" s="6"/>
      <c r="N749" s="6" t="s">
        <f>=I749+J749+K749+L749</f>
      </c>
      <c r="O749" s="17"/>
      <c r="P749" s="17" t="s">
        <v>386</v>
      </c>
    </row>
    <row collapsed="false" customFormat="false" customHeight="false" hidden="false" ht="12.1" outlineLevel="0" r="750">
      <c r="A750" s="21" t="n">
        <v>44797.427777778</v>
      </c>
      <c r="B750" s="17" t="s">
        <v>59</v>
      </c>
      <c r="C750" s="17" t="s">
        <v>416</v>
      </c>
      <c r="D750" s="17" t="s">
        <v>299</v>
      </c>
      <c r="E750" s="17" t="s">
        <v>34</v>
      </c>
      <c r="F750" s="17" t="s">
        <v>20</v>
      </c>
      <c r="G750" s="7" t="n">
        <v>82</v>
      </c>
      <c r="H750" s="6" t="n">
        <v>12.13</v>
      </c>
      <c r="I750" s="6" t="n">
        <v>-994.66</v>
      </c>
      <c r="J750" s="6" t="n">
        <v>0</v>
      </c>
      <c r="K750" s="6" t="n">
        <v>-2.98</v>
      </c>
      <c r="L750" s="6" t="n">
        <v>0</v>
      </c>
      <c r="M750" s="6"/>
      <c r="N750" s="6" t="s">
        <f>=I750+J750+K750+L750</f>
      </c>
      <c r="O750" s="17"/>
      <c r="P750" s="17" t="s">
        <v>386</v>
      </c>
    </row>
    <row collapsed="false" customFormat="false" customHeight="false" hidden="false" ht="12.1" outlineLevel="0" r="751">
      <c r="A751" s="21" t="n">
        <v>44797.761805556</v>
      </c>
      <c r="B751" s="17" t="s">
        <v>46</v>
      </c>
      <c r="C751" s="17" t="s">
        <v>490</v>
      </c>
      <c r="D751" s="17" t="s">
        <v>299</v>
      </c>
      <c r="E751" s="17" t="s">
        <v>34</v>
      </c>
      <c r="F751" s="17" t="s">
        <v>48</v>
      </c>
      <c r="G751" s="7" t="n">
        <v>200</v>
      </c>
      <c r="H751" s="6" t="n">
        <v>0.1046</v>
      </c>
      <c r="I751" s="6" t="n">
        <v>-20.92</v>
      </c>
      <c r="J751" s="6" t="n">
        <v>0</v>
      </c>
      <c r="K751" s="6" t="n">
        <v>0</v>
      </c>
      <c r="L751" s="6" t="n">
        <v>0</v>
      </c>
      <c r="M751" s="6" t="s">
        <f>=I751+J751+K751+L751</f>
      </c>
      <c r="N751" s="6"/>
      <c r="O751" s="17"/>
      <c r="P751" s="17" t="s">
        <v>386</v>
      </c>
    </row>
    <row collapsed="false" customFormat="false" customHeight="false" hidden="false" ht="12.1" outlineLevel="0" r="752">
      <c r="A752" s="22" t="n">
        <v>44798.570833333</v>
      </c>
      <c r="B752" s="23" t="s">
        <v>390</v>
      </c>
      <c r="C752" s="23" t="s">
        <v>495</v>
      </c>
      <c r="D752" s="23" t="s">
        <v>390</v>
      </c>
      <c r="E752" s="23" t="s">
        <v>390</v>
      </c>
      <c r="F752" s="23" t="s">
        <v>20</v>
      </c>
      <c r="G752" s="24" t="n">
        <v>8</v>
      </c>
      <c r="H752" s="25" t="n">
        <v>20.19</v>
      </c>
      <c r="I752" s="25" t="n">
        <v>161.52</v>
      </c>
      <c r="J752" s="25" t="n">
        <v>0</v>
      </c>
      <c r="K752" s="25" t="n">
        <v>0</v>
      </c>
      <c r="L752" s="25" t="n">
        <v>0</v>
      </c>
      <c r="M752" s="25"/>
      <c r="N752" s="6" t="s">
        <f>=I752+J752+K752+L752</f>
      </c>
      <c r="O752" s="23"/>
      <c r="P752" s="23" t="s">
        <v>386</v>
      </c>
    </row>
    <row collapsed="false" customFormat="false" customHeight="false" hidden="false" ht="12.1" outlineLevel="0" r="753">
      <c r="A753" s="22" t="n">
        <v>44798.645138889</v>
      </c>
      <c r="B753" s="23" t="s">
        <v>390</v>
      </c>
      <c r="C753" s="23" t="s">
        <v>496</v>
      </c>
      <c r="D753" s="23" t="s">
        <v>390</v>
      </c>
      <c r="E753" s="23" t="s">
        <v>390</v>
      </c>
      <c r="F753" s="23" t="s">
        <v>20</v>
      </c>
      <c r="G753" s="24" t="n">
        <v>14</v>
      </c>
      <c r="H753" s="25" t="n">
        <v>16.08</v>
      </c>
      <c r="I753" s="25" t="n">
        <v>225.12</v>
      </c>
      <c r="J753" s="25" t="n">
        <v>0</v>
      </c>
      <c r="K753" s="25" t="n">
        <v>0</v>
      </c>
      <c r="L753" s="25" t="n">
        <v>0</v>
      </c>
      <c r="M753" s="25"/>
      <c r="N753" s="6" t="s">
        <f>=I753+J753+K753+L753</f>
      </c>
      <c r="O753" s="23"/>
      <c r="P753" s="23" t="s">
        <v>386</v>
      </c>
    </row>
    <row collapsed="false" customFormat="false" customHeight="false" hidden="false" ht="12.1" outlineLevel="0" r="754">
      <c r="A754" s="22" t="n">
        <v>44803.368055556</v>
      </c>
      <c r="B754" s="23" t="s">
        <v>390</v>
      </c>
      <c r="C754" s="23" t="s">
        <v>497</v>
      </c>
      <c r="D754" s="23" t="s">
        <v>390</v>
      </c>
      <c r="E754" s="23" t="s">
        <v>390</v>
      </c>
      <c r="F754" s="23" t="s">
        <v>20</v>
      </c>
      <c r="G754" s="24" t="n">
        <v>15</v>
      </c>
      <c r="H754" s="25" t="n">
        <v>16.33</v>
      </c>
      <c r="I754" s="25" t="n">
        <v>244.95</v>
      </c>
      <c r="J754" s="25" t="n">
        <v>0</v>
      </c>
      <c r="K754" s="25" t="n">
        <v>0</v>
      </c>
      <c r="L754" s="25" t="n">
        <v>0</v>
      </c>
      <c r="M754" s="25"/>
      <c r="N754" s="6" t="s">
        <f>=I754+J754+K754+L754</f>
      </c>
      <c r="O754" s="23"/>
      <c r="P754" s="23" t="s">
        <v>386</v>
      </c>
    </row>
    <row collapsed="false" customFormat="false" customHeight="false" hidden="false" ht="12.1" outlineLevel="0" r="755">
      <c r="A755" s="22" t="n">
        <v>44804.465277778</v>
      </c>
      <c r="B755" s="23" t="s">
        <v>393</v>
      </c>
      <c r="C755" s="23" t="s">
        <v>498</v>
      </c>
      <c r="D755" s="23" t="s">
        <v>393</v>
      </c>
      <c r="E755" s="23" t="s">
        <v>393</v>
      </c>
      <c r="F755" s="23" t="s">
        <v>20</v>
      </c>
      <c r="G755" s="24" t="n">
        <v>2</v>
      </c>
      <c r="H755" s="25" t="n">
        <v>150</v>
      </c>
      <c r="I755" s="25" t="n">
        <v>300</v>
      </c>
      <c r="J755" s="25" t="n">
        <v>0</v>
      </c>
      <c r="K755" s="25" t="n">
        <v>0</v>
      </c>
      <c r="L755" s="25" t="n">
        <v>0</v>
      </c>
      <c r="M755" s="25"/>
      <c r="N755" s="6" t="s">
        <f>=I755+J755+K755+L755</f>
      </c>
      <c r="O755" s="23"/>
      <c r="P755" s="23" t="s">
        <v>386</v>
      </c>
    </row>
    <row collapsed="false" customFormat="false" customHeight="false" hidden="false" ht="12.1" outlineLevel="0" r="756">
      <c r="A756" s="22" t="n">
        <v>44804.467361111</v>
      </c>
      <c r="B756" s="23" t="s">
        <v>390</v>
      </c>
      <c r="C756" s="23" t="s">
        <v>499</v>
      </c>
      <c r="D756" s="23" t="s">
        <v>390</v>
      </c>
      <c r="E756" s="23" t="s">
        <v>390</v>
      </c>
      <c r="F756" s="23" t="s">
        <v>20</v>
      </c>
      <c r="G756" s="24" t="n">
        <v>2</v>
      </c>
      <c r="H756" s="25" t="n">
        <v>17.12</v>
      </c>
      <c r="I756" s="25" t="n">
        <v>34.24</v>
      </c>
      <c r="J756" s="25" t="n">
        <v>0</v>
      </c>
      <c r="K756" s="25" t="n">
        <v>0</v>
      </c>
      <c r="L756" s="25" t="n">
        <v>0</v>
      </c>
      <c r="M756" s="25"/>
      <c r="N756" s="6" t="s">
        <f>=I756+J756+K756+L756</f>
      </c>
      <c r="O756" s="23"/>
      <c r="P756" s="23" t="s">
        <v>386</v>
      </c>
    </row>
    <row collapsed="false" customFormat="false" customHeight="false" hidden="false" ht="12.1" outlineLevel="0" r="757">
      <c r="A757" s="22" t="n">
        <v>44806.418055556</v>
      </c>
      <c r="B757" s="23" t="s">
        <v>369</v>
      </c>
      <c r="C757" s="23" t="s">
        <v>101</v>
      </c>
      <c r="D757" s="23" t="s">
        <v>369</v>
      </c>
      <c r="E757" s="23" t="s">
        <v>369</v>
      </c>
      <c r="F757" s="23" t="s">
        <v>20</v>
      </c>
      <c r="G757" s="24" t="n">
        <v>1</v>
      </c>
      <c r="H757" s="25" t="n">
        <v>2500</v>
      </c>
      <c r="I757" s="25" t="n">
        <v>2500</v>
      </c>
      <c r="J757" s="25" t="n">
        <v>0</v>
      </c>
      <c r="K757" s="25" t="n">
        <v>0</v>
      </c>
      <c r="L757" s="25" t="n">
        <v>0</v>
      </c>
      <c r="M757" s="25"/>
      <c r="N757" s="6" t="s">
        <f>=I757+J757+K757+L757</f>
      </c>
      <c r="O757" s="23"/>
      <c r="P757" s="23" t="s">
        <v>386</v>
      </c>
    </row>
    <row collapsed="false" customFormat="false" customHeight="false" hidden="false" ht="12.1" outlineLevel="0" r="758">
      <c r="A758" s="21" t="n">
        <v>44806.419444444</v>
      </c>
      <c r="B758" s="17" t="s">
        <v>33</v>
      </c>
      <c r="C758" s="17" t="s">
        <v>423</v>
      </c>
      <c r="D758" s="17" t="s">
        <v>299</v>
      </c>
      <c r="E758" s="17" t="s">
        <v>34</v>
      </c>
      <c r="F758" s="17" t="s">
        <v>20</v>
      </c>
      <c r="G758" s="7" t="n">
        <v>228</v>
      </c>
      <c r="H758" s="6" t="n">
        <v>4.358</v>
      </c>
      <c r="I758" s="6" t="n">
        <v>-993.62</v>
      </c>
      <c r="J758" s="6" t="n">
        <v>0</v>
      </c>
      <c r="K758" s="6" t="n">
        <v>0</v>
      </c>
      <c r="L758" s="6" t="n">
        <v>0</v>
      </c>
      <c r="M758" s="6"/>
      <c r="N758" s="6" t="s">
        <f>=I758+J758+K758+L758</f>
      </c>
      <c r="O758" s="17"/>
      <c r="P758" s="17" t="s">
        <v>386</v>
      </c>
    </row>
    <row collapsed="false" customFormat="false" customHeight="false" hidden="false" ht="12.1" outlineLevel="0" r="759">
      <c r="A759" s="21" t="n">
        <v>44806.539583333</v>
      </c>
      <c r="B759" s="17" t="s">
        <v>33</v>
      </c>
      <c r="C759" s="17" t="s">
        <v>423</v>
      </c>
      <c r="D759" s="17" t="s">
        <v>299</v>
      </c>
      <c r="E759" s="17" t="s">
        <v>34</v>
      </c>
      <c r="F759" s="17" t="s">
        <v>20</v>
      </c>
      <c r="G759" s="7" t="n">
        <v>298</v>
      </c>
      <c r="H759" s="6" t="n">
        <v>4.412</v>
      </c>
      <c r="I759" s="6" t="n">
        <v>-1314.78</v>
      </c>
      <c r="J759" s="6" t="n">
        <v>0</v>
      </c>
      <c r="K759" s="6" t="n">
        <v>0</v>
      </c>
      <c r="L759" s="6" t="n">
        <v>0</v>
      </c>
      <c r="M759" s="6"/>
      <c r="N759" s="6" t="s">
        <f>=I759+J759+K759+L759</f>
      </c>
      <c r="O759" s="17"/>
      <c r="P759" s="17" t="s">
        <v>386</v>
      </c>
    </row>
    <row collapsed="false" customFormat="false" customHeight="false" hidden="false" ht="12.1" outlineLevel="0" r="760">
      <c r="A760" s="21" t="n">
        <v>44806.720833333</v>
      </c>
      <c r="B760" s="17" t="s">
        <v>46</v>
      </c>
      <c r="C760" s="17" t="s">
        <v>490</v>
      </c>
      <c r="D760" s="17" t="s">
        <v>299</v>
      </c>
      <c r="E760" s="17" t="s">
        <v>34</v>
      </c>
      <c r="F760" s="17" t="s">
        <v>48</v>
      </c>
      <c r="G760" s="7" t="n">
        <v>200</v>
      </c>
      <c r="H760" s="6" t="n">
        <v>0.1003</v>
      </c>
      <c r="I760" s="6" t="n">
        <v>-20.06</v>
      </c>
      <c r="J760" s="6" t="n">
        <v>0</v>
      </c>
      <c r="K760" s="6" t="n">
        <v>0</v>
      </c>
      <c r="L760" s="6" t="n">
        <v>0</v>
      </c>
      <c r="M760" s="6" t="s">
        <f>=I760+J760+K760+L760</f>
      </c>
      <c r="N760" s="6"/>
      <c r="O760" s="17"/>
      <c r="P760" s="17" t="s">
        <v>386</v>
      </c>
    </row>
    <row collapsed="false" customFormat="false" customHeight="false" hidden="false" ht="12.1" outlineLevel="0" r="761">
      <c r="A761" s="22" t="n">
        <v>44811.459027778</v>
      </c>
      <c r="B761" s="23" t="s">
        <v>369</v>
      </c>
      <c r="C761" s="23" t="s">
        <v>101</v>
      </c>
      <c r="D761" s="23" t="s">
        <v>369</v>
      </c>
      <c r="E761" s="23" t="s">
        <v>369</v>
      </c>
      <c r="F761" s="23" t="s">
        <v>20</v>
      </c>
      <c r="G761" s="24" t="n">
        <v>1</v>
      </c>
      <c r="H761" s="25" t="n">
        <v>2500</v>
      </c>
      <c r="I761" s="25" t="n">
        <v>2500</v>
      </c>
      <c r="J761" s="25" t="n">
        <v>0</v>
      </c>
      <c r="K761" s="25" t="n">
        <v>0</v>
      </c>
      <c r="L761" s="25" t="n">
        <v>0</v>
      </c>
      <c r="M761" s="25"/>
      <c r="N761" s="6" t="s">
        <f>=I761+J761+K761+L761</f>
      </c>
      <c r="O761" s="23"/>
      <c r="P761" s="23" t="s">
        <v>386</v>
      </c>
    </row>
    <row collapsed="false" customFormat="false" customHeight="false" hidden="false" ht="12.1" outlineLevel="0" r="762">
      <c r="A762" s="21" t="n">
        <v>44811.459722222</v>
      </c>
      <c r="B762" s="17" t="s">
        <v>33</v>
      </c>
      <c r="C762" s="17" t="s">
        <v>423</v>
      </c>
      <c r="D762" s="17" t="s">
        <v>299</v>
      </c>
      <c r="E762" s="17" t="s">
        <v>34</v>
      </c>
      <c r="F762" s="17" t="s">
        <v>20</v>
      </c>
      <c r="G762" s="7" t="n">
        <v>400</v>
      </c>
      <c r="H762" s="6" t="n">
        <v>4.31</v>
      </c>
      <c r="I762" s="6" t="n">
        <v>-1724</v>
      </c>
      <c r="J762" s="6" t="n">
        <v>0</v>
      </c>
      <c r="K762" s="6" t="n">
        <v>0</v>
      </c>
      <c r="L762" s="6" t="n">
        <v>0</v>
      </c>
      <c r="M762" s="6"/>
      <c r="N762" s="6" t="s">
        <f>=I762+J762+K762+L762</f>
      </c>
      <c r="O762" s="17"/>
      <c r="P762" s="17" t="s">
        <v>386</v>
      </c>
    </row>
    <row collapsed="false" customFormat="false" customHeight="false" hidden="false" ht="12.1" outlineLevel="0" r="763">
      <c r="A763" s="21" t="n">
        <v>44811.459722222</v>
      </c>
      <c r="B763" s="17" t="s">
        <v>59</v>
      </c>
      <c r="C763" s="17" t="s">
        <v>416</v>
      </c>
      <c r="D763" s="17" t="s">
        <v>299</v>
      </c>
      <c r="E763" s="17" t="s">
        <v>34</v>
      </c>
      <c r="F763" s="17" t="s">
        <v>20</v>
      </c>
      <c r="G763" s="7" t="n">
        <v>160</v>
      </c>
      <c r="H763" s="6" t="n">
        <v>12.212</v>
      </c>
      <c r="I763" s="6" t="n">
        <v>-1953.92</v>
      </c>
      <c r="J763" s="6" t="n">
        <v>0</v>
      </c>
      <c r="K763" s="6" t="n">
        <v>-5.86</v>
      </c>
      <c r="L763" s="6" t="n">
        <v>0</v>
      </c>
      <c r="M763" s="6"/>
      <c r="N763" s="6" t="s">
        <f>=I763+J763+K763+L763</f>
      </c>
      <c r="O763" s="17"/>
      <c r="P763" s="17" t="s">
        <v>386</v>
      </c>
    </row>
    <row collapsed="false" customFormat="false" customHeight="false" hidden="false" ht="12.1" outlineLevel="0" r="764">
      <c r="A764" s="21" t="n">
        <v>44811.718055556</v>
      </c>
      <c r="B764" s="17" t="s">
        <v>46</v>
      </c>
      <c r="C764" s="17" t="s">
        <v>490</v>
      </c>
      <c r="D764" s="17" t="s">
        <v>299</v>
      </c>
      <c r="E764" s="17" t="s">
        <v>34</v>
      </c>
      <c r="F764" s="17" t="s">
        <v>48</v>
      </c>
      <c r="G764" s="7" t="n">
        <v>200</v>
      </c>
      <c r="H764" s="6" t="n">
        <v>0.0982</v>
      </c>
      <c r="I764" s="6" t="n">
        <v>-19.64</v>
      </c>
      <c r="J764" s="6" t="n">
        <v>0</v>
      </c>
      <c r="K764" s="6" t="n">
        <v>0</v>
      </c>
      <c r="L764" s="6" t="n">
        <v>0</v>
      </c>
      <c r="M764" s="6" t="s">
        <f>=I764+J764+K764+L764</f>
      </c>
      <c r="N764" s="6"/>
      <c r="O764" s="17"/>
      <c r="P764" s="17" t="s">
        <v>386</v>
      </c>
    </row>
    <row collapsed="false" customFormat="false" customHeight="false" hidden="false" ht="12.1" outlineLevel="0" r="765">
      <c r="A765" s="22" t="n">
        <v>44818.621527778</v>
      </c>
      <c r="B765" s="23" t="s">
        <v>369</v>
      </c>
      <c r="C765" s="23" t="s">
        <v>101</v>
      </c>
      <c r="D765" s="23" t="s">
        <v>369</v>
      </c>
      <c r="E765" s="23" t="s">
        <v>369</v>
      </c>
      <c r="F765" s="23" t="s">
        <v>20</v>
      </c>
      <c r="G765" s="24" t="n">
        <v>1</v>
      </c>
      <c r="H765" s="25" t="n">
        <v>2500</v>
      </c>
      <c r="I765" s="25" t="n">
        <v>2500</v>
      </c>
      <c r="J765" s="25" t="n">
        <v>0</v>
      </c>
      <c r="K765" s="25" t="n">
        <v>0</v>
      </c>
      <c r="L765" s="25" t="n">
        <v>0</v>
      </c>
      <c r="M765" s="25"/>
      <c r="N765" s="6" t="s">
        <f>=I765+J765+K765+L765</f>
      </c>
      <c r="O765" s="23"/>
      <c r="P765" s="23" t="s">
        <v>386</v>
      </c>
    </row>
    <row collapsed="false" customFormat="false" customHeight="false" hidden="false" ht="12.1" outlineLevel="0" r="766">
      <c r="A766" s="21" t="n">
        <v>44818.622222222</v>
      </c>
      <c r="B766" s="17" t="s">
        <v>59</v>
      </c>
      <c r="C766" s="17" t="s">
        <v>416</v>
      </c>
      <c r="D766" s="17" t="s">
        <v>299</v>
      </c>
      <c r="E766" s="17" t="s">
        <v>34</v>
      </c>
      <c r="F766" s="17" t="s">
        <v>20</v>
      </c>
      <c r="G766" s="7" t="n">
        <v>65</v>
      </c>
      <c r="H766" s="6" t="n">
        <v>12.27</v>
      </c>
      <c r="I766" s="6" t="n">
        <v>-797.55</v>
      </c>
      <c r="J766" s="6" t="n">
        <v>0</v>
      </c>
      <c r="K766" s="6" t="n">
        <v>-2.39</v>
      </c>
      <c r="L766" s="6" t="n">
        <v>0</v>
      </c>
      <c r="M766" s="6"/>
      <c r="N766" s="6" t="s">
        <f>=I766+J766+K766+L766</f>
      </c>
      <c r="O766" s="17"/>
      <c r="P766" s="17" t="s">
        <v>386</v>
      </c>
    </row>
    <row collapsed="false" customFormat="false" customHeight="false" hidden="false" ht="12.1" outlineLevel="0" r="767">
      <c r="A767" s="21" t="n">
        <v>44818.710416667</v>
      </c>
      <c r="B767" s="17" t="s">
        <v>46</v>
      </c>
      <c r="C767" s="17" t="s">
        <v>490</v>
      </c>
      <c r="D767" s="17" t="s">
        <v>299</v>
      </c>
      <c r="E767" s="17" t="s">
        <v>34</v>
      </c>
      <c r="F767" s="17" t="s">
        <v>48</v>
      </c>
      <c r="G767" s="7" t="n">
        <v>200</v>
      </c>
      <c r="H767" s="6" t="n">
        <v>0.0992</v>
      </c>
      <c r="I767" s="6" t="n">
        <v>-19.84</v>
      </c>
      <c r="J767" s="6" t="n">
        <v>0</v>
      </c>
      <c r="K767" s="6" t="n">
        <v>0</v>
      </c>
      <c r="L767" s="6" t="n">
        <v>0</v>
      </c>
      <c r="M767" s="6" t="s">
        <f>=I767+J767+K767+L767</f>
      </c>
      <c r="N767" s="6"/>
      <c r="O767" s="17"/>
      <c r="P767" s="17" t="s">
        <v>386</v>
      </c>
    </row>
    <row collapsed="false" customFormat="false" customHeight="false" hidden="false" ht="12.1" outlineLevel="0" r="768">
      <c r="A768" s="21" t="n">
        <v>44818.711111111</v>
      </c>
      <c r="B768" s="17" t="s">
        <v>33</v>
      </c>
      <c r="C768" s="17" t="s">
        <v>423</v>
      </c>
      <c r="D768" s="17" t="s">
        <v>299</v>
      </c>
      <c r="E768" s="17" t="s">
        <v>34</v>
      </c>
      <c r="F768" s="17" t="s">
        <v>20</v>
      </c>
      <c r="G768" s="7" t="n">
        <v>393</v>
      </c>
      <c r="H768" s="6" t="n">
        <v>4.346</v>
      </c>
      <c r="I768" s="6" t="n">
        <v>-1707.98</v>
      </c>
      <c r="J768" s="6" t="n">
        <v>0</v>
      </c>
      <c r="K768" s="6" t="n">
        <v>0</v>
      </c>
      <c r="L768" s="6" t="n">
        <v>0</v>
      </c>
      <c r="M768" s="6"/>
      <c r="N768" s="6" t="s">
        <f>=I768+J768+K768+L768</f>
      </c>
      <c r="O768" s="17"/>
      <c r="P768" s="17" t="s">
        <v>386</v>
      </c>
    </row>
    <row collapsed="false" customFormat="false" customHeight="false" hidden="false" ht="12.1" outlineLevel="0" r="769">
      <c r="A769" s="22" t="n">
        <v>44825.806944444</v>
      </c>
      <c r="B769" s="23" t="s">
        <v>369</v>
      </c>
      <c r="C769" s="23" t="s">
        <v>101</v>
      </c>
      <c r="D769" s="23" t="s">
        <v>369</v>
      </c>
      <c r="E769" s="23" t="s">
        <v>369</v>
      </c>
      <c r="F769" s="23" t="s">
        <v>20</v>
      </c>
      <c r="G769" s="24" t="n">
        <v>1</v>
      </c>
      <c r="H769" s="25" t="n">
        <v>2500</v>
      </c>
      <c r="I769" s="25" t="n">
        <v>2500</v>
      </c>
      <c r="J769" s="25" t="n">
        <v>0</v>
      </c>
      <c r="K769" s="25" t="n">
        <v>0</v>
      </c>
      <c r="L769" s="25" t="n">
        <v>0</v>
      </c>
      <c r="M769" s="25"/>
      <c r="N769" s="6" t="s">
        <f>=I769+J769+K769+L769</f>
      </c>
      <c r="O769" s="23"/>
      <c r="P769" s="23" t="s">
        <v>386</v>
      </c>
    </row>
    <row collapsed="false" customFormat="false" customHeight="false" hidden="false" ht="12.1" outlineLevel="0" r="770">
      <c r="A770" s="21" t="n">
        <v>44825.807638889</v>
      </c>
      <c r="B770" s="17" t="s">
        <v>33</v>
      </c>
      <c r="C770" s="17" t="s">
        <v>423</v>
      </c>
      <c r="D770" s="17" t="s">
        <v>299</v>
      </c>
      <c r="E770" s="17" t="s">
        <v>34</v>
      </c>
      <c r="F770" s="17" t="s">
        <v>20</v>
      </c>
      <c r="G770" s="7" t="n">
        <v>389</v>
      </c>
      <c r="H770" s="6" t="n">
        <v>3.858</v>
      </c>
      <c r="I770" s="6" t="n">
        <v>-1500.76</v>
      </c>
      <c r="J770" s="6" t="n">
        <v>0</v>
      </c>
      <c r="K770" s="6" t="n">
        <v>0</v>
      </c>
      <c r="L770" s="6" t="n">
        <v>0</v>
      </c>
      <c r="M770" s="6"/>
      <c r="N770" s="6" t="s">
        <f>=I770+J770+K770+L770</f>
      </c>
      <c r="O770" s="17"/>
      <c r="P770" s="17" t="s">
        <v>386</v>
      </c>
    </row>
    <row collapsed="false" customFormat="false" customHeight="false" hidden="false" ht="12.1" outlineLevel="0" r="771">
      <c r="A771" s="21" t="n">
        <v>44825.808333333</v>
      </c>
      <c r="B771" s="17" t="s">
        <v>55</v>
      </c>
      <c r="C771" s="17" t="s">
        <v>500</v>
      </c>
      <c r="D771" s="17" t="s">
        <v>299</v>
      </c>
      <c r="E771" s="17" t="s">
        <v>34</v>
      </c>
      <c r="F771" s="17" t="s">
        <v>20</v>
      </c>
      <c r="G771" s="7" t="n">
        <v>7</v>
      </c>
      <c r="H771" s="6" t="n">
        <v>128.58</v>
      </c>
      <c r="I771" s="6" t="n">
        <v>-900.06</v>
      </c>
      <c r="J771" s="6" t="n">
        <v>0</v>
      </c>
      <c r="K771" s="6" t="n">
        <v>-2.7</v>
      </c>
      <c r="L771" s="6" t="n">
        <v>0</v>
      </c>
      <c r="M771" s="6"/>
      <c r="N771" s="6" t="s">
        <f>=I771+J771+K771+L771</f>
      </c>
      <c r="O771" s="17"/>
      <c r="P771" s="17" t="s">
        <v>386</v>
      </c>
    </row>
    <row collapsed="false" customFormat="false" customHeight="false" hidden="false" ht="12.1" outlineLevel="0" r="772">
      <c r="A772" s="21" t="n">
        <v>44825.808333333</v>
      </c>
      <c r="B772" s="17" t="s">
        <v>33</v>
      </c>
      <c r="C772" s="17" t="s">
        <v>423</v>
      </c>
      <c r="D772" s="17" t="s">
        <v>299</v>
      </c>
      <c r="E772" s="17" t="s">
        <v>34</v>
      </c>
      <c r="F772" s="17" t="s">
        <v>20</v>
      </c>
      <c r="G772" s="7" t="n">
        <v>25</v>
      </c>
      <c r="H772" s="6" t="n">
        <v>3.856</v>
      </c>
      <c r="I772" s="6" t="n">
        <v>-96.4</v>
      </c>
      <c r="J772" s="6" t="n">
        <v>0</v>
      </c>
      <c r="K772" s="6" t="n">
        <v>0</v>
      </c>
      <c r="L772" s="6" t="n">
        <v>0</v>
      </c>
      <c r="M772" s="6"/>
      <c r="N772" s="6" t="s">
        <f>=I772+J772+K772+L772</f>
      </c>
      <c r="O772" s="17"/>
      <c r="P772" s="17" t="s">
        <v>386</v>
      </c>
    </row>
    <row collapsed="false" customFormat="false" customHeight="false" hidden="false" ht="12.1" outlineLevel="0" r="773">
      <c r="A773" s="21" t="n">
        <v>44826.745833333</v>
      </c>
      <c r="B773" s="17" t="s">
        <v>46</v>
      </c>
      <c r="C773" s="17" t="s">
        <v>490</v>
      </c>
      <c r="D773" s="17" t="s">
        <v>299</v>
      </c>
      <c r="E773" s="17" t="s">
        <v>34</v>
      </c>
      <c r="F773" s="17" t="s">
        <v>48</v>
      </c>
      <c r="G773" s="7" t="n">
        <v>200</v>
      </c>
      <c r="H773" s="6" t="n">
        <v>0.0936</v>
      </c>
      <c r="I773" s="6" t="n">
        <v>-18.72</v>
      </c>
      <c r="J773" s="6" t="n">
        <v>0</v>
      </c>
      <c r="K773" s="6" t="n">
        <v>0</v>
      </c>
      <c r="L773" s="6" t="n">
        <v>0</v>
      </c>
      <c r="M773" s="6" t="s">
        <f>=I773+J773+K773+L773</f>
      </c>
      <c r="N773" s="6"/>
      <c r="O773" s="17"/>
      <c r="P773" s="17" t="s">
        <v>386</v>
      </c>
    </row>
    <row collapsed="false" customFormat="false" customHeight="false" hidden="false" ht="12.1" outlineLevel="0" r="774">
      <c r="A774" s="22" t="n">
        <v>44841.550694444</v>
      </c>
      <c r="B774" s="23" t="s">
        <v>390</v>
      </c>
      <c r="C774" s="23" t="s">
        <v>501</v>
      </c>
      <c r="D774" s="23" t="s">
        <v>390</v>
      </c>
      <c r="E774" s="23" t="s">
        <v>390</v>
      </c>
      <c r="F774" s="23" t="s">
        <v>20</v>
      </c>
      <c r="G774" s="24" t="n">
        <v>1</v>
      </c>
      <c r="H774" s="25" t="n">
        <v>20.94</v>
      </c>
      <c r="I774" s="25" t="n">
        <v>20.94</v>
      </c>
      <c r="J774" s="25" t="n">
        <v>0</v>
      </c>
      <c r="K774" s="25" t="n">
        <v>0</v>
      </c>
      <c r="L774" s="25" t="n">
        <v>0</v>
      </c>
      <c r="M774" s="25"/>
      <c r="N774" s="6" t="s">
        <f>=I774+J774+K774+L774</f>
      </c>
      <c r="O774" s="23"/>
      <c r="P774" s="23" t="s">
        <v>386</v>
      </c>
    </row>
    <row collapsed="false" customFormat="false" customHeight="false" hidden="false" ht="12.1" outlineLevel="0" r="775">
      <c r="A775" s="21" t="n">
        <v>44841.752777778</v>
      </c>
      <c r="B775" s="17" t="s">
        <v>46</v>
      </c>
      <c r="C775" s="17" t="s">
        <v>490</v>
      </c>
      <c r="D775" s="17" t="s">
        <v>299</v>
      </c>
      <c r="E775" s="17" t="s">
        <v>34</v>
      </c>
      <c r="F775" s="17" t="s">
        <v>48</v>
      </c>
      <c r="G775" s="7" t="n">
        <v>300</v>
      </c>
      <c r="H775" s="6" t="n">
        <v>0.0912</v>
      </c>
      <c r="I775" s="6" t="n">
        <v>-27.36</v>
      </c>
      <c r="J775" s="6" t="n">
        <v>0</v>
      </c>
      <c r="K775" s="6" t="n">
        <v>0</v>
      </c>
      <c r="L775" s="6" t="n">
        <v>0</v>
      </c>
      <c r="M775" s="6" t="s">
        <f>=I775+J775+K775+L775</f>
      </c>
      <c r="N775" s="6"/>
      <c r="O775" s="17"/>
      <c r="P775" s="17" t="s">
        <v>386</v>
      </c>
    </row>
    <row collapsed="false" customFormat="false" customHeight="false" hidden="false" ht="12.1" outlineLevel="0" r="776">
      <c r="A776" s="21" t="n">
        <v>44845.711111111</v>
      </c>
      <c r="B776" s="17" t="s">
        <v>46</v>
      </c>
      <c r="C776" s="17" t="s">
        <v>490</v>
      </c>
      <c r="D776" s="17" t="s">
        <v>299</v>
      </c>
      <c r="E776" s="17" t="s">
        <v>34</v>
      </c>
      <c r="F776" s="17" t="s">
        <v>48</v>
      </c>
      <c r="G776" s="7" t="n">
        <v>300</v>
      </c>
      <c r="H776" s="6" t="n">
        <v>0.0888</v>
      </c>
      <c r="I776" s="6" t="n">
        <v>-26.64</v>
      </c>
      <c r="J776" s="6" t="n">
        <v>0</v>
      </c>
      <c r="K776" s="6" t="n">
        <v>0</v>
      </c>
      <c r="L776" s="6" t="n">
        <v>0</v>
      </c>
      <c r="M776" s="6" t="s">
        <f>=I776+J776+K776+L776</f>
      </c>
      <c r="N776" s="6"/>
      <c r="O776" s="17"/>
      <c r="P776" s="17" t="s">
        <v>386</v>
      </c>
    </row>
    <row collapsed="false" customFormat="false" customHeight="false" hidden="false" ht="12.1" outlineLevel="0" r="777">
      <c r="A777" s="22" t="n">
        <v>44851.696527778</v>
      </c>
      <c r="B777" s="23" t="s">
        <v>390</v>
      </c>
      <c r="C777" s="23" t="s">
        <v>502</v>
      </c>
      <c r="D777" s="23" t="s">
        <v>390</v>
      </c>
      <c r="E777" s="23" t="s">
        <v>390</v>
      </c>
      <c r="F777" s="23" t="s">
        <v>20</v>
      </c>
      <c r="G777" s="24" t="n">
        <v>5</v>
      </c>
      <c r="H777" s="25" t="n">
        <v>8.93</v>
      </c>
      <c r="I777" s="25" t="n">
        <v>44.65</v>
      </c>
      <c r="J777" s="25" t="n">
        <v>0</v>
      </c>
      <c r="K777" s="25" t="n">
        <v>0</v>
      </c>
      <c r="L777" s="25" t="n">
        <v>0</v>
      </c>
      <c r="M777" s="25"/>
      <c r="N777" s="6" t="s">
        <f>=I777+J777+K777+L777</f>
      </c>
      <c r="O777" s="23"/>
      <c r="P777" s="23" t="s">
        <v>386</v>
      </c>
    </row>
    <row collapsed="false" customFormat="false" customHeight="false" hidden="false" ht="12.1" outlineLevel="0" r="778">
      <c r="A778" s="21" t="n">
        <v>44855.7125</v>
      </c>
      <c r="B778" s="17" t="s">
        <v>46</v>
      </c>
      <c r="C778" s="17" t="s">
        <v>490</v>
      </c>
      <c r="D778" s="17" t="s">
        <v>299</v>
      </c>
      <c r="E778" s="17" t="s">
        <v>34</v>
      </c>
      <c r="F778" s="17" t="s">
        <v>48</v>
      </c>
      <c r="G778" s="7" t="n">
        <v>300</v>
      </c>
      <c r="H778" s="6" t="n">
        <v>0.092</v>
      </c>
      <c r="I778" s="6" t="n">
        <v>-27.6</v>
      </c>
      <c r="J778" s="6" t="n">
        <v>0</v>
      </c>
      <c r="K778" s="6" t="n">
        <v>0</v>
      </c>
      <c r="L778" s="6" t="n">
        <v>0</v>
      </c>
      <c r="M778" s="6" t="s">
        <f>=I778+J778+K778+L778</f>
      </c>
      <c r="N778" s="6"/>
      <c r="O778" s="17"/>
      <c r="P778" s="17" t="s">
        <v>386</v>
      </c>
    </row>
    <row collapsed="false" customFormat="false" customHeight="false" hidden="false" ht="12.1" outlineLevel="0" r="779">
      <c r="A779" s="22" t="n">
        <v>44861.359722222</v>
      </c>
      <c r="B779" s="23" t="s">
        <v>390</v>
      </c>
      <c r="C779" s="23" t="s">
        <v>503</v>
      </c>
      <c r="D779" s="23" t="s">
        <v>390</v>
      </c>
      <c r="E779" s="23" t="s">
        <v>390</v>
      </c>
      <c r="F779" s="23" t="s">
        <v>20</v>
      </c>
      <c r="G779" s="24" t="n">
        <v>2</v>
      </c>
      <c r="H779" s="25" t="n">
        <v>30.79</v>
      </c>
      <c r="I779" s="25" t="n">
        <v>61.58</v>
      </c>
      <c r="J779" s="25" t="n">
        <v>0</v>
      </c>
      <c r="K779" s="25" t="n">
        <v>0</v>
      </c>
      <c r="L779" s="25" t="n">
        <v>0</v>
      </c>
      <c r="M779" s="25"/>
      <c r="N779" s="6" t="s">
        <f>=I779+J779+K779+L779</f>
      </c>
      <c r="O779" s="23"/>
      <c r="P779" s="23" t="s">
        <v>386</v>
      </c>
    </row>
    <row collapsed="false" customFormat="false" customHeight="false" hidden="false" ht="12.1" outlineLevel="0" r="780">
      <c r="A780" s="22" t="n">
        <v>44862.553472222</v>
      </c>
      <c r="B780" s="23" t="s">
        <v>390</v>
      </c>
      <c r="C780" s="23" t="s">
        <v>489</v>
      </c>
      <c r="D780" s="23" t="s">
        <v>390</v>
      </c>
      <c r="E780" s="23" t="s">
        <v>390</v>
      </c>
      <c r="F780" s="23" t="s">
        <v>20</v>
      </c>
      <c r="G780" s="24" t="n">
        <v>3</v>
      </c>
      <c r="H780" s="25" t="n">
        <v>32.71</v>
      </c>
      <c r="I780" s="25" t="n">
        <v>98.13</v>
      </c>
      <c r="J780" s="25" t="n">
        <v>0</v>
      </c>
      <c r="K780" s="25" t="n">
        <v>0</v>
      </c>
      <c r="L780" s="25" t="n">
        <v>0</v>
      </c>
      <c r="M780" s="25"/>
      <c r="N780" s="6" t="s">
        <f>=I780+J780+K780+L780</f>
      </c>
      <c r="O780" s="23"/>
      <c r="P780" s="23" t="s">
        <v>386</v>
      </c>
    </row>
    <row collapsed="false" customFormat="false" customHeight="false" hidden="false" ht="12.1" outlineLevel="0" r="781">
      <c r="A781" s="30" t="n">
        <v>44862.553472222</v>
      </c>
      <c r="B781" s="31" t="s">
        <v>388</v>
      </c>
      <c r="C781" s="31" t="s">
        <v>504</v>
      </c>
      <c r="D781" s="31" t="s">
        <v>388</v>
      </c>
      <c r="E781" s="31" t="s">
        <v>388</v>
      </c>
      <c r="F781" s="31" t="s">
        <v>20</v>
      </c>
      <c r="G781" s="32" t="n">
        <v>1</v>
      </c>
      <c r="H781" s="33" t="n">
        <v>-13</v>
      </c>
      <c r="I781" s="33" t="n">
        <v>-13</v>
      </c>
      <c r="J781" s="33" t="n">
        <v>0</v>
      </c>
      <c r="K781" s="33" t="n">
        <v>0</v>
      </c>
      <c r="L781" s="33" t="n">
        <v>0</v>
      </c>
      <c r="M781" s="33"/>
      <c r="N781" s="6" t="s">
        <f>=I781+J781+K781+L781</f>
      </c>
      <c r="O781" s="31"/>
      <c r="P781" s="31" t="s">
        <v>386</v>
      </c>
    </row>
    <row collapsed="false" customFormat="false" customHeight="false" hidden="false" ht="12.1" outlineLevel="0" r="782">
      <c r="A782" s="22" t="n">
        <v>44862.638888889</v>
      </c>
      <c r="B782" s="23" t="s">
        <v>390</v>
      </c>
      <c r="C782" s="23" t="s">
        <v>488</v>
      </c>
      <c r="D782" s="23" t="s">
        <v>390</v>
      </c>
      <c r="E782" s="23" t="s">
        <v>390</v>
      </c>
      <c r="F782" s="23" t="s">
        <v>20</v>
      </c>
      <c r="G782" s="24" t="n">
        <v>3</v>
      </c>
      <c r="H782" s="25" t="n">
        <v>32.71</v>
      </c>
      <c r="I782" s="25" t="n">
        <v>98.13</v>
      </c>
      <c r="J782" s="25" t="n">
        <v>0</v>
      </c>
      <c r="K782" s="25" t="n">
        <v>0</v>
      </c>
      <c r="L782" s="25" t="n">
        <v>0</v>
      </c>
      <c r="M782" s="25"/>
      <c r="N782" s="6" t="s">
        <f>=I782+J782+K782+L782</f>
      </c>
      <c r="O782" s="23"/>
      <c r="P782" s="23" t="s">
        <v>386</v>
      </c>
    </row>
    <row collapsed="false" customFormat="false" customHeight="false" hidden="false" ht="12.1" outlineLevel="0" r="783">
      <c r="A783" s="30" t="n">
        <v>44862.638888889</v>
      </c>
      <c r="B783" s="31" t="s">
        <v>388</v>
      </c>
      <c r="C783" s="31" t="s">
        <v>505</v>
      </c>
      <c r="D783" s="31" t="s">
        <v>388</v>
      </c>
      <c r="E783" s="31" t="s">
        <v>388</v>
      </c>
      <c r="F783" s="31" t="s">
        <v>20</v>
      </c>
      <c r="G783" s="32" t="n">
        <v>1</v>
      </c>
      <c r="H783" s="33" t="n">
        <v>-13</v>
      </c>
      <c r="I783" s="33" t="n">
        <v>-13</v>
      </c>
      <c r="J783" s="33" t="n">
        <v>0</v>
      </c>
      <c r="K783" s="33" t="n">
        <v>0</v>
      </c>
      <c r="L783" s="33" t="n">
        <v>0</v>
      </c>
      <c r="M783" s="33"/>
      <c r="N783" s="6" t="s">
        <f>=I783+J783+K783+L783</f>
      </c>
      <c r="O783" s="31"/>
      <c r="P783" s="31" t="s">
        <v>386</v>
      </c>
    </row>
    <row collapsed="false" customFormat="false" customHeight="false" hidden="false" ht="12.1" outlineLevel="0" r="784">
      <c r="A784" s="22" t="n">
        <v>44872.785416667</v>
      </c>
      <c r="B784" s="23" t="s">
        <v>390</v>
      </c>
      <c r="C784" s="23" t="s">
        <v>491</v>
      </c>
      <c r="D784" s="23" t="s">
        <v>390</v>
      </c>
      <c r="E784" s="23" t="s">
        <v>390</v>
      </c>
      <c r="F784" s="23" t="s">
        <v>20</v>
      </c>
      <c r="G784" s="24" t="n">
        <v>9</v>
      </c>
      <c r="H784" s="25" t="n">
        <v>5.83</v>
      </c>
      <c r="I784" s="25" t="n">
        <v>52.47</v>
      </c>
      <c r="J784" s="25" t="n">
        <v>0</v>
      </c>
      <c r="K784" s="25" t="n">
        <v>0</v>
      </c>
      <c r="L784" s="25" t="n">
        <v>0</v>
      </c>
      <c r="M784" s="25"/>
      <c r="N784" s="6" t="s">
        <f>=I784+J784+K784+L784</f>
      </c>
      <c r="O784" s="23"/>
      <c r="P784" s="23" t="s">
        <v>386</v>
      </c>
    </row>
    <row collapsed="false" customFormat="false" customHeight="false" hidden="false" ht="12.1" outlineLevel="0" r="785">
      <c r="A785" s="22" t="n">
        <v>44872.801388889</v>
      </c>
      <c r="B785" s="23" t="s">
        <v>393</v>
      </c>
      <c r="C785" s="23" t="s">
        <v>498</v>
      </c>
      <c r="D785" s="23" t="s">
        <v>393</v>
      </c>
      <c r="E785" s="23" t="s">
        <v>393</v>
      </c>
      <c r="F785" s="23" t="s">
        <v>20</v>
      </c>
      <c r="G785" s="24" t="n">
        <v>9</v>
      </c>
      <c r="H785" s="25" t="n">
        <v>100</v>
      </c>
      <c r="I785" s="25" t="n">
        <v>900</v>
      </c>
      <c r="J785" s="25" t="n">
        <v>0</v>
      </c>
      <c r="K785" s="25" t="n">
        <v>0</v>
      </c>
      <c r="L785" s="25" t="n">
        <v>0</v>
      </c>
      <c r="M785" s="25"/>
      <c r="N785" s="6" t="s">
        <f>=I785+J785+K785+L785</f>
      </c>
      <c r="O785" s="23"/>
      <c r="P785" s="23" t="s">
        <v>386</v>
      </c>
    </row>
    <row collapsed="false" customFormat="false" customHeight="false" hidden="false" ht="12.1" outlineLevel="0" r="786">
      <c r="A786" s="22" t="n">
        <v>44875.681944444</v>
      </c>
      <c r="B786" s="23" t="s">
        <v>390</v>
      </c>
      <c r="C786" s="23" t="s">
        <v>493</v>
      </c>
      <c r="D786" s="23" t="s">
        <v>390</v>
      </c>
      <c r="E786" s="23" t="s">
        <v>390</v>
      </c>
      <c r="F786" s="23" t="s">
        <v>20</v>
      </c>
      <c r="G786" s="24" t="n">
        <v>2</v>
      </c>
      <c r="H786" s="25" t="n">
        <v>20.19</v>
      </c>
      <c r="I786" s="25" t="n">
        <v>40.38</v>
      </c>
      <c r="J786" s="25" t="n">
        <v>0</v>
      </c>
      <c r="K786" s="25" t="n">
        <v>0</v>
      </c>
      <c r="L786" s="25" t="n">
        <v>0</v>
      </c>
      <c r="M786" s="25"/>
      <c r="N786" s="6" t="s">
        <f>=I786+J786+K786+L786</f>
      </c>
      <c r="O786" s="23"/>
      <c r="P786" s="23" t="s">
        <v>386</v>
      </c>
    </row>
    <row collapsed="false" customFormat="false" customHeight="false" hidden="false" ht="12.1" outlineLevel="0" r="787">
      <c r="A787" s="21" t="n">
        <v>44876.736111111</v>
      </c>
      <c r="B787" s="17" t="s">
        <v>405</v>
      </c>
      <c r="C787" s="17" t="s">
        <v>255</v>
      </c>
      <c r="D787" s="17" t="s">
        <v>299</v>
      </c>
      <c r="E787" s="17" t="s">
        <v>406</v>
      </c>
      <c r="F787" s="17" t="s">
        <v>20</v>
      </c>
      <c r="G787" s="7" t="n">
        <v>3</v>
      </c>
      <c r="H787" s="6" t="n">
        <v>60.485</v>
      </c>
      <c r="I787" s="6" t="n">
        <v>-181.46</v>
      </c>
      <c r="J787" s="6" t="n">
        <v>0</v>
      </c>
      <c r="K787" s="6" t="n">
        <v>-1.63</v>
      </c>
      <c r="L787" s="6" t="n">
        <v>0</v>
      </c>
      <c r="M787" s="6"/>
      <c r="N787" s="6" t="s">
        <f>=I787+J787+K787+L787</f>
      </c>
      <c r="O787" s="17"/>
      <c r="P787" s="17" t="s">
        <v>386</v>
      </c>
    </row>
    <row collapsed="false" customFormat="false" customHeight="false" hidden="false" ht="12.1" outlineLevel="0" r="788">
      <c r="A788" s="21" t="n">
        <v>44876.736805556</v>
      </c>
      <c r="B788" s="17" t="s">
        <v>46</v>
      </c>
      <c r="C788" s="17" t="s">
        <v>490</v>
      </c>
      <c r="D788" s="17" t="s">
        <v>299</v>
      </c>
      <c r="E788" s="17" t="s">
        <v>34</v>
      </c>
      <c r="F788" s="17" t="s">
        <v>48</v>
      </c>
      <c r="G788" s="7" t="n">
        <v>100</v>
      </c>
      <c r="H788" s="6" t="n">
        <v>0.0987</v>
      </c>
      <c r="I788" s="6" t="n">
        <v>-9.87</v>
      </c>
      <c r="J788" s="6" t="n">
        <v>0</v>
      </c>
      <c r="K788" s="6" t="n">
        <v>0</v>
      </c>
      <c r="L788" s="6" t="n">
        <v>0</v>
      </c>
      <c r="M788" s="6" t="s">
        <f>=I788+J788+K788+L788</f>
      </c>
      <c r="N788" s="6"/>
      <c r="O788" s="17"/>
      <c r="P788" s="17" t="s">
        <v>386</v>
      </c>
    </row>
    <row collapsed="false" customFormat="false" customHeight="false" hidden="false" ht="12.1" outlineLevel="0" r="789">
      <c r="A789" s="22" t="n">
        <v>44888.4375</v>
      </c>
      <c r="B789" s="23" t="s">
        <v>393</v>
      </c>
      <c r="C789" s="23" t="s">
        <v>498</v>
      </c>
      <c r="D789" s="23" t="s">
        <v>393</v>
      </c>
      <c r="E789" s="23" t="s">
        <v>393</v>
      </c>
      <c r="F789" s="23" t="s">
        <v>20</v>
      </c>
      <c r="G789" s="24" t="n">
        <v>2</v>
      </c>
      <c r="H789" s="25" t="n">
        <v>300</v>
      </c>
      <c r="I789" s="25" t="n">
        <v>600</v>
      </c>
      <c r="J789" s="25" t="n">
        <v>0</v>
      </c>
      <c r="K789" s="25" t="n">
        <v>0</v>
      </c>
      <c r="L789" s="25" t="n">
        <v>0</v>
      </c>
      <c r="M789" s="25"/>
      <c r="N789" s="6" t="s">
        <f>=I789+J789+K789+L789</f>
      </c>
      <c r="O789" s="23"/>
      <c r="P789" s="23" t="s">
        <v>386</v>
      </c>
    </row>
    <row collapsed="false" customFormat="false" customHeight="false" hidden="false" ht="12.1" outlineLevel="0" r="790">
      <c r="A790" s="22" t="n">
        <v>44888.447916667</v>
      </c>
      <c r="B790" s="23" t="s">
        <v>390</v>
      </c>
      <c r="C790" s="23" t="s">
        <v>494</v>
      </c>
      <c r="D790" s="23" t="s">
        <v>390</v>
      </c>
      <c r="E790" s="23" t="s">
        <v>390</v>
      </c>
      <c r="F790" s="23" t="s">
        <v>20</v>
      </c>
      <c r="G790" s="24" t="n">
        <v>2</v>
      </c>
      <c r="H790" s="25" t="n">
        <v>15.64</v>
      </c>
      <c r="I790" s="25" t="n">
        <v>31.28</v>
      </c>
      <c r="J790" s="25" t="n">
        <v>0</v>
      </c>
      <c r="K790" s="25" t="n">
        <v>0</v>
      </c>
      <c r="L790" s="25" t="n">
        <v>0</v>
      </c>
      <c r="M790" s="25"/>
      <c r="N790" s="6" t="s">
        <f>=I790+J790+K790+L790</f>
      </c>
      <c r="O790" s="23"/>
      <c r="P790" s="23" t="s">
        <v>386</v>
      </c>
    </row>
    <row collapsed="false" customFormat="false" customHeight="false" hidden="false" ht="12.1" outlineLevel="0" r="791">
      <c r="A791" s="22" t="n">
        <v>44890.403472222</v>
      </c>
      <c r="B791" s="23" t="s">
        <v>390</v>
      </c>
      <c r="C791" s="23" t="s">
        <v>496</v>
      </c>
      <c r="D791" s="23" t="s">
        <v>390</v>
      </c>
      <c r="E791" s="23" t="s">
        <v>390</v>
      </c>
      <c r="F791" s="23" t="s">
        <v>20</v>
      </c>
      <c r="G791" s="24" t="n">
        <v>14</v>
      </c>
      <c r="H791" s="25" t="n">
        <v>16.08</v>
      </c>
      <c r="I791" s="25" t="n">
        <v>225.12</v>
      </c>
      <c r="J791" s="25" t="n">
        <v>0</v>
      </c>
      <c r="K791" s="25" t="n">
        <v>0</v>
      </c>
      <c r="L791" s="25" t="n">
        <v>0</v>
      </c>
      <c r="M791" s="25"/>
      <c r="N791" s="6" t="s">
        <f>=I791+J791+K791+L791</f>
      </c>
      <c r="O791" s="23"/>
      <c r="P791" s="23" t="s">
        <v>386</v>
      </c>
    </row>
    <row collapsed="false" customFormat="false" customHeight="false" hidden="false" ht="12.1" outlineLevel="0" r="792">
      <c r="A792" s="22" t="n">
        <v>44890.413888889</v>
      </c>
      <c r="B792" s="23" t="s">
        <v>393</v>
      </c>
      <c r="C792" s="23" t="s">
        <v>498</v>
      </c>
      <c r="D792" s="23" t="s">
        <v>393</v>
      </c>
      <c r="E792" s="23" t="s">
        <v>393</v>
      </c>
      <c r="F792" s="23" t="s">
        <v>20</v>
      </c>
      <c r="G792" s="24" t="n">
        <v>8</v>
      </c>
      <c r="H792" s="25" t="n">
        <v>300</v>
      </c>
      <c r="I792" s="25" t="n">
        <v>2400</v>
      </c>
      <c r="J792" s="25" t="n">
        <v>0</v>
      </c>
      <c r="K792" s="25" t="n">
        <v>0</v>
      </c>
      <c r="L792" s="25" t="n">
        <v>0</v>
      </c>
      <c r="M792" s="25"/>
      <c r="N792" s="6" t="s">
        <f>=I792+J792+K792+L792</f>
      </c>
      <c r="O792" s="23"/>
      <c r="P792" s="23" t="s">
        <v>386</v>
      </c>
    </row>
    <row collapsed="false" customFormat="false" customHeight="false" hidden="false" ht="12.1" outlineLevel="0" r="793">
      <c r="A793" s="22" t="n">
        <v>44890.415277778</v>
      </c>
      <c r="B793" s="23" t="s">
        <v>390</v>
      </c>
      <c r="C793" s="23" t="s">
        <v>495</v>
      </c>
      <c r="D793" s="23" t="s">
        <v>390</v>
      </c>
      <c r="E793" s="23" t="s">
        <v>390</v>
      </c>
      <c r="F793" s="23" t="s">
        <v>20</v>
      </c>
      <c r="G793" s="24" t="n">
        <v>8</v>
      </c>
      <c r="H793" s="25" t="n">
        <v>20.19</v>
      </c>
      <c r="I793" s="25" t="n">
        <v>161.52</v>
      </c>
      <c r="J793" s="25" t="n">
        <v>0</v>
      </c>
      <c r="K793" s="25" t="n">
        <v>0</v>
      </c>
      <c r="L793" s="25" t="n">
        <v>0</v>
      </c>
      <c r="M793" s="25"/>
      <c r="N793" s="6" t="s">
        <f>=I793+J793+K793+L793</f>
      </c>
      <c r="O793" s="23"/>
      <c r="P793" s="23" t="s">
        <v>386</v>
      </c>
    </row>
    <row collapsed="false" customFormat="false" customHeight="false" hidden="false" ht="12.1" outlineLevel="0" r="794">
      <c r="A794" s="22" t="n">
        <v>44890.41875</v>
      </c>
      <c r="B794" s="23" t="s">
        <v>393</v>
      </c>
      <c r="C794" s="23" t="s">
        <v>498</v>
      </c>
      <c r="D794" s="23" t="s">
        <v>393</v>
      </c>
      <c r="E794" s="23" t="s">
        <v>393</v>
      </c>
      <c r="F794" s="23" t="s">
        <v>20</v>
      </c>
      <c r="G794" s="24" t="n">
        <v>14</v>
      </c>
      <c r="H794" s="25" t="n">
        <v>250</v>
      </c>
      <c r="I794" s="25" t="n">
        <v>3500</v>
      </c>
      <c r="J794" s="25" t="n">
        <v>0</v>
      </c>
      <c r="K794" s="25" t="n">
        <v>0</v>
      </c>
      <c r="L794" s="25" t="n">
        <v>0</v>
      </c>
      <c r="M794" s="25"/>
      <c r="N794" s="6" t="s">
        <f>=I794+J794+K794+L794</f>
      </c>
      <c r="O794" s="23"/>
      <c r="P794" s="23" t="s">
        <v>386</v>
      </c>
    </row>
    <row collapsed="false" customFormat="false" customHeight="false" hidden="false" ht="12.1" outlineLevel="0" r="795">
      <c r="A795" s="21" t="n">
        <v>44894.441666667</v>
      </c>
      <c r="B795" s="17" t="s">
        <v>33</v>
      </c>
      <c r="C795" s="17" t="s">
        <v>423</v>
      </c>
      <c r="D795" s="17" t="s">
        <v>299</v>
      </c>
      <c r="E795" s="17" t="s">
        <v>34</v>
      </c>
      <c r="F795" s="17" t="s">
        <v>20</v>
      </c>
      <c r="G795" s="7" t="n">
        <v>368</v>
      </c>
      <c r="H795" s="6" t="n">
        <v>4.07</v>
      </c>
      <c r="I795" s="6" t="n">
        <v>-1497.76</v>
      </c>
      <c r="J795" s="6" t="n">
        <v>0</v>
      </c>
      <c r="K795" s="6" t="n">
        <v>0</v>
      </c>
      <c r="L795" s="6" t="n">
        <v>0</v>
      </c>
      <c r="M795" s="6"/>
      <c r="N795" s="6" t="s">
        <f>=I795+J795+K795+L795</f>
      </c>
      <c r="O795" s="17"/>
      <c r="P795" s="17" t="s">
        <v>386</v>
      </c>
    </row>
    <row collapsed="false" customFormat="false" customHeight="false" hidden="false" ht="12.1" outlineLevel="0" r="796">
      <c r="A796" s="22" t="n">
        <v>44895.452777778</v>
      </c>
      <c r="B796" s="23" t="s">
        <v>390</v>
      </c>
      <c r="C796" s="23" t="s">
        <v>497</v>
      </c>
      <c r="D796" s="23" t="s">
        <v>390</v>
      </c>
      <c r="E796" s="23" t="s">
        <v>390</v>
      </c>
      <c r="F796" s="23" t="s">
        <v>20</v>
      </c>
      <c r="G796" s="24" t="n">
        <v>15</v>
      </c>
      <c r="H796" s="25" t="n">
        <v>16.33</v>
      </c>
      <c r="I796" s="25" t="n">
        <v>244.95</v>
      </c>
      <c r="J796" s="25" t="n">
        <v>0</v>
      </c>
      <c r="K796" s="25" t="n">
        <v>0</v>
      </c>
      <c r="L796" s="25" t="n">
        <v>0</v>
      </c>
      <c r="M796" s="25"/>
      <c r="N796" s="6" t="s">
        <f>=I796+J796+K796+L796</f>
      </c>
      <c r="O796" s="23"/>
      <c r="P796" s="23" t="s">
        <v>386</v>
      </c>
    </row>
    <row collapsed="false" customFormat="false" customHeight="false" hidden="false" ht="12.1" outlineLevel="0" r="797">
      <c r="A797" s="22" t="n">
        <v>44895.457638889</v>
      </c>
      <c r="B797" s="23" t="s">
        <v>393</v>
      </c>
      <c r="C797" s="23" t="s">
        <v>498</v>
      </c>
      <c r="D797" s="23" t="s">
        <v>393</v>
      </c>
      <c r="E797" s="23" t="s">
        <v>393</v>
      </c>
      <c r="F797" s="23" t="s">
        <v>20</v>
      </c>
      <c r="G797" s="24" t="n">
        <v>15</v>
      </c>
      <c r="H797" s="25" t="n">
        <v>200</v>
      </c>
      <c r="I797" s="25" t="n">
        <v>3000</v>
      </c>
      <c r="J797" s="25" t="n">
        <v>0</v>
      </c>
      <c r="K797" s="25" t="n">
        <v>0</v>
      </c>
      <c r="L797" s="25" t="n">
        <v>0</v>
      </c>
      <c r="M797" s="25"/>
      <c r="N797" s="6" t="s">
        <f>=I797+J797+K797+L797</f>
      </c>
      <c r="O797" s="23"/>
      <c r="P797" s="23" t="s">
        <v>386</v>
      </c>
    </row>
    <row collapsed="false" customFormat="false" customHeight="false" hidden="false" ht="12.1" outlineLevel="0" r="798">
      <c r="A798" s="22" t="n">
        <v>44895.515277778</v>
      </c>
      <c r="B798" s="23" t="s">
        <v>390</v>
      </c>
      <c r="C798" s="23" t="s">
        <v>499</v>
      </c>
      <c r="D798" s="23" t="s">
        <v>390</v>
      </c>
      <c r="E798" s="23" t="s">
        <v>390</v>
      </c>
      <c r="F798" s="23" t="s">
        <v>20</v>
      </c>
      <c r="G798" s="24" t="n">
        <v>2</v>
      </c>
      <c r="H798" s="25" t="n">
        <v>14.27</v>
      </c>
      <c r="I798" s="25" t="n">
        <v>28.54</v>
      </c>
      <c r="J798" s="25" t="n">
        <v>0</v>
      </c>
      <c r="K798" s="25" t="n">
        <v>0</v>
      </c>
      <c r="L798" s="25" t="n">
        <v>0</v>
      </c>
      <c r="M798" s="25"/>
      <c r="N798" s="6" t="s">
        <f>=I798+J798+K798+L798</f>
      </c>
      <c r="O798" s="23"/>
      <c r="P798" s="23" t="s">
        <v>386</v>
      </c>
    </row>
    <row collapsed="false" customFormat="false" customHeight="false" hidden="false" ht="12.1" outlineLevel="0" r="799">
      <c r="A799" s="21" t="n">
        <v>44900.526388889</v>
      </c>
      <c r="B799" s="17" t="s">
        <v>33</v>
      </c>
      <c r="C799" s="17" t="s">
        <v>423</v>
      </c>
      <c r="D799" s="17" t="s">
        <v>299</v>
      </c>
      <c r="E799" s="17" t="s">
        <v>34</v>
      </c>
      <c r="F799" s="17" t="s">
        <v>20</v>
      </c>
      <c r="G799" s="7" t="n">
        <v>368</v>
      </c>
      <c r="H799" s="6" t="n">
        <v>4.094</v>
      </c>
      <c r="I799" s="6" t="n">
        <v>-1506.59</v>
      </c>
      <c r="J799" s="6" t="n">
        <v>0</v>
      </c>
      <c r="K799" s="6" t="n">
        <v>0</v>
      </c>
      <c r="L799" s="6" t="n">
        <v>0</v>
      </c>
      <c r="M799" s="6"/>
      <c r="N799" s="6" t="s">
        <f>=I799+J799+K799+L799</f>
      </c>
      <c r="O799" s="17"/>
      <c r="P799" s="17" t="s">
        <v>386</v>
      </c>
    </row>
    <row collapsed="false" customFormat="false" customHeight="false" hidden="false" ht="12.1" outlineLevel="0" r="800">
      <c r="A800" s="34" t="n">
        <v>44901.73125</v>
      </c>
      <c r="B800" s="35" t="s">
        <v>332</v>
      </c>
      <c r="C800" s="35" t="s">
        <v>453</v>
      </c>
      <c r="D800" s="35" t="s">
        <v>300</v>
      </c>
      <c r="E800" s="35" t="s">
        <v>34</v>
      </c>
      <c r="F800" s="35" t="s">
        <v>20</v>
      </c>
      <c r="G800" s="36" t="n">
        <v>-700</v>
      </c>
      <c r="H800" s="37" t="n">
        <v>5.48</v>
      </c>
      <c r="I800" s="37" t="n">
        <v>3836</v>
      </c>
      <c r="J800" s="37" t="n">
        <v>0</v>
      </c>
      <c r="K800" s="37" t="n">
        <v>0</v>
      </c>
      <c r="L800" s="37" t="n">
        <v>0</v>
      </c>
      <c r="M800" s="37"/>
      <c r="N800" s="6" t="s">
        <f>=I800+J800+K800+L800</f>
      </c>
      <c r="O800" s="35"/>
      <c r="P800" s="35" t="s">
        <v>386</v>
      </c>
    </row>
    <row collapsed="false" customFormat="false" customHeight="false" hidden="false" ht="12.1" outlineLevel="0" r="801">
      <c r="A801" s="21" t="n">
        <v>44907.643055556</v>
      </c>
      <c r="B801" s="17" t="s">
        <v>33</v>
      </c>
      <c r="C801" s="17" t="s">
        <v>423</v>
      </c>
      <c r="D801" s="17" t="s">
        <v>299</v>
      </c>
      <c r="E801" s="17" t="s">
        <v>34</v>
      </c>
      <c r="F801" s="17" t="s">
        <v>20</v>
      </c>
      <c r="G801" s="7" t="n">
        <v>368</v>
      </c>
      <c r="H801" s="6" t="n">
        <v>4.048</v>
      </c>
      <c r="I801" s="6" t="n">
        <v>-1489.66</v>
      </c>
      <c r="J801" s="6" t="n">
        <v>0</v>
      </c>
      <c r="K801" s="6" t="n">
        <v>0</v>
      </c>
      <c r="L801" s="6" t="n">
        <v>0</v>
      </c>
      <c r="M801" s="6"/>
      <c r="N801" s="6" t="s">
        <f>=I801+J801+K801+L801</f>
      </c>
      <c r="O801" s="17"/>
      <c r="P801" s="17" t="s">
        <v>386</v>
      </c>
    </row>
    <row collapsed="false" customFormat="false" customHeight="false" hidden="false" ht="12.1" outlineLevel="0" r="802">
      <c r="A802" s="34" t="n">
        <v>44908.727777778</v>
      </c>
      <c r="B802" s="35" t="s">
        <v>332</v>
      </c>
      <c r="C802" s="35" t="s">
        <v>453</v>
      </c>
      <c r="D802" s="35" t="s">
        <v>300</v>
      </c>
      <c r="E802" s="35" t="s">
        <v>34</v>
      </c>
      <c r="F802" s="35" t="s">
        <v>20</v>
      </c>
      <c r="G802" s="36" t="n">
        <v>-800</v>
      </c>
      <c r="H802" s="37" t="n">
        <v>5.485</v>
      </c>
      <c r="I802" s="37" t="n">
        <v>4388</v>
      </c>
      <c r="J802" s="37" t="n">
        <v>0</v>
      </c>
      <c r="K802" s="37" t="n">
        <v>0</v>
      </c>
      <c r="L802" s="37" t="n">
        <v>0</v>
      </c>
      <c r="M802" s="37"/>
      <c r="N802" s="6" t="s">
        <f>=I802+J802+K802+L802</f>
      </c>
      <c r="O802" s="35"/>
      <c r="P802" s="35" t="s">
        <v>386</v>
      </c>
    </row>
    <row collapsed="false" customFormat="false" customHeight="false" hidden="false" ht="12.1" outlineLevel="0" r="803">
      <c r="A803" s="34" t="n">
        <v>44915.713888889</v>
      </c>
      <c r="B803" s="35" t="s">
        <v>332</v>
      </c>
      <c r="C803" s="35" t="s">
        <v>453</v>
      </c>
      <c r="D803" s="35" t="s">
        <v>300</v>
      </c>
      <c r="E803" s="35" t="s">
        <v>34</v>
      </c>
      <c r="F803" s="35" t="s">
        <v>20</v>
      </c>
      <c r="G803" s="36" t="n">
        <v>-800</v>
      </c>
      <c r="H803" s="37" t="n">
        <v>5.955</v>
      </c>
      <c r="I803" s="37" t="n">
        <v>4764</v>
      </c>
      <c r="J803" s="37" t="n">
        <v>0</v>
      </c>
      <c r="K803" s="37" t="n">
        <v>0</v>
      </c>
      <c r="L803" s="37" t="n">
        <v>0</v>
      </c>
      <c r="M803" s="37"/>
      <c r="N803" s="6" t="s">
        <f>=I803+J803+K803+L803</f>
      </c>
      <c r="O803" s="35"/>
      <c r="P803" s="35" t="s">
        <v>386</v>
      </c>
    </row>
    <row collapsed="false" customFormat="false" customHeight="false" hidden="false" ht="12.1" outlineLevel="0" r="804">
      <c r="A804" s="21" t="n">
        <v>44916.675694444</v>
      </c>
      <c r="B804" s="17" t="s">
        <v>33</v>
      </c>
      <c r="C804" s="17" t="s">
        <v>423</v>
      </c>
      <c r="D804" s="17" t="s">
        <v>299</v>
      </c>
      <c r="E804" s="17" t="s">
        <v>34</v>
      </c>
      <c r="F804" s="17" t="s">
        <v>20</v>
      </c>
      <c r="G804" s="7" t="n">
        <v>368</v>
      </c>
      <c r="H804" s="6" t="n">
        <v>4.046</v>
      </c>
      <c r="I804" s="6" t="n">
        <v>-1488.93</v>
      </c>
      <c r="J804" s="6" t="n">
        <v>0</v>
      </c>
      <c r="K804" s="6" t="n">
        <v>0</v>
      </c>
      <c r="L804" s="6" t="n">
        <v>0</v>
      </c>
      <c r="M804" s="6"/>
      <c r="N804" s="6" t="s">
        <f>=I804+J804+K804+L804</f>
      </c>
      <c r="O804" s="17"/>
      <c r="P804" s="17" t="s">
        <v>386</v>
      </c>
    </row>
    <row collapsed="false" customFormat="false" customHeight="false" hidden="false" ht="12.1" outlineLevel="0" r="805">
      <c r="A805" s="21" t="n">
        <v>44923.638888889</v>
      </c>
      <c r="B805" s="17" t="s">
        <v>33</v>
      </c>
      <c r="C805" s="17" t="s">
        <v>423</v>
      </c>
      <c r="D805" s="17" t="s">
        <v>299</v>
      </c>
      <c r="E805" s="17" t="s">
        <v>34</v>
      </c>
      <c r="F805" s="17" t="s">
        <v>20</v>
      </c>
      <c r="G805" s="7" t="n">
        <v>368</v>
      </c>
      <c r="H805" s="6" t="n">
        <v>4.104</v>
      </c>
      <c r="I805" s="6" t="n">
        <v>-1510.27</v>
      </c>
      <c r="J805" s="6" t="n">
        <v>0</v>
      </c>
      <c r="K805" s="6" t="n">
        <v>0</v>
      </c>
      <c r="L805" s="6" t="n">
        <v>0</v>
      </c>
      <c r="M805" s="6"/>
      <c r="N805" s="6" t="s">
        <f>=I805+J805+K805+L805</f>
      </c>
      <c r="O805" s="17"/>
      <c r="P805" s="17" t="s">
        <v>386</v>
      </c>
    </row>
    <row collapsed="false" customFormat="false" customHeight="false" hidden="false" ht="12.1" outlineLevel="0" r="806">
      <c r="A806" s="21" t="n">
        <v>44931.538888889</v>
      </c>
      <c r="B806" s="17" t="s">
        <v>33</v>
      </c>
      <c r="C806" s="17" t="s">
        <v>423</v>
      </c>
      <c r="D806" s="17" t="s">
        <v>299</v>
      </c>
      <c r="E806" s="17" t="s">
        <v>34</v>
      </c>
      <c r="F806" s="17" t="s">
        <v>20</v>
      </c>
      <c r="G806" s="7" t="n">
        <v>368</v>
      </c>
      <c r="H806" s="6" t="n">
        <v>4.146</v>
      </c>
      <c r="I806" s="6" t="n">
        <v>-1525.73</v>
      </c>
      <c r="J806" s="6" t="n">
        <v>0</v>
      </c>
      <c r="K806" s="6" t="n">
        <v>0</v>
      </c>
      <c r="L806" s="6" t="n">
        <v>0</v>
      </c>
      <c r="M806" s="6"/>
      <c r="N806" s="6" t="s">
        <f>=I806+J806+K806+L806</f>
      </c>
      <c r="O806" s="17"/>
      <c r="P806" s="17" t="s">
        <v>386</v>
      </c>
    </row>
    <row collapsed="false" customFormat="false" customHeight="false" hidden="false" ht="12.1" outlineLevel="0" r="807">
      <c r="A807" s="22" t="n">
        <v>44936.540277778</v>
      </c>
      <c r="B807" s="23" t="s">
        <v>390</v>
      </c>
      <c r="C807" s="23" t="s">
        <v>501</v>
      </c>
      <c r="D807" s="23" t="s">
        <v>390</v>
      </c>
      <c r="E807" s="23" t="s">
        <v>390</v>
      </c>
      <c r="F807" s="23" t="s">
        <v>20</v>
      </c>
      <c r="G807" s="24" t="n">
        <v>1</v>
      </c>
      <c r="H807" s="25" t="n">
        <v>20.94</v>
      </c>
      <c r="I807" s="25" t="n">
        <v>20.94</v>
      </c>
      <c r="J807" s="25" t="n">
        <v>0</v>
      </c>
      <c r="K807" s="25" t="n">
        <v>0</v>
      </c>
      <c r="L807" s="25" t="n">
        <v>0</v>
      </c>
      <c r="M807" s="25"/>
      <c r="N807" s="6" t="s">
        <f>=I807+J807+K807+L807</f>
      </c>
      <c r="O807" s="23"/>
      <c r="P807" s="23" t="s">
        <v>386</v>
      </c>
    </row>
    <row collapsed="false" customFormat="false" customHeight="false" hidden="false" ht="12.1" outlineLevel="0" r="808">
      <c r="A808" s="21" t="n">
        <v>44937.476388889</v>
      </c>
      <c r="B808" s="17" t="s">
        <v>33</v>
      </c>
      <c r="C808" s="17" t="s">
        <v>423</v>
      </c>
      <c r="D808" s="17" t="s">
        <v>299</v>
      </c>
      <c r="E808" s="17" t="s">
        <v>34</v>
      </c>
      <c r="F808" s="17" t="s">
        <v>20</v>
      </c>
      <c r="G808" s="7" t="n">
        <v>368</v>
      </c>
      <c r="H808" s="6" t="n">
        <v>4.192</v>
      </c>
      <c r="I808" s="6" t="n">
        <v>-1542.66</v>
      </c>
      <c r="J808" s="6" t="n">
        <v>0</v>
      </c>
      <c r="K808" s="6" t="n">
        <v>0</v>
      </c>
      <c r="L808" s="6" t="n">
        <v>0</v>
      </c>
      <c r="M808" s="6"/>
      <c r="N808" s="6" t="s">
        <f>=I808+J808+K808+L808</f>
      </c>
      <c r="O808" s="17"/>
      <c r="P808" s="17" t="s">
        <v>386</v>
      </c>
    </row>
    <row collapsed="false" customFormat="false" customHeight="false" hidden="false" ht="12.1" outlineLevel="0" r="809">
      <c r="A809" s="22" t="n">
        <v>44938.686111111</v>
      </c>
      <c r="B809" s="23" t="s">
        <v>390</v>
      </c>
      <c r="C809" s="23" t="s">
        <v>506</v>
      </c>
      <c r="D809" s="23" t="s">
        <v>390</v>
      </c>
      <c r="E809" s="23" t="s">
        <v>390</v>
      </c>
      <c r="F809" s="23" t="s">
        <v>20</v>
      </c>
      <c r="G809" s="24" t="n">
        <v>2</v>
      </c>
      <c r="H809" s="25" t="n">
        <v>35.53</v>
      </c>
      <c r="I809" s="25" t="n">
        <v>71.06</v>
      </c>
      <c r="J809" s="25" t="n">
        <v>0</v>
      </c>
      <c r="K809" s="25" t="n">
        <v>0</v>
      </c>
      <c r="L809" s="25" t="n">
        <v>0</v>
      </c>
      <c r="M809" s="25"/>
      <c r="N809" s="6" t="s">
        <f>=I809+J809+K809+L809</f>
      </c>
      <c r="O809" s="23"/>
      <c r="P809" s="23" t="s">
        <v>386</v>
      </c>
    </row>
    <row collapsed="false" customFormat="false" customHeight="false" hidden="false" ht="12.1" outlineLevel="0" r="810">
      <c r="A810" s="22" t="n">
        <v>44942.440972222</v>
      </c>
      <c r="B810" s="23" t="s">
        <v>390</v>
      </c>
      <c r="C810" s="23" t="s">
        <v>502</v>
      </c>
      <c r="D810" s="23" t="s">
        <v>390</v>
      </c>
      <c r="E810" s="23" t="s">
        <v>390</v>
      </c>
      <c r="F810" s="23" t="s">
        <v>20</v>
      </c>
      <c r="G810" s="24" t="n">
        <v>5</v>
      </c>
      <c r="H810" s="25" t="n">
        <v>8.93</v>
      </c>
      <c r="I810" s="25" t="n">
        <v>44.65</v>
      </c>
      <c r="J810" s="25" t="n">
        <v>0</v>
      </c>
      <c r="K810" s="25" t="n">
        <v>0</v>
      </c>
      <c r="L810" s="25" t="n">
        <v>0</v>
      </c>
      <c r="M810" s="25"/>
      <c r="N810" s="6" t="s">
        <f>=I810+J810+K810+L810</f>
      </c>
      <c r="O810" s="23"/>
      <c r="P810" s="23" t="s">
        <v>386</v>
      </c>
    </row>
    <row collapsed="false" customFormat="false" customHeight="false" hidden="false" ht="12.1" outlineLevel="0" r="811">
      <c r="A811" s="21" t="n">
        <v>44944.625</v>
      </c>
      <c r="B811" s="17" t="s">
        <v>33</v>
      </c>
      <c r="C811" s="17" t="s">
        <v>423</v>
      </c>
      <c r="D811" s="17" t="s">
        <v>299</v>
      </c>
      <c r="E811" s="17" t="s">
        <v>34</v>
      </c>
      <c r="F811" s="17" t="s">
        <v>20</v>
      </c>
      <c r="G811" s="7" t="n">
        <v>368</v>
      </c>
      <c r="H811" s="6" t="n">
        <v>4.242</v>
      </c>
      <c r="I811" s="6" t="n">
        <v>-1561.06</v>
      </c>
      <c r="J811" s="6" t="n">
        <v>0</v>
      </c>
      <c r="K811" s="6" t="n">
        <v>0</v>
      </c>
      <c r="L811" s="6" t="n">
        <v>0</v>
      </c>
      <c r="M811" s="6"/>
      <c r="N811" s="6" t="s">
        <f>=I811+J811+K811+L811</f>
      </c>
      <c r="O811" s="17"/>
      <c r="P811" s="17" t="s">
        <v>386</v>
      </c>
    </row>
    <row collapsed="false" customFormat="false" customHeight="false" hidden="false" ht="12.1" outlineLevel="0" r="812">
      <c r="A812" s="21" t="n">
        <v>44951.514583333</v>
      </c>
      <c r="B812" s="17" t="s">
        <v>33</v>
      </c>
      <c r="C812" s="17" t="s">
        <v>423</v>
      </c>
      <c r="D812" s="17" t="s">
        <v>299</v>
      </c>
      <c r="E812" s="17" t="s">
        <v>34</v>
      </c>
      <c r="F812" s="17" t="s">
        <v>20</v>
      </c>
      <c r="G812" s="7" t="n">
        <v>368</v>
      </c>
      <c r="H812" s="6" t="n">
        <v>4.172</v>
      </c>
      <c r="I812" s="6" t="n">
        <v>-1535.3</v>
      </c>
      <c r="J812" s="6" t="n">
        <v>0</v>
      </c>
      <c r="K812" s="6" t="n">
        <v>0</v>
      </c>
      <c r="L812" s="6" t="n">
        <v>0</v>
      </c>
      <c r="M812" s="6"/>
      <c r="N812" s="6" t="s">
        <f>=I812+J812+K812+L812</f>
      </c>
      <c r="O812" s="17"/>
      <c r="P812" s="17" t="s">
        <v>386</v>
      </c>
    </row>
    <row collapsed="false" customFormat="false" customHeight="false" hidden="false" ht="12.1" outlineLevel="0" r="813">
      <c r="A813" s="22" t="n">
        <v>44951.533333333</v>
      </c>
      <c r="B813" s="23" t="s">
        <v>390</v>
      </c>
      <c r="C813" s="23" t="s">
        <v>503</v>
      </c>
      <c r="D813" s="23" t="s">
        <v>390</v>
      </c>
      <c r="E813" s="23" t="s">
        <v>390</v>
      </c>
      <c r="F813" s="23" t="s">
        <v>20</v>
      </c>
      <c r="G813" s="24" t="n">
        <v>2</v>
      </c>
      <c r="H813" s="25" t="n">
        <v>30.79</v>
      </c>
      <c r="I813" s="25" t="n">
        <v>61.58</v>
      </c>
      <c r="J813" s="25" t="n">
        <v>0</v>
      </c>
      <c r="K813" s="25" t="n">
        <v>0</v>
      </c>
      <c r="L813" s="25" t="n">
        <v>0</v>
      </c>
      <c r="M813" s="25"/>
      <c r="N813" s="6" t="s">
        <f>=I813+J813+K813+L813</f>
      </c>
      <c r="O813" s="23"/>
      <c r="P813" s="23" t="s">
        <v>386</v>
      </c>
    </row>
    <row collapsed="false" customFormat="false" customHeight="false" hidden="false" ht="12.1" outlineLevel="0" r="814">
      <c r="A814" s="30" t="n">
        <v>44952.884027778</v>
      </c>
      <c r="B814" s="31" t="s">
        <v>388</v>
      </c>
      <c r="C814" s="31" t="s">
        <v>486</v>
      </c>
      <c r="D814" s="31" t="s">
        <v>388</v>
      </c>
      <c r="E814" s="31" t="s">
        <v>388</v>
      </c>
      <c r="F814" s="31" t="s">
        <v>20</v>
      </c>
      <c r="G814" s="32" t="n">
        <v>1</v>
      </c>
      <c r="H814" s="33" t="n">
        <v>-5</v>
      </c>
      <c r="I814" s="33" t="n">
        <v>-5</v>
      </c>
      <c r="J814" s="33" t="n">
        <v>0</v>
      </c>
      <c r="K814" s="33" t="n">
        <v>0</v>
      </c>
      <c r="L814" s="33" t="n">
        <v>0</v>
      </c>
      <c r="M814" s="33"/>
      <c r="N814" s="6" t="s">
        <f>=I814+J814+K814+L814</f>
      </c>
      <c r="O814" s="31"/>
      <c r="P814" s="31" t="s">
        <v>386</v>
      </c>
    </row>
    <row collapsed="false" customFormat="false" customHeight="false" hidden="false" ht="12.1" outlineLevel="0" r="815">
      <c r="A815" s="21" t="n">
        <v>44958.497222222</v>
      </c>
      <c r="B815" s="17" t="s">
        <v>33</v>
      </c>
      <c r="C815" s="17" t="s">
        <v>423</v>
      </c>
      <c r="D815" s="17" t="s">
        <v>299</v>
      </c>
      <c r="E815" s="17" t="s">
        <v>34</v>
      </c>
      <c r="F815" s="17" t="s">
        <v>20</v>
      </c>
      <c r="G815" s="7" t="n">
        <v>368</v>
      </c>
      <c r="H815" s="6" t="n">
        <v>4.282</v>
      </c>
      <c r="I815" s="6" t="n">
        <v>-1575.78</v>
      </c>
      <c r="J815" s="6" t="n">
        <v>0</v>
      </c>
      <c r="K815" s="6" t="n">
        <v>0</v>
      </c>
      <c r="L815" s="6" t="n">
        <v>0</v>
      </c>
      <c r="M815" s="6"/>
      <c r="N815" s="6" t="s">
        <f>=I815+J815+K815+L815</f>
      </c>
      <c r="O815" s="17"/>
      <c r="P815" s="17" t="s">
        <v>386</v>
      </c>
    </row>
    <row collapsed="false" customFormat="false" customHeight="false" hidden="false" ht="12.1" outlineLevel="0" r="816">
      <c r="A816" s="22" t="n">
        <v>44959.532638889</v>
      </c>
      <c r="B816" s="23" t="s">
        <v>369</v>
      </c>
      <c r="C816" s="23" t="s">
        <v>101</v>
      </c>
      <c r="D816" s="23" t="s">
        <v>369</v>
      </c>
      <c r="E816" s="23" t="s">
        <v>369</v>
      </c>
      <c r="F816" s="23" t="s">
        <v>20</v>
      </c>
      <c r="G816" s="24" t="n">
        <v>1</v>
      </c>
      <c r="H816" s="25" t="n">
        <v>36.16</v>
      </c>
      <c r="I816" s="25" t="n">
        <v>36.16</v>
      </c>
      <c r="J816" s="25" t="n">
        <v>0</v>
      </c>
      <c r="K816" s="25" t="n">
        <v>0</v>
      </c>
      <c r="L816" s="25" t="n">
        <v>0</v>
      </c>
      <c r="M816" s="25"/>
      <c r="N816" s="6" t="s">
        <f>=I816+J816+K816+L816</f>
      </c>
      <c r="O816" s="23"/>
      <c r="P816" s="23" t="s">
        <v>370</v>
      </c>
    </row>
    <row collapsed="false" customFormat="false" customHeight="false" hidden="false" ht="12.1" outlineLevel="0" r="817">
      <c r="A817" s="22" t="n">
        <v>44960.726388889</v>
      </c>
      <c r="B817" s="23" t="s">
        <v>390</v>
      </c>
      <c r="C817" s="23" t="s">
        <v>491</v>
      </c>
      <c r="D817" s="23" t="s">
        <v>390</v>
      </c>
      <c r="E817" s="23" t="s">
        <v>390</v>
      </c>
      <c r="F817" s="23" t="s">
        <v>20</v>
      </c>
      <c r="G817" s="24" t="n">
        <v>9</v>
      </c>
      <c r="H817" s="25" t="n">
        <v>3.89</v>
      </c>
      <c r="I817" s="25" t="n">
        <v>35.01</v>
      </c>
      <c r="J817" s="25" t="n">
        <v>0</v>
      </c>
      <c r="K817" s="25" t="n">
        <v>0</v>
      </c>
      <c r="L817" s="25" t="n">
        <v>0</v>
      </c>
      <c r="M817" s="25"/>
      <c r="N817" s="6" t="s">
        <f>=I817+J817+K817+L817</f>
      </c>
      <c r="O817" s="23"/>
      <c r="P817" s="23" t="s">
        <v>386</v>
      </c>
    </row>
    <row collapsed="false" customFormat="false" customHeight="false" hidden="false" ht="12.1" outlineLevel="0" r="818">
      <c r="A818" s="21" t="n">
        <v>44965.624305556</v>
      </c>
      <c r="B818" s="17" t="s">
        <v>33</v>
      </c>
      <c r="C818" s="17" t="s">
        <v>423</v>
      </c>
      <c r="D818" s="17" t="s">
        <v>299</v>
      </c>
      <c r="E818" s="17" t="s">
        <v>34</v>
      </c>
      <c r="F818" s="17" t="s">
        <v>20</v>
      </c>
      <c r="G818" s="7" t="n">
        <v>368</v>
      </c>
      <c r="H818" s="6" t="n">
        <v>4.38</v>
      </c>
      <c r="I818" s="6" t="n">
        <v>-1611.84</v>
      </c>
      <c r="J818" s="6" t="n">
        <v>0</v>
      </c>
      <c r="K818" s="6" t="n">
        <v>0</v>
      </c>
      <c r="L818" s="6" t="n">
        <v>0</v>
      </c>
      <c r="M818" s="6"/>
      <c r="N818" s="6" t="s">
        <f>=I818+J818+K818+L818</f>
      </c>
      <c r="O818" s="17"/>
      <c r="P818" s="17" t="s">
        <v>386</v>
      </c>
    </row>
    <row collapsed="false" customFormat="false" customHeight="false" hidden="false" ht="12.1" outlineLevel="0" r="819">
      <c r="A819" s="22" t="n">
        <v>44966.529861111</v>
      </c>
      <c r="B819" s="23" t="s">
        <v>390</v>
      </c>
      <c r="C819" s="23" t="s">
        <v>493</v>
      </c>
      <c r="D819" s="23" t="s">
        <v>390</v>
      </c>
      <c r="E819" s="23" t="s">
        <v>390</v>
      </c>
      <c r="F819" s="23" t="s">
        <v>20</v>
      </c>
      <c r="G819" s="24" t="n">
        <v>2</v>
      </c>
      <c r="H819" s="25" t="n">
        <v>20.19</v>
      </c>
      <c r="I819" s="25" t="n">
        <v>40.38</v>
      </c>
      <c r="J819" s="25" t="n">
        <v>0</v>
      </c>
      <c r="K819" s="25" t="n">
        <v>0</v>
      </c>
      <c r="L819" s="25" t="n">
        <v>0</v>
      </c>
      <c r="M819" s="25"/>
      <c r="N819" s="6" t="s">
        <f>=I819+J819+K819+L819</f>
      </c>
      <c r="O819" s="23"/>
      <c r="P819" s="23" t="s">
        <v>386</v>
      </c>
    </row>
    <row collapsed="false" customFormat="false" customHeight="false" hidden="false" ht="12.1" outlineLevel="0" r="820">
      <c r="A820" s="21" t="n">
        <v>44972.473611111</v>
      </c>
      <c r="B820" s="17" t="s">
        <v>33</v>
      </c>
      <c r="C820" s="17" t="s">
        <v>423</v>
      </c>
      <c r="D820" s="17" t="s">
        <v>299</v>
      </c>
      <c r="E820" s="17" t="s">
        <v>34</v>
      </c>
      <c r="F820" s="17" t="s">
        <v>20</v>
      </c>
      <c r="G820" s="7" t="n">
        <v>368</v>
      </c>
      <c r="H820" s="6" t="n">
        <v>4.22</v>
      </c>
      <c r="I820" s="6" t="n">
        <v>-1552.96</v>
      </c>
      <c r="J820" s="6" t="n">
        <v>0</v>
      </c>
      <c r="K820" s="6" t="n">
        <v>0</v>
      </c>
      <c r="L820" s="6" t="n">
        <v>0</v>
      </c>
      <c r="M820" s="6"/>
      <c r="N820" s="6" t="s">
        <f>=I820+J820+K820+L820</f>
      </c>
      <c r="O820" s="17"/>
      <c r="P820" s="17" t="s">
        <v>386</v>
      </c>
    </row>
    <row collapsed="false" customFormat="false" customHeight="false" hidden="false" ht="12.1" outlineLevel="0" r="821">
      <c r="A821" s="22" t="n">
        <v>44979.388194444</v>
      </c>
      <c r="B821" s="23" t="s">
        <v>390</v>
      </c>
      <c r="C821" s="23" t="s">
        <v>494</v>
      </c>
      <c r="D821" s="23" t="s">
        <v>390</v>
      </c>
      <c r="E821" s="23" t="s">
        <v>390</v>
      </c>
      <c r="F821" s="23" t="s">
        <v>20</v>
      </c>
      <c r="G821" s="24" t="n">
        <v>2</v>
      </c>
      <c r="H821" s="25" t="n">
        <v>8.42</v>
      </c>
      <c r="I821" s="25" t="n">
        <v>16.84</v>
      </c>
      <c r="J821" s="25" t="n">
        <v>0</v>
      </c>
      <c r="K821" s="25" t="n">
        <v>0</v>
      </c>
      <c r="L821" s="25" t="n">
        <v>0</v>
      </c>
      <c r="M821" s="25"/>
      <c r="N821" s="6" t="s">
        <f>=I821+J821+K821+L821</f>
      </c>
      <c r="O821" s="23"/>
      <c r="P821" s="23" t="s">
        <v>386</v>
      </c>
    </row>
    <row collapsed="false" customFormat="false" customHeight="false" hidden="false" ht="12.1" outlineLevel="0" r="822">
      <c r="A822" s="22" t="n">
        <v>44979.560416667</v>
      </c>
      <c r="B822" s="23" t="s">
        <v>369</v>
      </c>
      <c r="C822" s="23" t="s">
        <v>101</v>
      </c>
      <c r="D822" s="23" t="s">
        <v>369</v>
      </c>
      <c r="E822" s="23" t="s">
        <v>369</v>
      </c>
      <c r="F822" s="23" t="s">
        <v>20</v>
      </c>
      <c r="G822" s="24" t="n">
        <v>1</v>
      </c>
      <c r="H822" s="25" t="n">
        <v>8766</v>
      </c>
      <c r="I822" s="25" t="n">
        <v>8766</v>
      </c>
      <c r="J822" s="25" t="n">
        <v>0</v>
      </c>
      <c r="K822" s="25" t="n">
        <v>0</v>
      </c>
      <c r="L822" s="25" t="n">
        <v>0</v>
      </c>
      <c r="M822" s="25"/>
      <c r="N822" s="6" t="s">
        <f>=I822+J822+K822+L822</f>
      </c>
      <c r="O822" s="23"/>
      <c r="P822" s="23" t="s">
        <v>370</v>
      </c>
    </row>
    <row collapsed="false" customFormat="false" customHeight="false" hidden="false" ht="12.1" outlineLevel="0" r="823">
      <c r="A823" s="21" t="n">
        <v>44979.577777778</v>
      </c>
      <c r="B823" s="17" t="s">
        <v>33</v>
      </c>
      <c r="C823" s="17" t="s">
        <v>423</v>
      </c>
      <c r="D823" s="17" t="s">
        <v>299</v>
      </c>
      <c r="E823" s="17" t="s">
        <v>34</v>
      </c>
      <c r="F823" s="17" t="s">
        <v>20</v>
      </c>
      <c r="G823" s="7" t="n">
        <v>368</v>
      </c>
      <c r="H823" s="6" t="n">
        <v>4.232</v>
      </c>
      <c r="I823" s="6" t="n">
        <v>-1557.38</v>
      </c>
      <c r="J823" s="6" t="n">
        <v>0</v>
      </c>
      <c r="K823" s="6" t="n">
        <v>0</v>
      </c>
      <c r="L823" s="6" t="n">
        <v>0</v>
      </c>
      <c r="M823" s="6"/>
      <c r="N823" s="6" t="s">
        <f>=I823+J823+K823+L823</f>
      </c>
      <c r="O823" s="17"/>
      <c r="P823" s="17" t="s">
        <v>386</v>
      </c>
    </row>
    <row collapsed="false" customFormat="false" customHeight="false" hidden="false" ht="12.1" outlineLevel="0" r="824">
      <c r="A824" s="22" t="n">
        <v>44984.554861111</v>
      </c>
      <c r="B824" s="23" t="s">
        <v>390</v>
      </c>
      <c r="C824" s="23" t="s">
        <v>495</v>
      </c>
      <c r="D824" s="23" t="s">
        <v>390</v>
      </c>
      <c r="E824" s="23" t="s">
        <v>390</v>
      </c>
      <c r="F824" s="23" t="s">
        <v>20</v>
      </c>
      <c r="G824" s="24" t="n">
        <v>8</v>
      </c>
      <c r="H824" s="25" t="n">
        <v>14.14</v>
      </c>
      <c r="I824" s="25" t="n">
        <v>113.12</v>
      </c>
      <c r="J824" s="25" t="n">
        <v>0</v>
      </c>
      <c r="K824" s="25" t="n">
        <v>0</v>
      </c>
      <c r="L824" s="25" t="n">
        <v>0</v>
      </c>
      <c r="M824" s="25"/>
      <c r="N824" s="6" t="s">
        <f>=I824+J824+K824+L824</f>
      </c>
      <c r="O824" s="23"/>
      <c r="P824" s="23" t="s">
        <v>386</v>
      </c>
    </row>
    <row collapsed="false" customFormat="false" customHeight="false" hidden="false" ht="12.1" outlineLevel="0" r="825">
      <c r="A825" s="22" t="n">
        <v>44984.565277778</v>
      </c>
      <c r="B825" s="23" t="s">
        <v>390</v>
      </c>
      <c r="C825" s="23" t="s">
        <v>496</v>
      </c>
      <c r="D825" s="23" t="s">
        <v>390</v>
      </c>
      <c r="E825" s="23" t="s">
        <v>390</v>
      </c>
      <c r="F825" s="23" t="s">
        <v>20</v>
      </c>
      <c r="G825" s="24" t="n">
        <v>14</v>
      </c>
      <c r="H825" s="25" t="n">
        <v>10.72</v>
      </c>
      <c r="I825" s="25" t="n">
        <v>150.08</v>
      </c>
      <c r="J825" s="25" t="n">
        <v>0</v>
      </c>
      <c r="K825" s="25" t="n">
        <v>0</v>
      </c>
      <c r="L825" s="25" t="n">
        <v>0</v>
      </c>
      <c r="M825" s="25"/>
      <c r="N825" s="6" t="s">
        <f>=I825+J825+K825+L825</f>
      </c>
      <c r="O825" s="23"/>
      <c r="P825" s="23" t="s">
        <v>386</v>
      </c>
    </row>
    <row collapsed="false" customFormat="false" customHeight="false" hidden="false" ht="12.1" outlineLevel="0" r="826">
      <c r="A826" s="21" t="n">
        <v>44987.513888889</v>
      </c>
      <c r="B826" s="17" t="s">
        <v>33</v>
      </c>
      <c r="C826" s="17" t="s">
        <v>423</v>
      </c>
      <c r="D826" s="17" t="s">
        <v>299</v>
      </c>
      <c r="E826" s="17" t="s">
        <v>34</v>
      </c>
      <c r="F826" s="17" t="s">
        <v>20</v>
      </c>
      <c r="G826" s="7" t="n">
        <v>368</v>
      </c>
      <c r="H826" s="6" t="n">
        <v>4.34</v>
      </c>
      <c r="I826" s="6" t="n">
        <v>-1597.12</v>
      </c>
      <c r="J826" s="6" t="n">
        <v>0</v>
      </c>
      <c r="K826" s="6" t="n">
        <v>0</v>
      </c>
      <c r="L826" s="6" t="n">
        <v>0</v>
      </c>
      <c r="M826" s="6"/>
      <c r="N826" s="6" t="s">
        <f>=I826+J826+K826+L826</f>
      </c>
      <c r="O826" s="17"/>
      <c r="P826" s="17" t="s">
        <v>386</v>
      </c>
    </row>
    <row collapsed="false" customFormat="false" customHeight="false" hidden="false" ht="12.1" outlineLevel="0" r="827">
      <c r="A827" s="22" t="n">
        <v>44991.420833333</v>
      </c>
      <c r="B827" s="23" t="s">
        <v>390</v>
      </c>
      <c r="C827" s="23" t="s">
        <v>499</v>
      </c>
      <c r="D827" s="23" t="s">
        <v>390</v>
      </c>
      <c r="E827" s="23" t="s">
        <v>390</v>
      </c>
      <c r="F827" s="23" t="s">
        <v>20</v>
      </c>
      <c r="G827" s="24" t="n">
        <v>2</v>
      </c>
      <c r="H827" s="25" t="n">
        <v>14.27</v>
      </c>
      <c r="I827" s="25" t="n">
        <v>28.54</v>
      </c>
      <c r="J827" s="25" t="n">
        <v>0</v>
      </c>
      <c r="K827" s="25" t="n">
        <v>0</v>
      </c>
      <c r="L827" s="25" t="n">
        <v>0</v>
      </c>
      <c r="M827" s="25"/>
      <c r="N827" s="6" t="s">
        <f>=I827+J827+K827+L827</f>
      </c>
      <c r="O827" s="23"/>
      <c r="P827" s="23" t="s">
        <v>386</v>
      </c>
    </row>
    <row collapsed="false" customFormat="false" customHeight="false" hidden="false" ht="12.1" outlineLevel="0" r="828">
      <c r="A828" s="22" t="n">
        <v>44991.61875</v>
      </c>
      <c r="B828" s="23" t="s">
        <v>390</v>
      </c>
      <c r="C828" s="23" t="s">
        <v>497</v>
      </c>
      <c r="D828" s="23" t="s">
        <v>390</v>
      </c>
      <c r="E828" s="23" t="s">
        <v>390</v>
      </c>
      <c r="F828" s="23" t="s">
        <v>20</v>
      </c>
      <c r="G828" s="24" t="n">
        <v>15</v>
      </c>
      <c r="H828" s="25" t="n">
        <v>12.25</v>
      </c>
      <c r="I828" s="25" t="n">
        <v>183.75</v>
      </c>
      <c r="J828" s="25" t="n">
        <v>0</v>
      </c>
      <c r="K828" s="25" t="n">
        <v>0</v>
      </c>
      <c r="L828" s="25" t="n">
        <v>0</v>
      </c>
      <c r="M828" s="25"/>
      <c r="N828" s="6" t="s">
        <f>=I828+J828+K828+L828</f>
      </c>
      <c r="O828" s="23"/>
      <c r="P828" s="23" t="s">
        <v>386</v>
      </c>
    </row>
    <row collapsed="false" customFormat="false" customHeight="false" hidden="false" ht="12.1" outlineLevel="0" r="829">
      <c r="A829" s="21" t="n">
        <v>44994.596527778</v>
      </c>
      <c r="B829" s="17" t="s">
        <v>33</v>
      </c>
      <c r="C829" s="17" t="s">
        <v>423</v>
      </c>
      <c r="D829" s="17" t="s">
        <v>299</v>
      </c>
      <c r="E829" s="17" t="s">
        <v>34</v>
      </c>
      <c r="F829" s="17" t="s">
        <v>20</v>
      </c>
      <c r="G829" s="7" t="n">
        <v>368</v>
      </c>
      <c r="H829" s="6" t="n">
        <v>4.38</v>
      </c>
      <c r="I829" s="6" t="n">
        <v>-1611.84</v>
      </c>
      <c r="J829" s="6" t="n">
        <v>0</v>
      </c>
      <c r="K829" s="6" t="n">
        <v>0</v>
      </c>
      <c r="L829" s="6" t="n">
        <v>0</v>
      </c>
      <c r="M829" s="6"/>
      <c r="N829" s="6" t="s">
        <f>=I829+J829+K829+L829</f>
      </c>
      <c r="O829" s="17"/>
      <c r="P829" s="17" t="s">
        <v>386</v>
      </c>
    </row>
    <row collapsed="false" customFormat="false" customHeight="false" hidden="false" ht="12.1" outlineLevel="0" r="830">
      <c r="A830" s="21" t="n">
        <v>45000.484027778</v>
      </c>
      <c r="B830" s="17" t="s">
        <v>33</v>
      </c>
      <c r="C830" s="17" t="s">
        <v>423</v>
      </c>
      <c r="D830" s="17" t="s">
        <v>299</v>
      </c>
      <c r="E830" s="17" t="s">
        <v>34</v>
      </c>
      <c r="F830" s="17" t="s">
        <v>20</v>
      </c>
      <c r="G830" s="7" t="n">
        <v>368</v>
      </c>
      <c r="H830" s="6" t="n">
        <v>4.368</v>
      </c>
      <c r="I830" s="6" t="n">
        <v>-1607.42</v>
      </c>
      <c r="J830" s="6" t="n">
        <v>0</v>
      </c>
      <c r="K830" s="6" t="n">
        <v>0</v>
      </c>
      <c r="L830" s="6" t="n">
        <v>0</v>
      </c>
      <c r="M830" s="6"/>
      <c r="N830" s="6" t="s">
        <f>=I830+J830+K830+L830</f>
      </c>
      <c r="O830" s="17"/>
      <c r="P830" s="17" t="s">
        <v>386</v>
      </c>
    </row>
    <row collapsed="false" customFormat="false" customHeight="false" hidden="false" ht="12.1" outlineLevel="0" r="831">
      <c r="A831" s="22" t="n">
        <v>45023.405555556</v>
      </c>
      <c r="B831" s="23" t="s">
        <v>390</v>
      </c>
      <c r="C831" s="23" t="s">
        <v>501</v>
      </c>
      <c r="D831" s="23" t="s">
        <v>390</v>
      </c>
      <c r="E831" s="23" t="s">
        <v>390</v>
      </c>
      <c r="F831" s="23" t="s">
        <v>20</v>
      </c>
      <c r="G831" s="24" t="n">
        <v>1</v>
      </c>
      <c r="H831" s="25" t="n">
        <v>20.94</v>
      </c>
      <c r="I831" s="25" t="n">
        <v>20.94</v>
      </c>
      <c r="J831" s="25" t="n">
        <v>0</v>
      </c>
      <c r="K831" s="25" t="n">
        <v>0</v>
      </c>
      <c r="L831" s="25" t="n">
        <v>0</v>
      </c>
      <c r="M831" s="25"/>
      <c r="N831" s="6" t="s">
        <f>=I831+J831+K831+L831</f>
      </c>
      <c r="O831" s="23"/>
      <c r="P831" s="23" t="s">
        <v>386</v>
      </c>
    </row>
    <row collapsed="false" customFormat="false" customHeight="false" hidden="false" ht="12.1" outlineLevel="0" r="832">
      <c r="A832" s="22" t="n">
        <v>45033.488888889</v>
      </c>
      <c r="B832" s="23" t="s">
        <v>390</v>
      </c>
      <c r="C832" s="23" t="s">
        <v>502</v>
      </c>
      <c r="D832" s="23" t="s">
        <v>390</v>
      </c>
      <c r="E832" s="23" t="s">
        <v>390</v>
      </c>
      <c r="F832" s="23" t="s">
        <v>20</v>
      </c>
      <c r="G832" s="24" t="n">
        <v>5</v>
      </c>
      <c r="H832" s="25" t="n">
        <v>8.93</v>
      </c>
      <c r="I832" s="25" t="n">
        <v>44.65</v>
      </c>
      <c r="J832" s="25" t="n">
        <v>0</v>
      </c>
      <c r="K832" s="25" t="n">
        <v>0</v>
      </c>
      <c r="L832" s="25" t="n">
        <v>0</v>
      </c>
      <c r="M832" s="25"/>
      <c r="N832" s="6" t="s">
        <f>=I832+J832+K832+L832</f>
      </c>
      <c r="O832" s="23"/>
      <c r="P832" s="23" t="s">
        <v>386</v>
      </c>
    </row>
    <row collapsed="false" customFormat="false" customHeight="false" hidden="false" ht="12.1" outlineLevel="0" r="833">
      <c r="A833" s="22" t="n">
        <v>45042.392361111</v>
      </c>
      <c r="B833" s="23" t="s">
        <v>390</v>
      </c>
      <c r="C833" s="23" t="s">
        <v>503</v>
      </c>
      <c r="D833" s="23" t="s">
        <v>390</v>
      </c>
      <c r="E833" s="23" t="s">
        <v>390</v>
      </c>
      <c r="F833" s="23" t="s">
        <v>20</v>
      </c>
      <c r="G833" s="24" t="n">
        <v>2</v>
      </c>
      <c r="H833" s="25" t="n">
        <v>30.79</v>
      </c>
      <c r="I833" s="25" t="n">
        <v>61.58</v>
      </c>
      <c r="J833" s="25" t="n">
        <v>0</v>
      </c>
      <c r="K833" s="25" t="n">
        <v>0</v>
      </c>
      <c r="L833" s="25" t="n">
        <v>0</v>
      </c>
      <c r="M833" s="25"/>
      <c r="N833" s="6" t="s">
        <f>=I833+J833+K833+L833</f>
      </c>
      <c r="O833" s="23"/>
      <c r="P833" s="23" t="s">
        <v>386</v>
      </c>
    </row>
    <row collapsed="false" customFormat="false" customHeight="false" hidden="false" ht="12.1" outlineLevel="0" r="834">
      <c r="A834" s="22" t="n">
        <v>45051.517361111</v>
      </c>
      <c r="B834" s="23" t="s">
        <v>390</v>
      </c>
      <c r="C834" s="23" t="s">
        <v>491</v>
      </c>
      <c r="D834" s="23" t="s">
        <v>390</v>
      </c>
      <c r="E834" s="23" t="s">
        <v>390</v>
      </c>
      <c r="F834" s="23" t="s">
        <v>20</v>
      </c>
      <c r="G834" s="24" t="n">
        <v>9</v>
      </c>
      <c r="H834" s="25" t="n">
        <v>3.89</v>
      </c>
      <c r="I834" s="25" t="n">
        <v>35.01</v>
      </c>
      <c r="J834" s="25" t="n">
        <v>0</v>
      </c>
      <c r="K834" s="25" t="n">
        <v>0</v>
      </c>
      <c r="L834" s="25" t="n">
        <v>0</v>
      </c>
      <c r="M834" s="25"/>
      <c r="N834" s="6" t="s">
        <f>=I834+J834+K834+L834</f>
      </c>
      <c r="O834" s="23"/>
      <c r="P834" s="23" t="s">
        <v>386</v>
      </c>
    </row>
    <row collapsed="false" customFormat="false" customHeight="false" hidden="false" ht="12.1" outlineLevel="0" r="835">
      <c r="A835" s="22" t="n">
        <v>45051.525</v>
      </c>
      <c r="B835" s="23" t="s">
        <v>393</v>
      </c>
      <c r="C835" s="23" t="s">
        <v>498</v>
      </c>
      <c r="D835" s="23" t="s">
        <v>393</v>
      </c>
      <c r="E835" s="23" t="s">
        <v>393</v>
      </c>
      <c r="F835" s="23" t="s">
        <v>20</v>
      </c>
      <c r="G835" s="24" t="n">
        <v>9</v>
      </c>
      <c r="H835" s="25" t="n">
        <v>100</v>
      </c>
      <c r="I835" s="25" t="n">
        <v>900</v>
      </c>
      <c r="J835" s="25" t="n">
        <v>0</v>
      </c>
      <c r="K835" s="25" t="n">
        <v>0</v>
      </c>
      <c r="L835" s="25" t="n">
        <v>0</v>
      </c>
      <c r="M835" s="25"/>
      <c r="N835" s="6" t="s">
        <f>=I835+J835+K835+L835</f>
      </c>
      <c r="O835" s="23"/>
      <c r="P835" s="23" t="s">
        <v>386</v>
      </c>
    </row>
    <row collapsed="false" customFormat="false" customHeight="false" hidden="false" ht="12.1" outlineLevel="0" r="836">
      <c r="A836" s="22" t="n">
        <v>45057.527083333</v>
      </c>
      <c r="B836" s="23" t="s">
        <v>390</v>
      </c>
      <c r="C836" s="23" t="s">
        <v>493</v>
      </c>
      <c r="D836" s="23" t="s">
        <v>390</v>
      </c>
      <c r="E836" s="23" t="s">
        <v>390</v>
      </c>
      <c r="F836" s="23" t="s">
        <v>20</v>
      </c>
      <c r="G836" s="24" t="n">
        <v>2</v>
      </c>
      <c r="H836" s="25" t="n">
        <v>20.19</v>
      </c>
      <c r="I836" s="25" t="n">
        <v>40.38</v>
      </c>
      <c r="J836" s="25" t="n">
        <v>0</v>
      </c>
      <c r="K836" s="25" t="n">
        <v>0</v>
      </c>
      <c r="L836" s="25" t="n">
        <v>0</v>
      </c>
      <c r="M836" s="25"/>
      <c r="N836" s="6" t="s">
        <f>=I836+J836+K836+L836</f>
      </c>
      <c r="O836" s="23"/>
      <c r="P836" s="23" t="s">
        <v>386</v>
      </c>
    </row>
    <row collapsed="false" customFormat="false" customHeight="false" hidden="false" ht="12.1" outlineLevel="0" r="837">
      <c r="A837" s="34" t="n">
        <v>45061.448611111</v>
      </c>
      <c r="B837" s="35" t="s">
        <v>307</v>
      </c>
      <c r="C837" s="35" t="s">
        <v>382</v>
      </c>
      <c r="D837" s="35" t="s">
        <v>300</v>
      </c>
      <c r="E837" s="35" t="s">
        <v>18</v>
      </c>
      <c r="F837" s="35" t="s">
        <v>20</v>
      </c>
      <c r="G837" s="36" t="n">
        <v>-1000</v>
      </c>
      <c r="H837" s="37" t="n">
        <v>2.59</v>
      </c>
      <c r="I837" s="37" t="n">
        <v>2590</v>
      </c>
      <c r="J837" s="37" t="n">
        <v>0</v>
      </c>
      <c r="K837" s="37" t="n">
        <v>-1.04</v>
      </c>
      <c r="L837" s="37" t="n">
        <v>0</v>
      </c>
      <c r="M837" s="37"/>
      <c r="N837" s="6" t="s">
        <f>=I837+J837+K837+L837</f>
      </c>
      <c r="O837" s="35"/>
      <c r="P837" s="35" t="s">
        <v>370</v>
      </c>
    </row>
    <row collapsed="false" customFormat="false" customHeight="false" hidden="false" ht="12.1" outlineLevel="0" r="838">
      <c r="A838" s="22" t="n">
        <v>45070.663888889</v>
      </c>
      <c r="B838" s="23" t="s">
        <v>390</v>
      </c>
      <c r="C838" s="23" t="s">
        <v>494</v>
      </c>
      <c r="D838" s="23" t="s">
        <v>390</v>
      </c>
      <c r="E838" s="23" t="s">
        <v>390</v>
      </c>
      <c r="F838" s="23" t="s">
        <v>20</v>
      </c>
      <c r="G838" s="24" t="n">
        <v>2</v>
      </c>
      <c r="H838" s="25" t="n">
        <v>8.42</v>
      </c>
      <c r="I838" s="25" t="n">
        <v>16.84</v>
      </c>
      <c r="J838" s="25" t="n">
        <v>0</v>
      </c>
      <c r="K838" s="25" t="n">
        <v>0</v>
      </c>
      <c r="L838" s="25" t="n">
        <v>0</v>
      </c>
      <c r="M838" s="25"/>
      <c r="N838" s="6" t="s">
        <f>=I838+J838+K838+L838</f>
      </c>
      <c r="O838" s="23"/>
      <c r="P838" s="23" t="s">
        <v>386</v>
      </c>
    </row>
    <row collapsed="false" customFormat="false" customHeight="false" hidden="false" ht="12.1" outlineLevel="0" r="839">
      <c r="A839" s="22" t="n">
        <v>45071.470138889</v>
      </c>
      <c r="B839" s="23" t="s">
        <v>390</v>
      </c>
      <c r="C839" s="23" t="s">
        <v>496</v>
      </c>
      <c r="D839" s="23" t="s">
        <v>390</v>
      </c>
      <c r="E839" s="23" t="s">
        <v>390</v>
      </c>
      <c r="F839" s="23" t="s">
        <v>20</v>
      </c>
      <c r="G839" s="24" t="n">
        <v>14</v>
      </c>
      <c r="H839" s="25" t="n">
        <v>10.72</v>
      </c>
      <c r="I839" s="25" t="n">
        <v>150.08</v>
      </c>
      <c r="J839" s="25" t="n">
        <v>0</v>
      </c>
      <c r="K839" s="25" t="n">
        <v>0</v>
      </c>
      <c r="L839" s="25" t="n">
        <v>0</v>
      </c>
      <c r="M839" s="25"/>
      <c r="N839" s="6" t="s">
        <f>=I839+J839+K839+L839</f>
      </c>
      <c r="O839" s="23"/>
      <c r="P839" s="23" t="s">
        <v>386</v>
      </c>
    </row>
    <row collapsed="false" customFormat="false" customHeight="false" hidden="false" ht="12.1" outlineLevel="0" r="840">
      <c r="A840" s="22" t="n">
        <v>45071.492361111</v>
      </c>
      <c r="B840" s="23" t="s">
        <v>390</v>
      </c>
      <c r="C840" s="23" t="s">
        <v>495</v>
      </c>
      <c r="D840" s="23" t="s">
        <v>390</v>
      </c>
      <c r="E840" s="23" t="s">
        <v>390</v>
      </c>
      <c r="F840" s="23" t="s">
        <v>20</v>
      </c>
      <c r="G840" s="24" t="n">
        <v>8</v>
      </c>
      <c r="H840" s="25" t="n">
        <v>14.14</v>
      </c>
      <c r="I840" s="25" t="n">
        <v>113.12</v>
      </c>
      <c r="J840" s="25" t="n">
        <v>0</v>
      </c>
      <c r="K840" s="25" t="n">
        <v>0</v>
      </c>
      <c r="L840" s="25" t="n">
        <v>0</v>
      </c>
      <c r="M840" s="25"/>
      <c r="N840" s="6" t="s">
        <f>=I840+J840+K840+L840</f>
      </c>
      <c r="O840" s="23"/>
      <c r="P840" s="23" t="s">
        <v>386</v>
      </c>
    </row>
    <row collapsed="false" customFormat="false" customHeight="false" hidden="false" ht="12.1" outlineLevel="0" r="841">
      <c r="A841" s="22" t="n">
        <v>45076.703472222</v>
      </c>
      <c r="B841" s="23" t="s">
        <v>390</v>
      </c>
      <c r="C841" s="23" t="s">
        <v>497</v>
      </c>
      <c r="D841" s="23" t="s">
        <v>390</v>
      </c>
      <c r="E841" s="23" t="s">
        <v>390</v>
      </c>
      <c r="F841" s="23" t="s">
        <v>20</v>
      </c>
      <c r="G841" s="24" t="n">
        <v>15</v>
      </c>
      <c r="H841" s="25" t="n">
        <v>11.85</v>
      </c>
      <c r="I841" s="25" t="n">
        <v>177.75</v>
      </c>
      <c r="J841" s="25" t="n">
        <v>0</v>
      </c>
      <c r="K841" s="25" t="n">
        <v>0</v>
      </c>
      <c r="L841" s="25" t="n">
        <v>0</v>
      </c>
      <c r="M841" s="25"/>
      <c r="N841" s="6" t="s">
        <f>=I841+J841+K841+L841</f>
      </c>
      <c r="O841" s="23"/>
      <c r="P841" s="23" t="s">
        <v>386</v>
      </c>
    </row>
    <row collapsed="false" customFormat="false" customHeight="false" hidden="false" ht="12.1" outlineLevel="0" r="842">
      <c r="A842" s="22" t="n">
        <v>45077.542361111</v>
      </c>
      <c r="B842" s="23" t="s">
        <v>390</v>
      </c>
      <c r="C842" s="23" t="s">
        <v>499</v>
      </c>
      <c r="D842" s="23" t="s">
        <v>390</v>
      </c>
      <c r="E842" s="23" t="s">
        <v>390</v>
      </c>
      <c r="F842" s="23" t="s">
        <v>20</v>
      </c>
      <c r="G842" s="24" t="n">
        <v>2</v>
      </c>
      <c r="H842" s="25" t="n">
        <v>14.27</v>
      </c>
      <c r="I842" s="25" t="n">
        <v>28.54</v>
      </c>
      <c r="J842" s="25" t="n">
        <v>0</v>
      </c>
      <c r="K842" s="25" t="n">
        <v>0</v>
      </c>
      <c r="L842" s="25" t="n">
        <v>0</v>
      </c>
      <c r="M842" s="25"/>
      <c r="N842" s="6" t="s">
        <f>=I842+J842+K842+L842</f>
      </c>
      <c r="O842" s="23"/>
      <c r="P842" s="23" t="s">
        <v>386</v>
      </c>
    </row>
    <row collapsed="false" customFormat="false" customHeight="false" hidden="false" ht="12.1" outlineLevel="0" r="843">
      <c r="A843" s="21" t="n">
        <v>45078.475</v>
      </c>
      <c r="B843" s="17" t="s">
        <v>33</v>
      </c>
      <c r="C843" s="17" t="s">
        <v>423</v>
      </c>
      <c r="D843" s="17" t="s">
        <v>299</v>
      </c>
      <c r="E843" s="17" t="s">
        <v>34</v>
      </c>
      <c r="F843" s="17" t="s">
        <v>20</v>
      </c>
      <c r="G843" s="7" t="n">
        <v>170</v>
      </c>
      <c r="H843" s="6" t="n">
        <v>5.36</v>
      </c>
      <c r="I843" s="6" t="n">
        <v>-911.2</v>
      </c>
      <c r="J843" s="6" t="n">
        <v>0</v>
      </c>
      <c r="K843" s="6" t="n">
        <v>0</v>
      </c>
      <c r="L843" s="6" t="n">
        <v>0</v>
      </c>
      <c r="M843" s="6"/>
      <c r="N843" s="6" t="s">
        <f>=I843+J843+K843+L843</f>
      </c>
      <c r="O843" s="17"/>
      <c r="P843" s="17" t="s">
        <v>386</v>
      </c>
    </row>
    <row collapsed="false" customFormat="false" customHeight="false" hidden="false" ht="12.1" outlineLevel="0" r="844">
      <c r="A844" s="21" t="n">
        <v>45078.475</v>
      </c>
      <c r="B844" s="17" t="s">
        <v>59</v>
      </c>
      <c r="C844" s="17" t="s">
        <v>416</v>
      </c>
      <c r="D844" s="17" t="s">
        <v>299</v>
      </c>
      <c r="E844" s="17" t="s">
        <v>34</v>
      </c>
      <c r="F844" s="17" t="s">
        <v>20</v>
      </c>
      <c r="G844" s="7" t="n">
        <v>73</v>
      </c>
      <c r="H844" s="6" t="n">
        <v>12.984</v>
      </c>
      <c r="I844" s="6" t="n">
        <v>-911.2</v>
      </c>
      <c r="J844" s="6" t="n">
        <v>0</v>
      </c>
      <c r="K844" s="6" t="n">
        <v>-0.38</v>
      </c>
      <c r="L844" s="6" t="n">
        <v>0</v>
      </c>
      <c r="M844" s="6"/>
      <c r="N844" s="6" t="s">
        <f>=I844+J844+K844+L844</f>
      </c>
      <c r="O844" s="17"/>
      <c r="P844" s="17" t="s">
        <v>386</v>
      </c>
    </row>
    <row collapsed="false" customFormat="false" customHeight="false" hidden="false" ht="12.1" outlineLevel="0" r="845">
      <c r="A845" s="22" t="n">
        <v>45114.422222222</v>
      </c>
      <c r="B845" s="23" t="s">
        <v>390</v>
      </c>
      <c r="C845" s="23" t="s">
        <v>501</v>
      </c>
      <c r="D845" s="23" t="s">
        <v>390</v>
      </c>
      <c r="E845" s="23" t="s">
        <v>390</v>
      </c>
      <c r="F845" s="23" t="s">
        <v>20</v>
      </c>
      <c r="G845" s="24" t="n">
        <v>1</v>
      </c>
      <c r="H845" s="25" t="n">
        <v>20.94</v>
      </c>
      <c r="I845" s="25" t="n">
        <v>20.94</v>
      </c>
      <c r="J845" s="25" t="n">
        <v>0</v>
      </c>
      <c r="K845" s="25" t="n">
        <v>0</v>
      </c>
      <c r="L845" s="25" t="n">
        <v>0</v>
      </c>
      <c r="M845" s="25"/>
      <c r="N845" s="6" t="s">
        <f>=I845+J845+K845+L845</f>
      </c>
      <c r="O845" s="23"/>
      <c r="P845" s="23" t="s">
        <v>386</v>
      </c>
    </row>
    <row collapsed="false" customFormat="false" customHeight="false" hidden="false" ht="12.1" outlineLevel="0" r="846">
      <c r="A846" s="22" t="n">
        <v>45114.427083333</v>
      </c>
      <c r="B846" s="23" t="s">
        <v>393</v>
      </c>
      <c r="C846" s="23" t="s">
        <v>498</v>
      </c>
      <c r="D846" s="23" t="s">
        <v>393</v>
      </c>
      <c r="E846" s="23" t="s">
        <v>393</v>
      </c>
      <c r="F846" s="23" t="s">
        <v>20</v>
      </c>
      <c r="G846" s="24" t="n">
        <v>1</v>
      </c>
      <c r="H846" s="25" t="n">
        <v>200</v>
      </c>
      <c r="I846" s="25" t="n">
        <v>200</v>
      </c>
      <c r="J846" s="25" t="n">
        <v>0</v>
      </c>
      <c r="K846" s="25" t="n">
        <v>0</v>
      </c>
      <c r="L846" s="25" t="n">
        <v>0</v>
      </c>
      <c r="M846" s="25"/>
      <c r="N846" s="6" t="s">
        <f>=I846+J846+K846+L846</f>
      </c>
      <c r="O846" s="23"/>
      <c r="P846" s="23" t="s">
        <v>386</v>
      </c>
    </row>
    <row collapsed="false" customFormat="false" customHeight="false" hidden="false" ht="12.1" outlineLevel="0" r="847">
      <c r="A847" s="22" t="n">
        <v>45120.408333333</v>
      </c>
      <c r="B847" s="23" t="s">
        <v>390</v>
      </c>
      <c r="C847" s="23" t="s">
        <v>506</v>
      </c>
      <c r="D847" s="23" t="s">
        <v>390</v>
      </c>
      <c r="E847" s="23" t="s">
        <v>390</v>
      </c>
      <c r="F847" s="23" t="s">
        <v>20</v>
      </c>
      <c r="G847" s="24" t="n">
        <v>2</v>
      </c>
      <c r="H847" s="25" t="n">
        <v>35.53</v>
      </c>
      <c r="I847" s="25" t="n">
        <v>71.06</v>
      </c>
      <c r="J847" s="25" t="n">
        <v>0</v>
      </c>
      <c r="K847" s="25" t="n">
        <v>0</v>
      </c>
      <c r="L847" s="25" t="n">
        <v>0</v>
      </c>
      <c r="M847" s="25"/>
      <c r="N847" s="6" t="s">
        <f>=I847+J847+K847+L847</f>
      </c>
      <c r="O847" s="23"/>
      <c r="P847" s="23" t="s">
        <v>386</v>
      </c>
    </row>
    <row collapsed="false" customFormat="false" customHeight="false" hidden="false" ht="12.1" outlineLevel="0" r="848">
      <c r="A848" s="22" t="n">
        <v>45120.488888889</v>
      </c>
      <c r="B848" s="23" t="s">
        <v>393</v>
      </c>
      <c r="C848" s="23" t="s">
        <v>498</v>
      </c>
      <c r="D848" s="23" t="s">
        <v>393</v>
      </c>
      <c r="E848" s="23" t="s">
        <v>393</v>
      </c>
      <c r="F848" s="23" t="s">
        <v>20</v>
      </c>
      <c r="G848" s="24" t="n">
        <v>2</v>
      </c>
      <c r="H848" s="25" t="n">
        <v>250</v>
      </c>
      <c r="I848" s="25" t="n">
        <v>500</v>
      </c>
      <c r="J848" s="25" t="n">
        <v>0</v>
      </c>
      <c r="K848" s="25" t="n">
        <v>0</v>
      </c>
      <c r="L848" s="25" t="n">
        <v>0</v>
      </c>
      <c r="M848" s="25"/>
      <c r="N848" s="6" t="s">
        <f>=I848+J848+K848+L848</f>
      </c>
      <c r="O848" s="23"/>
      <c r="P848" s="23" t="s">
        <v>386</v>
      </c>
    </row>
    <row collapsed="false" customFormat="false" customHeight="false" hidden="false" ht="12.1" outlineLevel="0" r="849">
      <c r="A849" s="22" t="n">
        <v>45120.643055556</v>
      </c>
      <c r="B849" s="23" t="s">
        <v>390</v>
      </c>
      <c r="C849" s="23" t="s">
        <v>485</v>
      </c>
      <c r="D849" s="23" t="s">
        <v>390</v>
      </c>
      <c r="E849" s="23" t="s">
        <v>390</v>
      </c>
      <c r="F849" s="23" t="s">
        <v>20</v>
      </c>
      <c r="G849" s="24" t="n">
        <v>10</v>
      </c>
      <c r="H849" s="25" t="n">
        <v>34.29</v>
      </c>
      <c r="I849" s="25" t="n">
        <v>342.9</v>
      </c>
      <c r="J849" s="25" t="n">
        <v>0</v>
      </c>
      <c r="K849" s="25" t="n">
        <v>0</v>
      </c>
      <c r="L849" s="25" t="n">
        <v>0</v>
      </c>
      <c r="M849" s="25"/>
      <c r="N849" s="6" t="s">
        <f>=I849+J849+K849+L849</f>
      </c>
      <c r="O849" s="23"/>
      <c r="P849" s="23" t="s">
        <v>370</v>
      </c>
    </row>
    <row collapsed="false" customFormat="false" customHeight="false" hidden="false" ht="12.1" outlineLevel="0" r="850">
      <c r="A850" s="30" t="n">
        <v>45120.643055556</v>
      </c>
      <c r="B850" s="31" t="s">
        <v>388</v>
      </c>
      <c r="C850" s="31" t="s">
        <v>486</v>
      </c>
      <c r="D850" s="31" t="s">
        <v>388</v>
      </c>
      <c r="E850" s="31" t="s">
        <v>388</v>
      </c>
      <c r="F850" s="31" t="s">
        <v>20</v>
      </c>
      <c r="G850" s="32" t="n">
        <v>1</v>
      </c>
      <c r="H850" s="33" t="n">
        <v>-41</v>
      </c>
      <c r="I850" s="33" t="n">
        <v>-41</v>
      </c>
      <c r="J850" s="33" t="n">
        <v>0</v>
      </c>
      <c r="K850" s="33" t="n">
        <v>0</v>
      </c>
      <c r="L850" s="33" t="n">
        <v>0</v>
      </c>
      <c r="M850" s="33"/>
      <c r="N850" s="6" t="s">
        <f>=I850+J850+K850+L850</f>
      </c>
      <c r="O850" s="31"/>
      <c r="P850" s="31" t="s">
        <v>370</v>
      </c>
    </row>
    <row collapsed="false" customFormat="false" customHeight="false" hidden="false" ht="12.1" outlineLevel="0" r="851">
      <c r="A851" s="22" t="n">
        <v>45125.432638889</v>
      </c>
      <c r="B851" s="23" t="s">
        <v>390</v>
      </c>
      <c r="C851" s="23" t="s">
        <v>502</v>
      </c>
      <c r="D851" s="23" t="s">
        <v>390</v>
      </c>
      <c r="E851" s="23" t="s">
        <v>390</v>
      </c>
      <c r="F851" s="23" t="s">
        <v>20</v>
      </c>
      <c r="G851" s="24" t="n">
        <v>5</v>
      </c>
      <c r="H851" s="25" t="n">
        <v>8.93</v>
      </c>
      <c r="I851" s="25" t="n">
        <v>44.65</v>
      </c>
      <c r="J851" s="25" t="n">
        <v>0</v>
      </c>
      <c r="K851" s="25" t="n">
        <v>0</v>
      </c>
      <c r="L851" s="25" t="n">
        <v>0</v>
      </c>
      <c r="M851" s="25"/>
      <c r="N851" s="6" t="s">
        <f>=I851+J851+K851+L851</f>
      </c>
      <c r="O851" s="23"/>
      <c r="P851" s="23" t="s">
        <v>386</v>
      </c>
    </row>
    <row collapsed="false" customFormat="false" customHeight="false" hidden="false" ht="12.1" outlineLevel="0" r="852">
      <c r="A852" s="22" t="n">
        <v>45125.435416667</v>
      </c>
      <c r="B852" s="23" t="s">
        <v>393</v>
      </c>
      <c r="C852" s="23" t="s">
        <v>498</v>
      </c>
      <c r="D852" s="23" t="s">
        <v>393</v>
      </c>
      <c r="E852" s="23" t="s">
        <v>393</v>
      </c>
      <c r="F852" s="23" t="s">
        <v>20</v>
      </c>
      <c r="G852" s="24" t="n">
        <v>5</v>
      </c>
      <c r="H852" s="25" t="n">
        <v>150</v>
      </c>
      <c r="I852" s="25" t="n">
        <v>750</v>
      </c>
      <c r="J852" s="25" t="n">
        <v>0</v>
      </c>
      <c r="K852" s="25" t="n">
        <v>0</v>
      </c>
      <c r="L852" s="25" t="n">
        <v>0</v>
      </c>
      <c r="M852" s="25"/>
      <c r="N852" s="6" t="s">
        <f>=I852+J852+K852+L852</f>
      </c>
      <c r="O852" s="23"/>
      <c r="P852" s="23" t="s">
        <v>386</v>
      </c>
    </row>
    <row collapsed="false" customFormat="false" customHeight="false" hidden="false" ht="12.1" outlineLevel="0" r="853">
      <c r="A853" s="22" t="n">
        <v>45134.5375</v>
      </c>
      <c r="B853" s="23" t="s">
        <v>390</v>
      </c>
      <c r="C853" s="23" t="s">
        <v>503</v>
      </c>
      <c r="D853" s="23" t="s">
        <v>390</v>
      </c>
      <c r="E853" s="23" t="s">
        <v>390</v>
      </c>
      <c r="F853" s="23" t="s">
        <v>20</v>
      </c>
      <c r="G853" s="24" t="n">
        <v>2</v>
      </c>
      <c r="H853" s="25" t="n">
        <v>30.79</v>
      </c>
      <c r="I853" s="25" t="n">
        <v>61.58</v>
      </c>
      <c r="J853" s="25" t="n">
        <v>0</v>
      </c>
      <c r="K853" s="25" t="n">
        <v>0</v>
      </c>
      <c r="L853" s="25" t="n">
        <v>0</v>
      </c>
      <c r="M853" s="25"/>
      <c r="N853" s="6" t="s">
        <f>=I853+J853+K853+L853</f>
      </c>
      <c r="O853" s="23"/>
      <c r="P853" s="23" t="s">
        <v>386</v>
      </c>
    </row>
    <row collapsed="false" customFormat="false" customHeight="false" hidden="false" ht="12.1" outlineLevel="0" r="854">
      <c r="A854" s="34" t="n">
        <v>45142.655555556</v>
      </c>
      <c r="B854" s="35" t="s">
        <v>330</v>
      </c>
      <c r="C854" s="35" t="s">
        <v>448</v>
      </c>
      <c r="D854" s="35" t="s">
        <v>300</v>
      </c>
      <c r="E854" s="35" t="s">
        <v>34</v>
      </c>
      <c r="F854" s="35" t="s">
        <v>20</v>
      </c>
      <c r="G854" s="36" t="n">
        <v>-2</v>
      </c>
      <c r="H854" s="37" t="n">
        <v>1198.8</v>
      </c>
      <c r="I854" s="37" t="n">
        <v>2397.6</v>
      </c>
      <c r="J854" s="37" t="n">
        <v>0</v>
      </c>
      <c r="K854" s="37" t="n">
        <v>-7.19</v>
      </c>
      <c r="L854" s="37" t="n">
        <v>0</v>
      </c>
      <c r="M854" s="37"/>
      <c r="N854" s="6" t="s">
        <f>=I854+J854+K854+L854</f>
      </c>
      <c r="O854" s="35"/>
      <c r="P854" s="35" t="s">
        <v>386</v>
      </c>
    </row>
    <row collapsed="false" customFormat="false" customHeight="false" hidden="false" ht="12.1" outlineLevel="0" r="855">
      <c r="A855" s="34" t="n">
        <v>45142.695138889</v>
      </c>
      <c r="B855" s="35" t="s">
        <v>335</v>
      </c>
      <c r="C855" s="35" t="s">
        <v>507</v>
      </c>
      <c r="D855" s="35" t="s">
        <v>300</v>
      </c>
      <c r="E855" s="35" t="s">
        <v>34</v>
      </c>
      <c r="F855" s="35" t="s">
        <v>20</v>
      </c>
      <c r="G855" s="36" t="n">
        <v>-3</v>
      </c>
      <c r="H855" s="37" t="n">
        <v>139.45</v>
      </c>
      <c r="I855" s="37" t="n">
        <v>418.35</v>
      </c>
      <c r="J855" s="37" t="n">
        <v>0</v>
      </c>
      <c r="K855" s="37" t="n">
        <v>-1.26</v>
      </c>
      <c r="L855" s="37" t="n">
        <v>0</v>
      </c>
      <c r="M855" s="37"/>
      <c r="N855" s="6" t="s">
        <f>=I855+J855+K855+L855</f>
      </c>
      <c r="O855" s="35"/>
      <c r="P855" s="35" t="s">
        <v>386</v>
      </c>
    </row>
    <row collapsed="false" customFormat="false" customHeight="false" hidden="false" ht="12.1" outlineLevel="0" r="856">
      <c r="A856" s="22" t="n">
        <v>45161.556944444</v>
      </c>
      <c r="B856" s="23" t="s">
        <v>390</v>
      </c>
      <c r="C856" s="23" t="s">
        <v>494</v>
      </c>
      <c r="D856" s="23" t="s">
        <v>390</v>
      </c>
      <c r="E856" s="23" t="s">
        <v>390</v>
      </c>
      <c r="F856" s="23" t="s">
        <v>20</v>
      </c>
      <c r="G856" s="24" t="n">
        <v>2</v>
      </c>
      <c r="H856" s="25" t="n">
        <v>8.42</v>
      </c>
      <c r="I856" s="25" t="n">
        <v>16.84</v>
      </c>
      <c r="J856" s="25" t="n">
        <v>0</v>
      </c>
      <c r="K856" s="25" t="n">
        <v>0</v>
      </c>
      <c r="L856" s="25" t="n">
        <v>0</v>
      </c>
      <c r="M856" s="25"/>
      <c r="N856" s="6" t="s">
        <f>=I856+J856+K856+L856</f>
      </c>
      <c r="O856" s="23"/>
      <c r="P856" s="23" t="s">
        <v>386</v>
      </c>
    </row>
    <row collapsed="false" customFormat="false" customHeight="false" hidden="false" ht="12.1" outlineLevel="0" r="857">
      <c r="A857" s="22" t="n">
        <v>45162.6875</v>
      </c>
      <c r="B857" s="23" t="s">
        <v>390</v>
      </c>
      <c r="C857" s="23" t="s">
        <v>496</v>
      </c>
      <c r="D857" s="23" t="s">
        <v>390</v>
      </c>
      <c r="E857" s="23" t="s">
        <v>390</v>
      </c>
      <c r="F857" s="23" t="s">
        <v>20</v>
      </c>
      <c r="G857" s="24" t="n">
        <v>14</v>
      </c>
      <c r="H857" s="25" t="n">
        <v>10.72</v>
      </c>
      <c r="I857" s="25" t="n">
        <v>150.08</v>
      </c>
      <c r="J857" s="25" t="n">
        <v>0</v>
      </c>
      <c r="K857" s="25" t="n">
        <v>0</v>
      </c>
      <c r="L857" s="25" t="n">
        <v>0</v>
      </c>
      <c r="M857" s="25"/>
      <c r="N857" s="6" t="s">
        <f>=I857+J857+K857+L857</f>
      </c>
      <c r="O857" s="23"/>
      <c r="P857" s="23" t="s">
        <v>386</v>
      </c>
    </row>
    <row collapsed="false" customFormat="false" customHeight="false" hidden="false" ht="12.1" outlineLevel="0" r="858">
      <c r="A858" s="22" t="n">
        <v>45162.734027778</v>
      </c>
      <c r="B858" s="23" t="s">
        <v>390</v>
      </c>
      <c r="C858" s="23" t="s">
        <v>495</v>
      </c>
      <c r="D858" s="23" t="s">
        <v>390</v>
      </c>
      <c r="E858" s="23" t="s">
        <v>390</v>
      </c>
      <c r="F858" s="23" t="s">
        <v>20</v>
      </c>
      <c r="G858" s="24" t="n">
        <v>8</v>
      </c>
      <c r="H858" s="25" t="n">
        <v>14.14</v>
      </c>
      <c r="I858" s="25" t="n">
        <v>113.12</v>
      </c>
      <c r="J858" s="25" t="n">
        <v>0</v>
      </c>
      <c r="K858" s="25" t="n">
        <v>0</v>
      </c>
      <c r="L858" s="25" t="n">
        <v>0</v>
      </c>
      <c r="M858" s="25"/>
      <c r="N858" s="6" t="s">
        <f>=I858+J858+K858+L858</f>
      </c>
      <c r="O858" s="23"/>
      <c r="P858" s="23" t="s">
        <v>386</v>
      </c>
    </row>
    <row collapsed="false" customFormat="false" customHeight="false" hidden="false" ht="12.1" outlineLevel="0" r="859">
      <c r="A859" s="34" t="n">
        <v>45168.425694444</v>
      </c>
      <c r="B859" s="35" t="s">
        <v>303</v>
      </c>
      <c r="C859" s="35" t="s">
        <v>377</v>
      </c>
      <c r="D859" s="35" t="s">
        <v>300</v>
      </c>
      <c r="E859" s="35" t="s">
        <v>18</v>
      </c>
      <c r="F859" s="35" t="s">
        <v>20</v>
      </c>
      <c r="G859" s="36" t="n">
        <v>-10</v>
      </c>
      <c r="H859" s="37" t="n">
        <v>163.91</v>
      </c>
      <c r="I859" s="37" t="n">
        <v>1639.1</v>
      </c>
      <c r="J859" s="37" t="n">
        <v>0</v>
      </c>
      <c r="K859" s="37" t="n">
        <v>-4.92</v>
      </c>
      <c r="L859" s="37" t="n">
        <v>0</v>
      </c>
      <c r="M859" s="37"/>
      <c r="N859" s="6" t="s">
        <f>=I859+J859+K859+L859</f>
      </c>
      <c r="O859" s="35"/>
      <c r="P859" s="35" t="s">
        <v>386</v>
      </c>
    </row>
    <row collapsed="false" customFormat="false" customHeight="false" hidden="false" ht="12.1" outlineLevel="0" r="860">
      <c r="A860" s="34" t="n">
        <v>45168.513194444</v>
      </c>
      <c r="B860" s="35" t="s">
        <v>319</v>
      </c>
      <c r="C860" s="35" t="s">
        <v>427</v>
      </c>
      <c r="D860" s="35" t="s">
        <v>300</v>
      </c>
      <c r="E860" s="35" t="s">
        <v>18</v>
      </c>
      <c r="F860" s="35" t="s">
        <v>20</v>
      </c>
      <c r="G860" s="36" t="n">
        <v>-3</v>
      </c>
      <c r="H860" s="37" t="n">
        <v>589.4</v>
      </c>
      <c r="I860" s="37" t="n">
        <v>1768.2</v>
      </c>
      <c r="J860" s="37" t="n">
        <v>0</v>
      </c>
      <c r="K860" s="37" t="n">
        <v>-5.3</v>
      </c>
      <c r="L860" s="37" t="n">
        <v>0</v>
      </c>
      <c r="M860" s="37"/>
      <c r="N860" s="6" t="s">
        <f>=I860+J860+K860+L860</f>
      </c>
      <c r="O860" s="35"/>
      <c r="P860" s="35" t="s">
        <v>386</v>
      </c>
    </row>
    <row collapsed="false" customFormat="false" customHeight="false" hidden="false" ht="12.1" outlineLevel="0" r="861">
      <c r="A861" s="34" t="n">
        <v>45168.513888889</v>
      </c>
      <c r="B861" s="35" t="s">
        <v>318</v>
      </c>
      <c r="C861" s="35" t="s">
        <v>424</v>
      </c>
      <c r="D861" s="35" t="s">
        <v>300</v>
      </c>
      <c r="E861" s="35" t="s">
        <v>18</v>
      </c>
      <c r="F861" s="35" t="s">
        <v>20</v>
      </c>
      <c r="G861" s="36" t="n">
        <v>-3</v>
      </c>
      <c r="H861" s="37" t="n">
        <v>589.9</v>
      </c>
      <c r="I861" s="37" t="n">
        <v>1769.7</v>
      </c>
      <c r="J861" s="37" t="n">
        <v>0</v>
      </c>
      <c r="K861" s="37" t="n">
        <v>-5.31</v>
      </c>
      <c r="L861" s="37" t="n">
        <v>0</v>
      </c>
      <c r="M861" s="37"/>
      <c r="N861" s="6" t="s">
        <f>=I861+J861+K861+L861</f>
      </c>
      <c r="O861" s="35"/>
      <c r="P861" s="35" t="s">
        <v>386</v>
      </c>
    </row>
    <row collapsed="false" customFormat="false" customHeight="false" hidden="false" ht="12.1" outlineLevel="0" r="862">
      <c r="A862" s="21" t="n">
        <v>45168.513888889</v>
      </c>
      <c r="B862" s="17" t="s">
        <v>33</v>
      </c>
      <c r="C862" s="17" t="s">
        <v>423</v>
      </c>
      <c r="D862" s="17" t="s">
        <v>299</v>
      </c>
      <c r="E862" s="17" t="s">
        <v>34</v>
      </c>
      <c r="F862" s="17" t="s">
        <v>20</v>
      </c>
      <c r="G862" s="7" t="n">
        <v>300</v>
      </c>
      <c r="H862" s="6" t="n">
        <v>6.35</v>
      </c>
      <c r="I862" s="6" t="n">
        <v>-1905</v>
      </c>
      <c r="J862" s="6" t="n">
        <v>0</v>
      </c>
      <c r="K862" s="6" t="n">
        <v>0</v>
      </c>
      <c r="L862" s="6" t="n">
        <v>0</v>
      </c>
      <c r="M862" s="6"/>
      <c r="N862" s="6" t="s">
        <f>=I862+J862+K862+L862</f>
      </c>
      <c r="O862" s="17"/>
      <c r="P862" s="17" t="s">
        <v>386</v>
      </c>
    </row>
    <row collapsed="false" customFormat="false" customHeight="false" hidden="false" ht="12.1" outlineLevel="0" r="863">
      <c r="A863" s="22" t="n">
        <v>45168.597916667</v>
      </c>
      <c r="B863" s="23" t="s">
        <v>390</v>
      </c>
      <c r="C863" s="23" t="s">
        <v>497</v>
      </c>
      <c r="D863" s="23" t="s">
        <v>390</v>
      </c>
      <c r="E863" s="23" t="s">
        <v>390</v>
      </c>
      <c r="F863" s="23" t="s">
        <v>20</v>
      </c>
      <c r="G863" s="24" t="n">
        <v>15</v>
      </c>
      <c r="H863" s="25" t="n">
        <v>12.25</v>
      </c>
      <c r="I863" s="25" t="n">
        <v>183.75</v>
      </c>
      <c r="J863" s="25" t="n">
        <v>0</v>
      </c>
      <c r="K863" s="25" t="n">
        <v>0</v>
      </c>
      <c r="L863" s="25" t="n">
        <v>0</v>
      </c>
      <c r="M863" s="25"/>
      <c r="N863" s="6" t="s">
        <f>=I863+J863+K863+L863</f>
      </c>
      <c r="O863" s="23"/>
      <c r="P863" s="23" t="s">
        <v>386</v>
      </c>
    </row>
    <row collapsed="false" customFormat="false" customHeight="false" hidden="false" ht="12.1" outlineLevel="0" r="864">
      <c r="A864" s="22" t="n">
        <v>45168.685416667</v>
      </c>
      <c r="B864" s="23" t="s">
        <v>393</v>
      </c>
      <c r="C864" s="23" t="s">
        <v>498</v>
      </c>
      <c r="D864" s="23" t="s">
        <v>393</v>
      </c>
      <c r="E864" s="23" t="s">
        <v>393</v>
      </c>
      <c r="F864" s="23" t="s">
        <v>20</v>
      </c>
      <c r="G864" s="24" t="n">
        <v>2</v>
      </c>
      <c r="H864" s="25" t="n">
        <v>250</v>
      </c>
      <c r="I864" s="25" t="n">
        <v>500</v>
      </c>
      <c r="J864" s="25" t="n">
        <v>0</v>
      </c>
      <c r="K864" s="25" t="n">
        <v>0</v>
      </c>
      <c r="L864" s="25" t="n">
        <v>0</v>
      </c>
      <c r="M864" s="25"/>
      <c r="N864" s="6" t="s">
        <f>=I864+J864+K864+L864</f>
      </c>
      <c r="O864" s="23"/>
      <c r="P864" s="23" t="s">
        <v>386</v>
      </c>
    </row>
    <row collapsed="false" customFormat="false" customHeight="false" hidden="false" ht="12.1" outlineLevel="0" r="865">
      <c r="A865" s="22" t="n">
        <v>45168.686805556</v>
      </c>
      <c r="B865" s="23" t="s">
        <v>390</v>
      </c>
      <c r="C865" s="23" t="s">
        <v>499</v>
      </c>
      <c r="D865" s="23" t="s">
        <v>390</v>
      </c>
      <c r="E865" s="23" t="s">
        <v>390</v>
      </c>
      <c r="F865" s="23" t="s">
        <v>20</v>
      </c>
      <c r="G865" s="24" t="n">
        <v>2</v>
      </c>
      <c r="H865" s="25" t="n">
        <v>14.27</v>
      </c>
      <c r="I865" s="25" t="n">
        <v>28.54</v>
      </c>
      <c r="J865" s="25" t="n">
        <v>0</v>
      </c>
      <c r="K865" s="25" t="n">
        <v>0</v>
      </c>
      <c r="L865" s="25" t="n">
        <v>0</v>
      </c>
      <c r="M865" s="25"/>
      <c r="N865" s="6" t="s">
        <f>=I865+J865+K865+L865</f>
      </c>
      <c r="O865" s="23"/>
      <c r="P865" s="23" t="s">
        <v>386</v>
      </c>
    </row>
    <row collapsed="false" customFormat="false" customHeight="false" hidden="false" ht="12.1" outlineLevel="0" r="866">
      <c r="A866" s="21" t="n">
        <v>45182.7875</v>
      </c>
      <c r="B866" s="17" t="s">
        <v>343</v>
      </c>
      <c r="C866" s="17" t="s">
        <v>492</v>
      </c>
      <c r="D866" s="17" t="s">
        <v>299</v>
      </c>
      <c r="E866" s="17" t="s">
        <v>385</v>
      </c>
      <c r="F866" s="17" t="s">
        <v>20</v>
      </c>
      <c r="G866" s="7" t="n">
        <v>2</v>
      </c>
      <c r="H866" s="6" t="n">
        <v>87.72</v>
      </c>
      <c r="I866" s="6" t="n">
        <v>-1754.4</v>
      </c>
      <c r="J866" s="6" t="n">
        <v>-37.22</v>
      </c>
      <c r="K866" s="6" t="n">
        <v>-5.26</v>
      </c>
      <c r="L866" s="6" t="n">
        <v>0</v>
      </c>
      <c r="M866" s="6"/>
      <c r="N866" s="6" t="s">
        <f>=I866+J866+K866+L866</f>
      </c>
      <c r="O866" s="17"/>
      <c r="P866" s="17" t="s">
        <v>386</v>
      </c>
    </row>
    <row collapsed="false" customFormat="false" customHeight="false" hidden="false" ht="12.1" outlineLevel="0" r="867">
      <c r="A867" s="21" t="n">
        <v>45194.720833333</v>
      </c>
      <c r="B867" s="17" t="s">
        <v>343</v>
      </c>
      <c r="C867" s="17" t="s">
        <v>492</v>
      </c>
      <c r="D867" s="17" t="s">
        <v>299</v>
      </c>
      <c r="E867" s="17" t="s">
        <v>385</v>
      </c>
      <c r="F867" s="17" t="s">
        <v>20</v>
      </c>
      <c r="G867" s="7" t="n">
        <v>2</v>
      </c>
      <c r="H867" s="6" t="n">
        <v>87.2</v>
      </c>
      <c r="I867" s="6" t="n">
        <v>-1744</v>
      </c>
      <c r="J867" s="6" t="n">
        <v>-5.24</v>
      </c>
      <c r="K867" s="6" t="n">
        <v>-5.23</v>
      </c>
      <c r="L867" s="6" t="n">
        <v>0</v>
      </c>
      <c r="M867" s="6"/>
      <c r="N867" s="6" t="s">
        <f>=I867+J867+K867+L867</f>
      </c>
      <c r="O867" s="17"/>
      <c r="P867" s="17" t="s">
        <v>386</v>
      </c>
    </row>
    <row collapsed="false" customFormat="false" customHeight="false" hidden="false" ht="12.1" outlineLevel="0" r="868">
      <c r="A868" s="22" t="n">
        <v>45205.485416667</v>
      </c>
      <c r="B868" s="23" t="s">
        <v>390</v>
      </c>
      <c r="C868" s="23" t="s">
        <v>501</v>
      </c>
      <c r="D868" s="23" t="s">
        <v>390</v>
      </c>
      <c r="E868" s="23" t="s">
        <v>390</v>
      </c>
      <c r="F868" s="23" t="s">
        <v>20</v>
      </c>
      <c r="G868" s="24" t="n">
        <v>1</v>
      </c>
      <c r="H868" s="25" t="n">
        <v>13.96</v>
      </c>
      <c r="I868" s="25" t="n">
        <v>13.96</v>
      </c>
      <c r="J868" s="25" t="n">
        <v>0</v>
      </c>
      <c r="K868" s="25" t="n">
        <v>0</v>
      </c>
      <c r="L868" s="25" t="n">
        <v>0</v>
      </c>
      <c r="M868" s="25"/>
      <c r="N868" s="6" t="s">
        <f>=I868+J868+K868+L868</f>
      </c>
      <c r="O868" s="23"/>
      <c r="P868" s="23" t="s">
        <v>386</v>
      </c>
    </row>
    <row collapsed="false" customFormat="false" customHeight="false" hidden="false" ht="12.1" outlineLevel="0" r="869">
      <c r="A869" s="22" t="n">
        <v>45215.484027778</v>
      </c>
      <c r="B869" s="23" t="s">
        <v>390</v>
      </c>
      <c r="C869" s="23" t="s">
        <v>502</v>
      </c>
      <c r="D869" s="23" t="s">
        <v>390</v>
      </c>
      <c r="E869" s="23" t="s">
        <v>390</v>
      </c>
      <c r="F869" s="23" t="s">
        <v>20</v>
      </c>
      <c r="G869" s="24" t="n">
        <v>5</v>
      </c>
      <c r="H869" s="25" t="n">
        <v>5.95</v>
      </c>
      <c r="I869" s="25" t="n">
        <v>29.75</v>
      </c>
      <c r="J869" s="25" t="n">
        <v>0</v>
      </c>
      <c r="K869" s="25" t="n">
        <v>0</v>
      </c>
      <c r="L869" s="25" t="n">
        <v>0</v>
      </c>
      <c r="M869" s="25"/>
      <c r="N869" s="6" t="s">
        <f>=I869+J869+K869+L869</f>
      </c>
      <c r="O869" s="23"/>
      <c r="P869" s="23" t="s">
        <v>386</v>
      </c>
    </row>
    <row collapsed="false" customFormat="false" customHeight="false" hidden="false" ht="12.1" outlineLevel="0" r="870">
      <c r="A870" s="22" t="n">
        <v>45224.51875</v>
      </c>
      <c r="B870" s="23" t="s">
        <v>390</v>
      </c>
      <c r="C870" s="23" t="s">
        <v>503</v>
      </c>
      <c r="D870" s="23" t="s">
        <v>390</v>
      </c>
      <c r="E870" s="23" t="s">
        <v>390</v>
      </c>
      <c r="F870" s="23" t="s">
        <v>20</v>
      </c>
      <c r="G870" s="24" t="n">
        <v>6</v>
      </c>
      <c r="H870" s="25" t="n">
        <v>30.79</v>
      </c>
      <c r="I870" s="25" t="n">
        <v>184.74</v>
      </c>
      <c r="J870" s="25" t="n">
        <v>0</v>
      </c>
      <c r="K870" s="25" t="n">
        <v>0</v>
      </c>
      <c r="L870" s="25" t="n">
        <v>0</v>
      </c>
      <c r="M870" s="25"/>
      <c r="N870" s="6" t="s">
        <f>=I870+J870+K870+L870</f>
      </c>
      <c r="O870" s="23"/>
      <c r="P870" s="23" t="s">
        <v>386</v>
      </c>
    </row>
    <row collapsed="false" customFormat="false" customHeight="false" hidden="false" ht="12.1" outlineLevel="0" r="871">
      <c r="A871" s="21" t="n">
        <v>45231.556944444</v>
      </c>
      <c r="B871" s="17" t="s">
        <v>59</v>
      </c>
      <c r="C871" s="17" t="s">
        <v>416</v>
      </c>
      <c r="D871" s="17" t="s">
        <v>299</v>
      </c>
      <c r="E871" s="17" t="s">
        <v>34</v>
      </c>
      <c r="F871" s="17" t="s">
        <v>20</v>
      </c>
      <c r="G871" s="7" t="n">
        <v>32</v>
      </c>
      <c r="H871" s="6" t="n">
        <v>12.792</v>
      </c>
      <c r="I871" s="6" t="n">
        <v>-409.34</v>
      </c>
      <c r="J871" s="6" t="n">
        <v>0</v>
      </c>
      <c r="K871" s="6" t="n">
        <v>-1.23</v>
      </c>
      <c r="L871" s="6" t="n">
        <v>0</v>
      </c>
      <c r="M871" s="6"/>
      <c r="N871" s="6" t="s">
        <f>=I871+J871+K871+L871</f>
      </c>
      <c r="O871" s="17"/>
      <c r="P871" s="17" t="s">
        <v>386</v>
      </c>
    </row>
    <row collapsed="false" customFormat="false" customHeight="false" hidden="false" ht="12.1" outlineLevel="0" r="872">
      <c r="A872" s="22" t="n">
        <v>45233.59375</v>
      </c>
      <c r="B872" s="23" t="s">
        <v>390</v>
      </c>
      <c r="C872" s="23" t="s">
        <v>491</v>
      </c>
      <c r="D872" s="23" t="s">
        <v>390</v>
      </c>
      <c r="E872" s="23" t="s">
        <v>390</v>
      </c>
      <c r="F872" s="23" t="s">
        <v>20</v>
      </c>
      <c r="G872" s="24" t="n">
        <v>9</v>
      </c>
      <c r="H872" s="25" t="n">
        <v>1.94</v>
      </c>
      <c r="I872" s="25" t="n">
        <v>17.46</v>
      </c>
      <c r="J872" s="25" t="n">
        <v>0</v>
      </c>
      <c r="K872" s="25" t="n">
        <v>0</v>
      </c>
      <c r="L872" s="25" t="n">
        <v>0</v>
      </c>
      <c r="M872" s="25"/>
      <c r="N872" s="6" t="s">
        <f>=I872+J872+K872+L872</f>
      </c>
      <c r="O872" s="23"/>
      <c r="P872" s="23" t="s">
        <v>386</v>
      </c>
    </row>
    <row collapsed="false" customFormat="false" customHeight="false" hidden="false" ht="12.1" outlineLevel="0" r="873">
      <c r="A873" s="22" t="n">
        <v>45240.484722222</v>
      </c>
      <c r="B873" s="23" t="s">
        <v>390</v>
      </c>
      <c r="C873" s="23" t="s">
        <v>493</v>
      </c>
      <c r="D873" s="23" t="s">
        <v>390</v>
      </c>
      <c r="E873" s="23" t="s">
        <v>390</v>
      </c>
      <c r="F873" s="23" t="s">
        <v>20</v>
      </c>
      <c r="G873" s="24" t="n">
        <v>2</v>
      </c>
      <c r="H873" s="25" t="n">
        <v>20.19</v>
      </c>
      <c r="I873" s="25" t="n">
        <v>40.38</v>
      </c>
      <c r="J873" s="25" t="n">
        <v>0</v>
      </c>
      <c r="K873" s="25" t="n">
        <v>0</v>
      </c>
      <c r="L873" s="25" t="n">
        <v>0</v>
      </c>
      <c r="M873" s="25"/>
      <c r="N873" s="6" t="s">
        <f>=I873+J873+K873+L873</f>
      </c>
      <c r="O873" s="23"/>
      <c r="P873" s="23" t="s">
        <v>386</v>
      </c>
    </row>
    <row collapsed="false" customFormat="false" customHeight="false" hidden="false" ht="12.1" outlineLevel="0" r="874">
      <c r="A874" s="22" t="n">
        <v>45252.672916667</v>
      </c>
      <c r="B874" s="23" t="s">
        <v>393</v>
      </c>
      <c r="C874" s="23" t="s">
        <v>508</v>
      </c>
      <c r="D874" s="23" t="s">
        <v>393</v>
      </c>
      <c r="E874" s="23" t="s">
        <v>393</v>
      </c>
      <c r="F874" s="23" t="s">
        <v>20</v>
      </c>
      <c r="G874" s="24" t="n">
        <v>700</v>
      </c>
      <c r="H874" s="25" t="n">
        <v>1</v>
      </c>
      <c r="I874" s="25" t="n">
        <v>700</v>
      </c>
      <c r="J874" s="25" t="n">
        <v>0</v>
      </c>
      <c r="K874" s="25" t="n">
        <v>0</v>
      </c>
      <c r="L874" s="25" t="n">
        <v>0</v>
      </c>
      <c r="M874" s="25"/>
      <c r="N874" s="6" t="s">
        <f>=I874+J874+K874+L874</f>
      </c>
      <c r="O874" s="23"/>
      <c r="P874" s="23" t="s">
        <v>386</v>
      </c>
    </row>
    <row collapsed="false" customFormat="false" customHeight="false" hidden="false" ht="12.1" outlineLevel="0" r="875">
      <c r="A875" s="22" t="n">
        <v>45254.510416667</v>
      </c>
      <c r="B875" s="23" t="s">
        <v>390</v>
      </c>
      <c r="C875" s="23" t="s">
        <v>494</v>
      </c>
      <c r="D875" s="23" t="s">
        <v>390</v>
      </c>
      <c r="E875" s="23" t="s">
        <v>390</v>
      </c>
      <c r="F875" s="23" t="s">
        <v>20</v>
      </c>
      <c r="G875" s="24" t="n">
        <v>2</v>
      </c>
      <c r="H875" s="25" t="n">
        <v>8.42</v>
      </c>
      <c r="I875" s="25" t="n">
        <v>16.84</v>
      </c>
      <c r="J875" s="25" t="n">
        <v>0</v>
      </c>
      <c r="K875" s="25" t="n">
        <v>0</v>
      </c>
      <c r="L875" s="25" t="n">
        <v>0</v>
      </c>
      <c r="M875" s="25"/>
      <c r="N875" s="6" t="s">
        <f>=I875+J875+K875+L875</f>
      </c>
      <c r="O875" s="23"/>
      <c r="P875" s="23" t="s">
        <v>386</v>
      </c>
    </row>
    <row collapsed="false" customFormat="false" customHeight="false" hidden="false" ht="12.1" outlineLevel="0" r="876">
      <c r="A876" s="22" t="n">
        <v>45254.75625</v>
      </c>
      <c r="B876" s="23" t="s">
        <v>393</v>
      </c>
      <c r="C876" s="23" t="s">
        <v>509</v>
      </c>
      <c r="D876" s="23" t="s">
        <v>393</v>
      </c>
      <c r="E876" s="23" t="s">
        <v>393</v>
      </c>
      <c r="F876" s="23" t="s">
        <v>20</v>
      </c>
      <c r="G876" s="24" t="n">
        <v>14</v>
      </c>
      <c r="H876" s="25" t="n">
        <v>250</v>
      </c>
      <c r="I876" s="25" t="n">
        <v>3500</v>
      </c>
      <c r="J876" s="25" t="n">
        <v>0</v>
      </c>
      <c r="K876" s="25" t="n">
        <v>0</v>
      </c>
      <c r="L876" s="25" t="n">
        <v>0</v>
      </c>
      <c r="M876" s="25"/>
      <c r="N876" s="6" t="s">
        <f>=I876+J876+K876+L876</f>
      </c>
      <c r="O876" s="23"/>
      <c r="P876" s="23" t="s">
        <v>386</v>
      </c>
    </row>
    <row collapsed="false" customFormat="false" customHeight="false" hidden="false" ht="12.1" outlineLevel="0" r="877">
      <c r="A877" s="22" t="n">
        <v>45254.761111111</v>
      </c>
      <c r="B877" s="23" t="s">
        <v>390</v>
      </c>
      <c r="C877" s="23" t="s">
        <v>496</v>
      </c>
      <c r="D877" s="23" t="s">
        <v>390</v>
      </c>
      <c r="E877" s="23" t="s">
        <v>390</v>
      </c>
      <c r="F877" s="23" t="s">
        <v>20</v>
      </c>
      <c r="G877" s="24" t="n">
        <v>14</v>
      </c>
      <c r="H877" s="25" t="n">
        <v>10.72</v>
      </c>
      <c r="I877" s="25" t="n">
        <v>150.08</v>
      </c>
      <c r="J877" s="25" t="n">
        <v>0</v>
      </c>
      <c r="K877" s="25" t="n">
        <v>0</v>
      </c>
      <c r="L877" s="25" t="n">
        <v>0</v>
      </c>
      <c r="M877" s="25"/>
      <c r="N877" s="6" t="s">
        <f>=I877+J877+K877+L877</f>
      </c>
      <c r="O877" s="23"/>
      <c r="P877" s="23" t="s">
        <v>386</v>
      </c>
    </row>
    <row collapsed="false" customFormat="false" customHeight="false" hidden="false" ht="12.1" outlineLevel="0" r="878">
      <c r="A878" s="22" t="n">
        <v>45254.785416667</v>
      </c>
      <c r="B878" s="23" t="s">
        <v>393</v>
      </c>
      <c r="C878" s="23" t="s">
        <v>510</v>
      </c>
      <c r="D878" s="23" t="s">
        <v>393</v>
      </c>
      <c r="E878" s="23" t="s">
        <v>393</v>
      </c>
      <c r="F878" s="23" t="s">
        <v>20</v>
      </c>
      <c r="G878" s="24" t="n">
        <v>8</v>
      </c>
      <c r="H878" s="25" t="n">
        <v>300</v>
      </c>
      <c r="I878" s="25" t="n">
        <v>2400</v>
      </c>
      <c r="J878" s="25" t="n">
        <v>0</v>
      </c>
      <c r="K878" s="25" t="n">
        <v>0</v>
      </c>
      <c r="L878" s="25" t="n">
        <v>0</v>
      </c>
      <c r="M878" s="25"/>
      <c r="N878" s="6" t="s">
        <f>=I878+J878+K878+L878</f>
      </c>
      <c r="O878" s="23"/>
      <c r="P878" s="23" t="s">
        <v>386</v>
      </c>
    </row>
    <row collapsed="false" customFormat="false" customHeight="false" hidden="false" ht="12.1" outlineLevel="0" r="879">
      <c r="A879" s="22" t="n">
        <v>45254.786805556</v>
      </c>
      <c r="B879" s="23" t="s">
        <v>390</v>
      </c>
      <c r="C879" s="23" t="s">
        <v>495</v>
      </c>
      <c r="D879" s="23" t="s">
        <v>390</v>
      </c>
      <c r="E879" s="23" t="s">
        <v>390</v>
      </c>
      <c r="F879" s="23" t="s">
        <v>20</v>
      </c>
      <c r="G879" s="24" t="n">
        <v>8</v>
      </c>
      <c r="H879" s="25" t="n">
        <v>14.14</v>
      </c>
      <c r="I879" s="25" t="n">
        <v>113.12</v>
      </c>
      <c r="J879" s="25" t="n">
        <v>0</v>
      </c>
      <c r="K879" s="25" t="n">
        <v>0</v>
      </c>
      <c r="L879" s="25" t="n">
        <v>0</v>
      </c>
      <c r="M879" s="25"/>
      <c r="N879" s="6" t="s">
        <f>=I879+J879+K879+L879</f>
      </c>
      <c r="O879" s="23"/>
      <c r="P879" s="23" t="s">
        <v>386</v>
      </c>
    </row>
    <row collapsed="false" customFormat="false" customHeight="false" hidden="false" ht="12.1" outlineLevel="0" r="880">
      <c r="A880" s="22" t="n">
        <v>45259.642361111</v>
      </c>
      <c r="B880" s="23" t="s">
        <v>390</v>
      </c>
      <c r="C880" s="23" t="s">
        <v>499</v>
      </c>
      <c r="D880" s="23" t="s">
        <v>390</v>
      </c>
      <c r="E880" s="23" t="s">
        <v>390</v>
      </c>
      <c r="F880" s="23" t="s">
        <v>20</v>
      </c>
      <c r="G880" s="24" t="n">
        <v>2</v>
      </c>
      <c r="H880" s="25" t="n">
        <v>9.51</v>
      </c>
      <c r="I880" s="25" t="n">
        <v>19.02</v>
      </c>
      <c r="J880" s="25" t="n">
        <v>0</v>
      </c>
      <c r="K880" s="25" t="n">
        <v>0</v>
      </c>
      <c r="L880" s="25" t="n">
        <v>0</v>
      </c>
      <c r="M880" s="25"/>
      <c r="N880" s="6" t="s">
        <f>=I880+J880+K880+L880</f>
      </c>
      <c r="O880" s="23"/>
      <c r="P880" s="23" t="s">
        <v>386</v>
      </c>
    </row>
    <row collapsed="false" customFormat="false" customHeight="false" hidden="false" ht="12.1" outlineLevel="0" r="881">
      <c r="A881" s="21" t="n">
        <v>45260.425</v>
      </c>
      <c r="B881" s="17" t="s">
        <v>59</v>
      </c>
      <c r="C881" s="17" t="s">
        <v>416</v>
      </c>
      <c r="D881" s="17" t="s">
        <v>299</v>
      </c>
      <c r="E881" s="17" t="s">
        <v>34</v>
      </c>
      <c r="F881" s="17" t="s">
        <v>20</v>
      </c>
      <c r="G881" s="7" t="n">
        <v>50</v>
      </c>
      <c r="H881" s="6" t="n">
        <v>12.917</v>
      </c>
      <c r="I881" s="6" t="n">
        <v>-645.85</v>
      </c>
      <c r="J881" s="6" t="n">
        <v>0</v>
      </c>
      <c r="K881" s="6" t="n">
        <v>-1.94</v>
      </c>
      <c r="L881" s="6" t="n">
        <v>0</v>
      </c>
      <c r="M881" s="6"/>
      <c r="N881" s="6" t="s">
        <f>=I881+J881+K881+L881</f>
      </c>
      <c r="O881" s="17"/>
      <c r="P881" s="17" t="s">
        <v>386</v>
      </c>
    </row>
    <row collapsed="false" customFormat="false" customHeight="false" hidden="false" ht="12.1" outlineLevel="0" r="882">
      <c r="A882" s="22" t="n">
        <v>45260.761111111</v>
      </c>
      <c r="B882" s="23" t="s">
        <v>393</v>
      </c>
      <c r="C882" s="23" t="s">
        <v>511</v>
      </c>
      <c r="D882" s="23" t="s">
        <v>393</v>
      </c>
      <c r="E882" s="23" t="s">
        <v>393</v>
      </c>
      <c r="F882" s="23" t="s">
        <v>20</v>
      </c>
      <c r="G882" s="24" t="n">
        <v>15</v>
      </c>
      <c r="H882" s="25" t="n">
        <v>200</v>
      </c>
      <c r="I882" s="25" t="n">
        <v>3000</v>
      </c>
      <c r="J882" s="25" t="n">
        <v>0</v>
      </c>
      <c r="K882" s="25" t="n">
        <v>0</v>
      </c>
      <c r="L882" s="25" t="n">
        <v>0</v>
      </c>
      <c r="M882" s="25"/>
      <c r="N882" s="6" t="s">
        <f>=I882+J882+K882+L882</f>
      </c>
      <c r="O882" s="23"/>
      <c r="P882" s="23" t="s">
        <v>386</v>
      </c>
    </row>
    <row collapsed="false" customFormat="false" customHeight="false" hidden="false" ht="12.1" outlineLevel="0" r="883">
      <c r="A883" s="22" t="n">
        <v>45260.761805556</v>
      </c>
      <c r="B883" s="23" t="s">
        <v>390</v>
      </c>
      <c r="C883" s="23" t="s">
        <v>497</v>
      </c>
      <c r="D883" s="23" t="s">
        <v>390</v>
      </c>
      <c r="E883" s="23" t="s">
        <v>390</v>
      </c>
      <c r="F883" s="23" t="s">
        <v>20</v>
      </c>
      <c r="G883" s="24" t="n">
        <v>15</v>
      </c>
      <c r="H883" s="25" t="n">
        <v>12.25</v>
      </c>
      <c r="I883" s="25" t="n">
        <v>183.75</v>
      </c>
      <c r="J883" s="25" t="n">
        <v>0</v>
      </c>
      <c r="K883" s="25" t="n">
        <v>0</v>
      </c>
      <c r="L883" s="25" t="n">
        <v>0</v>
      </c>
      <c r="M883" s="25"/>
      <c r="N883" s="6" t="s">
        <f>=I883+J883+K883+L883</f>
      </c>
      <c r="O883" s="23"/>
      <c r="P883" s="23" t="s">
        <v>386</v>
      </c>
    </row>
    <row collapsed="false" customFormat="false" customHeight="false" hidden="false" ht="12.1" outlineLevel="0" r="884">
      <c r="A884" s="21" t="n">
        <v>45267.644444444</v>
      </c>
      <c r="B884" s="17" t="s">
        <v>59</v>
      </c>
      <c r="C884" s="17" t="s">
        <v>416</v>
      </c>
      <c r="D884" s="17" t="s">
        <v>299</v>
      </c>
      <c r="E884" s="17" t="s">
        <v>34</v>
      </c>
      <c r="F884" s="17" t="s">
        <v>20</v>
      </c>
      <c r="G884" s="7" t="n">
        <v>50</v>
      </c>
      <c r="H884" s="6" t="n">
        <v>12.844</v>
      </c>
      <c r="I884" s="6" t="n">
        <v>-642.2</v>
      </c>
      <c r="J884" s="6" t="n">
        <v>0</v>
      </c>
      <c r="K884" s="6" t="n">
        <v>-1.93</v>
      </c>
      <c r="L884" s="6" t="n">
        <v>0</v>
      </c>
      <c r="M884" s="6"/>
      <c r="N884" s="6" t="s">
        <f>=I884+J884+K884+L884</f>
      </c>
      <c r="O884" s="17"/>
      <c r="P884" s="17" t="s">
        <v>386</v>
      </c>
    </row>
    <row collapsed="false" customFormat="false" customHeight="false" hidden="false" ht="12.1" outlineLevel="0" r="885">
      <c r="A885" s="21" t="n">
        <v>45273.43125</v>
      </c>
      <c r="B885" s="17" t="s">
        <v>59</v>
      </c>
      <c r="C885" s="17" t="s">
        <v>416</v>
      </c>
      <c r="D885" s="17" t="s">
        <v>299</v>
      </c>
      <c r="E885" s="17" t="s">
        <v>34</v>
      </c>
      <c r="F885" s="17" t="s">
        <v>20</v>
      </c>
      <c r="G885" s="7" t="n">
        <v>46</v>
      </c>
      <c r="H885" s="6" t="n">
        <v>12.783</v>
      </c>
      <c r="I885" s="6" t="n">
        <v>-588.02</v>
      </c>
      <c r="J885" s="6" t="n">
        <v>0</v>
      </c>
      <c r="K885" s="6" t="n">
        <v>-1.76</v>
      </c>
      <c r="L885" s="6" t="n">
        <v>0</v>
      </c>
      <c r="M885" s="6"/>
      <c r="N885" s="6" t="s">
        <f>=I885+J885+K885+L885</f>
      </c>
      <c r="O885" s="17"/>
      <c r="P885" s="17" t="s">
        <v>386</v>
      </c>
    </row>
    <row collapsed="false" customFormat="false" customHeight="false" hidden="false" ht="12.1" outlineLevel="0" r="886">
      <c r="A886" s="38" t="n">
        <v>45279.605555556</v>
      </c>
      <c r="B886" s="39" t="s">
        <v>405</v>
      </c>
      <c r="C886" s="39" t="s">
        <v>255</v>
      </c>
      <c r="D886" s="39" t="s">
        <v>512</v>
      </c>
      <c r="E886" s="39" t="s">
        <v>406</v>
      </c>
      <c r="F886" s="39" t="s">
        <v>20</v>
      </c>
      <c r="G886" s="40" t="n">
        <v>-0.45</v>
      </c>
      <c r="H886" s="41" t="n">
        <v>90.5075</v>
      </c>
      <c r="I886" s="41" t="n">
        <v>0</v>
      </c>
      <c r="J886" s="41" t="n">
        <v>0</v>
      </c>
      <c r="K886" s="41" t="n">
        <v>0</v>
      </c>
      <c r="L886" s="41" t="n">
        <v>0</v>
      </c>
      <c r="M886" s="41"/>
      <c r="N886" s="6" t="s">
        <f>=I886+J886+K886+L886</f>
      </c>
      <c r="O886" s="39"/>
      <c r="P886" s="39" t="s">
        <v>386</v>
      </c>
    </row>
    <row collapsed="false" customFormat="false" customHeight="false" hidden="false" ht="12.1" outlineLevel="0" r="887">
      <c r="A887" s="30" t="n">
        <v>45279.605555556</v>
      </c>
      <c r="B887" s="31" t="s">
        <v>388</v>
      </c>
      <c r="C887" s="31" t="s">
        <v>486</v>
      </c>
      <c r="D887" s="31" t="s">
        <v>388</v>
      </c>
      <c r="E887" s="31" t="s">
        <v>388</v>
      </c>
      <c r="F887" s="31" t="s">
        <v>20</v>
      </c>
      <c r="G887" s="32" t="n">
        <v>1</v>
      </c>
      <c r="H887" s="33" t="n">
        <v>-169</v>
      </c>
      <c r="I887" s="33" t="n">
        <v>-169</v>
      </c>
      <c r="J887" s="33" t="n">
        <v>0</v>
      </c>
      <c r="K887" s="33" t="n">
        <v>0</v>
      </c>
      <c r="L887" s="33" t="n">
        <v>0</v>
      </c>
      <c r="M887" s="33"/>
      <c r="N887" s="6" t="s">
        <f>=I887+J887+K887+L887</f>
      </c>
      <c r="O887" s="31"/>
      <c r="P887" s="31" t="s">
        <v>386</v>
      </c>
    </row>
    <row collapsed="false" customFormat="false" customHeight="false" hidden="false" ht="12.1" outlineLevel="0" r="888">
      <c r="A888" s="30" t="n">
        <v>45292.143055556</v>
      </c>
      <c r="B888" s="31" t="s">
        <v>388</v>
      </c>
      <c r="C888" s="31" t="s">
        <v>486</v>
      </c>
      <c r="D888" s="31" t="s">
        <v>388</v>
      </c>
      <c r="E888" s="31" t="s">
        <v>388</v>
      </c>
      <c r="F888" s="31" t="s">
        <v>20</v>
      </c>
      <c r="G888" s="32" t="n">
        <v>1</v>
      </c>
      <c r="H888" s="33" t="n">
        <v>-228</v>
      </c>
      <c r="I888" s="33" t="n">
        <v>-228</v>
      </c>
      <c r="J888" s="33" t="n">
        <v>0</v>
      </c>
      <c r="K888" s="33" t="n">
        <v>0</v>
      </c>
      <c r="L888" s="33" t="n">
        <v>0</v>
      </c>
      <c r="M888" s="33"/>
      <c r="N888" s="6" t="s">
        <f>=I888+J888+K888+L888</f>
      </c>
      <c r="O888" s="31"/>
      <c r="P888" s="31" t="s">
        <v>370</v>
      </c>
    </row>
    <row collapsed="false" customFormat="false" customHeight="false" hidden="false" ht="12.1" outlineLevel="0" r="889">
      <c r="A889" s="22" t="n">
        <v>45302.652777778</v>
      </c>
      <c r="B889" s="23" t="s">
        <v>390</v>
      </c>
      <c r="C889" s="23" t="s">
        <v>506</v>
      </c>
      <c r="D889" s="23" t="s">
        <v>390</v>
      </c>
      <c r="E889" s="23" t="s">
        <v>390</v>
      </c>
      <c r="F889" s="23" t="s">
        <v>20</v>
      </c>
      <c r="G889" s="24" t="n">
        <v>2</v>
      </c>
      <c r="H889" s="25" t="n">
        <v>23.68</v>
      </c>
      <c r="I889" s="25" t="n">
        <v>47.36</v>
      </c>
      <c r="J889" s="25" t="n">
        <v>0</v>
      </c>
      <c r="K889" s="25" t="n">
        <v>0</v>
      </c>
      <c r="L889" s="25" t="n">
        <v>0</v>
      </c>
      <c r="M889" s="25"/>
      <c r="N889" s="6" t="s">
        <f>=I889+J889+K889+L889</f>
      </c>
      <c r="O889" s="23"/>
      <c r="P889" s="23" t="s">
        <v>386</v>
      </c>
    </row>
    <row collapsed="false" customFormat="false" customHeight="false" hidden="false" ht="12.1" outlineLevel="0" r="890">
      <c r="A890" s="22" t="n">
        <v>45302.704166667</v>
      </c>
      <c r="B890" s="23" t="s">
        <v>390</v>
      </c>
      <c r="C890" s="23" t="s">
        <v>501</v>
      </c>
      <c r="D890" s="23" t="s">
        <v>390</v>
      </c>
      <c r="E890" s="23" t="s">
        <v>390</v>
      </c>
      <c r="F890" s="23" t="s">
        <v>20</v>
      </c>
      <c r="G890" s="24" t="n">
        <v>1</v>
      </c>
      <c r="H890" s="25" t="n">
        <v>13.96</v>
      </c>
      <c r="I890" s="25" t="n">
        <v>13.96</v>
      </c>
      <c r="J890" s="25" t="n">
        <v>0</v>
      </c>
      <c r="K890" s="25" t="n">
        <v>0</v>
      </c>
      <c r="L890" s="25" t="n">
        <v>0</v>
      </c>
      <c r="M890" s="25"/>
      <c r="N890" s="6" t="s">
        <f>=I890+J890+K890+L890</f>
      </c>
      <c r="O890" s="23"/>
      <c r="P890" s="23" t="s">
        <v>386</v>
      </c>
    </row>
    <row collapsed="false" customFormat="false" customHeight="false" hidden="false" ht="12.1" outlineLevel="0" r="891">
      <c r="A891" s="22" t="n">
        <v>45307.403472222</v>
      </c>
      <c r="B891" s="23" t="s">
        <v>390</v>
      </c>
      <c r="C891" s="23" t="s">
        <v>502</v>
      </c>
      <c r="D891" s="23" t="s">
        <v>390</v>
      </c>
      <c r="E891" s="23" t="s">
        <v>390</v>
      </c>
      <c r="F891" s="23" t="s">
        <v>20</v>
      </c>
      <c r="G891" s="24" t="n">
        <v>5</v>
      </c>
      <c r="H891" s="25" t="n">
        <v>5.95</v>
      </c>
      <c r="I891" s="25" t="n">
        <v>29.75</v>
      </c>
      <c r="J891" s="25" t="n">
        <v>0</v>
      </c>
      <c r="K891" s="25" t="n">
        <v>0</v>
      </c>
      <c r="L891" s="25" t="n">
        <v>0</v>
      </c>
      <c r="M891" s="25"/>
      <c r="N891" s="6" t="s">
        <f>=I891+J891+K891+L891</f>
      </c>
      <c r="O891" s="23"/>
      <c r="P891" s="23" t="s">
        <v>386</v>
      </c>
    </row>
    <row collapsed="false" customFormat="false" customHeight="false" hidden="false" ht="12.1" outlineLevel="0" r="892">
      <c r="A892" s="22" t="n">
        <v>45315.511111111</v>
      </c>
      <c r="B892" s="23" t="s">
        <v>390</v>
      </c>
      <c r="C892" s="23" t="s">
        <v>503</v>
      </c>
      <c r="D892" s="23" t="s">
        <v>390</v>
      </c>
      <c r="E892" s="23" t="s">
        <v>390</v>
      </c>
      <c r="F892" s="23" t="s">
        <v>20</v>
      </c>
      <c r="G892" s="24" t="n">
        <v>6</v>
      </c>
      <c r="H892" s="25" t="n">
        <v>30.79</v>
      </c>
      <c r="I892" s="25" t="n">
        <v>184.74</v>
      </c>
      <c r="J892" s="25" t="n">
        <v>0</v>
      </c>
      <c r="K892" s="25" t="n">
        <v>0</v>
      </c>
      <c r="L892" s="25" t="n">
        <v>0</v>
      </c>
      <c r="M892" s="25"/>
      <c r="N892" s="6" t="s">
        <f>=I892+J892+K892+L892</f>
      </c>
      <c r="O892" s="23"/>
      <c r="P892" s="23" t="s">
        <v>386</v>
      </c>
    </row>
    <row collapsed="false" customFormat="false" customHeight="false" hidden="false" ht="12.1" outlineLevel="0" r="893">
      <c r="A893" s="22" t="n">
        <v>45324.45</v>
      </c>
      <c r="B893" s="23" t="s">
        <v>390</v>
      </c>
      <c r="C893" s="23" t="s">
        <v>491</v>
      </c>
      <c r="D893" s="23" t="s">
        <v>390</v>
      </c>
      <c r="E893" s="23" t="s">
        <v>390</v>
      </c>
      <c r="F893" s="23" t="s">
        <v>20</v>
      </c>
      <c r="G893" s="24" t="n">
        <v>9</v>
      </c>
      <c r="H893" s="25" t="n">
        <v>1.94</v>
      </c>
      <c r="I893" s="25" t="n">
        <v>17.46</v>
      </c>
      <c r="J893" s="25" t="n">
        <v>0</v>
      </c>
      <c r="K893" s="25" t="n">
        <v>0</v>
      </c>
      <c r="L893" s="25" t="n">
        <v>0</v>
      </c>
      <c r="M893" s="25"/>
      <c r="N893" s="6" t="s">
        <f>=I893+J893+K893+L893</f>
      </c>
      <c r="O893" s="23"/>
      <c r="P893" s="23" t="s">
        <v>386</v>
      </c>
    </row>
    <row collapsed="false" customFormat="false" customHeight="false" hidden="false" ht="12.1" outlineLevel="0" r="894">
      <c r="A894" s="22" t="n">
        <v>45330.584027778</v>
      </c>
      <c r="B894" s="23" t="s">
        <v>390</v>
      </c>
      <c r="C894" s="23" t="s">
        <v>493</v>
      </c>
      <c r="D894" s="23" t="s">
        <v>390</v>
      </c>
      <c r="E894" s="23" t="s">
        <v>390</v>
      </c>
      <c r="F894" s="23" t="s">
        <v>20</v>
      </c>
      <c r="G894" s="24" t="n">
        <v>2</v>
      </c>
      <c r="H894" s="25" t="n">
        <v>20.19</v>
      </c>
      <c r="I894" s="25" t="n">
        <v>40.38</v>
      </c>
      <c r="J894" s="25" t="n">
        <v>0</v>
      </c>
      <c r="K894" s="25" t="n">
        <v>0</v>
      </c>
      <c r="L894" s="25" t="n">
        <v>0</v>
      </c>
      <c r="M894" s="25"/>
      <c r="N894" s="6" t="s">
        <f>=I894+J894+K894+L894</f>
      </c>
      <c r="O894" s="23"/>
      <c r="P894" s="23" t="s">
        <v>386</v>
      </c>
    </row>
    <row collapsed="false" customFormat="false" customHeight="false" hidden="false" ht="12.1" outlineLevel="0" r="895">
      <c r="A895" s="21" t="n">
        <v>45337.454861111</v>
      </c>
      <c r="B895" s="17" t="s">
        <v>33</v>
      </c>
      <c r="C895" s="17" t="s">
        <v>423</v>
      </c>
      <c r="D895" s="17" t="s">
        <v>299</v>
      </c>
      <c r="E895" s="17" t="s">
        <v>34</v>
      </c>
      <c r="F895" s="17" t="s">
        <v>20</v>
      </c>
      <c r="G895" s="7" t="n">
        <v>294</v>
      </c>
      <c r="H895" s="6" t="n">
        <v>6.58</v>
      </c>
      <c r="I895" s="6" t="n">
        <v>-1934.52</v>
      </c>
      <c r="J895" s="6" t="n">
        <v>0</v>
      </c>
      <c r="K895" s="6" t="n">
        <v>0</v>
      </c>
      <c r="L895" s="6" t="n">
        <v>0</v>
      </c>
      <c r="M895" s="6"/>
      <c r="N895" s="6" t="s">
        <f>=I895+J895+K895+L895</f>
      </c>
      <c r="O895" s="17"/>
      <c r="P895" s="17" t="s">
        <v>386</v>
      </c>
    </row>
    <row collapsed="false" customFormat="false" customHeight="false" hidden="false" ht="12.1" outlineLevel="0" r="896">
      <c r="A896" s="21" t="n">
        <v>45337.459027778</v>
      </c>
      <c r="B896" s="17" t="s">
        <v>59</v>
      </c>
      <c r="C896" s="17" t="s">
        <v>416</v>
      </c>
      <c r="D896" s="17" t="s">
        <v>299</v>
      </c>
      <c r="E896" s="17" t="s">
        <v>34</v>
      </c>
      <c r="F896" s="17" t="s">
        <v>20</v>
      </c>
      <c r="G896" s="7" t="n">
        <v>100</v>
      </c>
      <c r="H896" s="6" t="n">
        <v>13.195</v>
      </c>
      <c r="I896" s="6" t="n">
        <v>-1319.51</v>
      </c>
      <c r="J896" s="6" t="n">
        <v>0</v>
      </c>
      <c r="K896" s="6" t="n">
        <v>-3.96</v>
      </c>
      <c r="L896" s="6" t="n">
        <v>0</v>
      </c>
      <c r="M896" s="6"/>
      <c r="N896" s="6" t="s">
        <f>=I896+J896+K896+L896</f>
      </c>
      <c r="O896" s="17"/>
      <c r="P896" s="17" t="s">
        <v>386</v>
      </c>
    </row>
    <row collapsed="false" customFormat="false" customHeight="false" hidden="false" ht="12.1" outlineLevel="0" r="897">
      <c r="A897" s="22" t="n">
        <v>45344.560416667</v>
      </c>
      <c r="B897" s="23" t="s">
        <v>390</v>
      </c>
      <c r="C897" s="23" t="s">
        <v>495</v>
      </c>
      <c r="D897" s="23" t="s">
        <v>390</v>
      </c>
      <c r="E897" s="23" t="s">
        <v>390</v>
      </c>
      <c r="F897" s="23" t="s">
        <v>20</v>
      </c>
      <c r="G897" s="24" t="n">
        <v>8</v>
      </c>
      <c r="H897" s="25" t="n">
        <v>8.08</v>
      </c>
      <c r="I897" s="25" t="n">
        <v>64.64</v>
      </c>
      <c r="J897" s="25" t="n">
        <v>0</v>
      </c>
      <c r="K897" s="25" t="n">
        <v>0</v>
      </c>
      <c r="L897" s="25" t="n">
        <v>0</v>
      </c>
      <c r="M897" s="25"/>
      <c r="N897" s="6" t="s">
        <f>=I897+J897+K897+L897</f>
      </c>
      <c r="O897" s="23"/>
      <c r="P897" s="23" t="s">
        <v>386</v>
      </c>
    </row>
    <row collapsed="false" customFormat="false" customHeight="false" hidden="false" ht="12.1" outlineLevel="0" r="898">
      <c r="A898" s="22" t="n">
        <v>45344.563888889</v>
      </c>
      <c r="B898" s="23" t="s">
        <v>390</v>
      </c>
      <c r="C898" s="23" t="s">
        <v>496</v>
      </c>
      <c r="D898" s="23" t="s">
        <v>390</v>
      </c>
      <c r="E898" s="23" t="s">
        <v>390</v>
      </c>
      <c r="F898" s="23" t="s">
        <v>20</v>
      </c>
      <c r="G898" s="24" t="n">
        <v>14</v>
      </c>
      <c r="H898" s="25" t="n">
        <v>5.36</v>
      </c>
      <c r="I898" s="25" t="n">
        <v>75.04</v>
      </c>
      <c r="J898" s="25" t="n">
        <v>0</v>
      </c>
      <c r="K898" s="25" t="n">
        <v>0</v>
      </c>
      <c r="L898" s="25" t="n">
        <v>0</v>
      </c>
      <c r="M898" s="25"/>
      <c r="N898" s="6" t="s">
        <f>=I898+J898+K898+L898</f>
      </c>
      <c r="O898" s="23"/>
      <c r="P898" s="23" t="s">
        <v>386</v>
      </c>
    </row>
    <row collapsed="false" customFormat="false" customHeight="false" hidden="false" ht="12.1" outlineLevel="0" r="899">
      <c r="A899" s="21" t="n">
        <v>45344.611111111</v>
      </c>
      <c r="B899" s="17" t="s">
        <v>33</v>
      </c>
      <c r="C899" s="17" t="s">
        <v>423</v>
      </c>
      <c r="D899" s="17" t="s">
        <v>299</v>
      </c>
      <c r="E899" s="17" t="s">
        <v>34</v>
      </c>
      <c r="F899" s="17" t="s">
        <v>20</v>
      </c>
      <c r="G899" s="7" t="n">
        <v>300</v>
      </c>
      <c r="H899" s="6" t="n">
        <v>6.43</v>
      </c>
      <c r="I899" s="6" t="n">
        <v>-1929</v>
      </c>
      <c r="J899" s="6" t="n">
        <v>0</v>
      </c>
      <c r="K899" s="6" t="n">
        <v>0</v>
      </c>
      <c r="L899" s="6" t="n">
        <v>0</v>
      </c>
      <c r="M899" s="6"/>
      <c r="N899" s="6" t="s">
        <f>=I899+J899+K899+L899</f>
      </c>
      <c r="O899" s="17"/>
      <c r="P899" s="17" t="s">
        <v>386</v>
      </c>
    </row>
    <row collapsed="false" customFormat="false" customHeight="false" hidden="false" ht="12.1" outlineLevel="0" r="900">
      <c r="A900" s="22" t="n">
        <v>45350.648611111</v>
      </c>
      <c r="B900" s="23" t="s">
        <v>390</v>
      </c>
      <c r="C900" s="23" t="s">
        <v>499</v>
      </c>
      <c r="D900" s="23" t="s">
        <v>390</v>
      </c>
      <c r="E900" s="23" t="s">
        <v>390</v>
      </c>
      <c r="F900" s="23" t="s">
        <v>20</v>
      </c>
      <c r="G900" s="24" t="n">
        <v>2</v>
      </c>
      <c r="H900" s="25" t="n">
        <v>9.51</v>
      </c>
      <c r="I900" s="25" t="n">
        <v>19.02</v>
      </c>
      <c r="J900" s="25" t="n">
        <v>0</v>
      </c>
      <c r="K900" s="25" t="n">
        <v>0</v>
      </c>
      <c r="L900" s="25" t="n">
        <v>0</v>
      </c>
      <c r="M900" s="25"/>
      <c r="N900" s="6" t="s">
        <f>=I900+J900+K900+L900</f>
      </c>
      <c r="O900" s="23"/>
      <c r="P900" s="23" t="s">
        <v>386</v>
      </c>
    </row>
    <row collapsed="false" customFormat="false" customHeight="false" hidden="false" ht="12.1" outlineLevel="0" r="901">
      <c r="A901" s="22" t="n">
        <v>45352.629861111</v>
      </c>
      <c r="B901" s="23" t="s">
        <v>390</v>
      </c>
      <c r="C901" s="23" t="s">
        <v>497</v>
      </c>
      <c r="D901" s="23" t="s">
        <v>390</v>
      </c>
      <c r="E901" s="23" t="s">
        <v>390</v>
      </c>
      <c r="F901" s="23" t="s">
        <v>20</v>
      </c>
      <c r="G901" s="24" t="n">
        <v>15</v>
      </c>
      <c r="H901" s="25" t="n">
        <v>8.17</v>
      </c>
      <c r="I901" s="25" t="n">
        <v>122.55</v>
      </c>
      <c r="J901" s="25" t="n">
        <v>0</v>
      </c>
      <c r="K901" s="25" t="n">
        <v>0</v>
      </c>
      <c r="L901" s="25" t="n">
        <v>0</v>
      </c>
      <c r="M901" s="25"/>
      <c r="N901" s="6" t="s">
        <f>=I901+J901+K901+L901</f>
      </c>
      <c r="O901" s="23"/>
      <c r="P901" s="23" t="s">
        <v>386</v>
      </c>
    </row>
    <row collapsed="false" customFormat="false" customHeight="false" hidden="false" ht="12.1" outlineLevel="0" r="902">
      <c r="A902" s="21" t="n">
        <v>45386.640277778</v>
      </c>
      <c r="B902" s="17" t="s">
        <v>59</v>
      </c>
      <c r="C902" s="17" t="s">
        <v>416</v>
      </c>
      <c r="D902" s="17" t="s">
        <v>299</v>
      </c>
      <c r="E902" s="17" t="s">
        <v>34</v>
      </c>
      <c r="F902" s="17" t="s">
        <v>20</v>
      </c>
      <c r="G902" s="7" t="n">
        <v>50</v>
      </c>
      <c r="H902" s="6" t="n">
        <v>13.314</v>
      </c>
      <c r="I902" s="6" t="n">
        <v>-665.7</v>
      </c>
      <c r="J902" s="6" t="n">
        <v>0</v>
      </c>
      <c r="K902" s="6" t="n">
        <v>-2</v>
      </c>
      <c r="L902" s="6" t="n">
        <v>0</v>
      </c>
      <c r="M902" s="6"/>
      <c r="N902" s="6" t="s">
        <f>=I902+J902+K902+L902</f>
      </c>
      <c r="O902" s="17"/>
      <c r="P902" s="17" t="s">
        <v>386</v>
      </c>
    </row>
    <row collapsed="false" customFormat="false" customHeight="false" hidden="false" ht="12.1" outlineLevel="0" r="903">
      <c r="A903" s="22" t="n">
        <v>45387.660416667</v>
      </c>
      <c r="B903" s="23" t="s">
        <v>390</v>
      </c>
      <c r="C903" s="23" t="s">
        <v>501</v>
      </c>
      <c r="D903" s="23" t="s">
        <v>390</v>
      </c>
      <c r="E903" s="23" t="s">
        <v>390</v>
      </c>
      <c r="F903" s="23" t="s">
        <v>20</v>
      </c>
      <c r="G903" s="24" t="n">
        <v>13.96</v>
      </c>
      <c r="H903" s="25" t="n">
        <v>1</v>
      </c>
      <c r="I903" s="25" t="n">
        <v>13.96</v>
      </c>
      <c r="J903" s="25" t="n">
        <v>0</v>
      </c>
      <c r="K903" s="25" t="n">
        <v>0</v>
      </c>
      <c r="L903" s="25" t="n">
        <v>0</v>
      </c>
      <c r="M903" s="25"/>
      <c r="N903" s="6" t="s">
        <f>=I903+J903+K903+L903</f>
      </c>
      <c r="O903" s="23"/>
      <c r="P903" s="23" t="s">
        <v>386</v>
      </c>
    </row>
    <row collapsed="false" customFormat="false" customHeight="false" hidden="false" ht="12.1" outlineLevel="0" r="904">
      <c r="A904" s="21" t="n">
        <v>45390.491666667</v>
      </c>
      <c r="B904" s="17" t="s">
        <v>59</v>
      </c>
      <c r="C904" s="17" t="s">
        <v>416</v>
      </c>
      <c r="D904" s="17" t="s">
        <v>299</v>
      </c>
      <c r="E904" s="17" t="s">
        <v>34</v>
      </c>
      <c r="F904" s="17" t="s">
        <v>20</v>
      </c>
      <c r="G904" s="7" t="n">
        <v>50</v>
      </c>
      <c r="H904" s="6" t="n">
        <v>13.36</v>
      </c>
      <c r="I904" s="6" t="n">
        <v>-668</v>
      </c>
      <c r="J904" s="6" t="n">
        <v>0</v>
      </c>
      <c r="K904" s="6" t="n">
        <v>-2</v>
      </c>
      <c r="L904" s="6" t="n">
        <v>0</v>
      </c>
      <c r="M904" s="6"/>
      <c r="N904" s="6" t="s">
        <f>=I904+J904+K904+L904</f>
      </c>
      <c r="O904" s="17"/>
      <c r="P904" s="17" t="s">
        <v>386</v>
      </c>
    </row>
    <row collapsed="false" customFormat="false" customHeight="false" hidden="false" ht="12.1" outlineLevel="0" r="905">
      <c r="A905" s="21" t="n">
        <v>45391.535416667</v>
      </c>
      <c r="B905" s="17" t="s">
        <v>33</v>
      </c>
      <c r="C905" s="17" t="s">
        <v>423</v>
      </c>
      <c r="D905" s="17" t="s">
        <v>299</v>
      </c>
      <c r="E905" s="17" t="s">
        <v>34</v>
      </c>
      <c r="F905" s="17" t="s">
        <v>20</v>
      </c>
      <c r="G905" s="7" t="n">
        <v>600</v>
      </c>
      <c r="H905" s="6" t="n">
        <v>6.97</v>
      </c>
      <c r="I905" s="6" t="n">
        <v>-4182</v>
      </c>
      <c r="J905" s="6" t="n">
        <v>0</v>
      </c>
      <c r="K905" s="6" t="n">
        <v>0</v>
      </c>
      <c r="L905" s="6" t="n">
        <v>0</v>
      </c>
      <c r="M905" s="6"/>
      <c r="N905" s="6" t="s">
        <f>=I905+J905+K905+L905</f>
      </c>
      <c r="O905" s="17"/>
      <c r="P905" s="17" t="s">
        <v>386</v>
      </c>
    </row>
    <row collapsed="false" customFormat="false" customHeight="false" hidden="false" ht="12.1" outlineLevel="0" r="906">
      <c r="A906" s="22" t="n">
        <v>45397.661805556</v>
      </c>
      <c r="B906" s="23" t="s">
        <v>390</v>
      </c>
      <c r="C906" s="23" t="s">
        <v>502</v>
      </c>
      <c r="D906" s="23" t="s">
        <v>390</v>
      </c>
      <c r="E906" s="23" t="s">
        <v>390</v>
      </c>
      <c r="F906" s="23" t="s">
        <v>20</v>
      </c>
      <c r="G906" s="24" t="n">
        <v>29.75</v>
      </c>
      <c r="H906" s="25" t="n">
        <v>1</v>
      </c>
      <c r="I906" s="25" t="n">
        <v>29.75</v>
      </c>
      <c r="J906" s="25" t="n">
        <v>0</v>
      </c>
      <c r="K906" s="25" t="n">
        <v>0</v>
      </c>
      <c r="L906" s="25" t="n">
        <v>0</v>
      </c>
      <c r="M906" s="25"/>
      <c r="N906" s="6" t="s">
        <f>=I906+J906+K906+L906</f>
      </c>
      <c r="O906" s="23"/>
      <c r="P906" s="23" t="s">
        <v>386</v>
      </c>
    </row>
    <row collapsed="false" customFormat="false" customHeight="false" hidden="false" ht="12.1" outlineLevel="0" r="907">
      <c r="A907" s="22" t="n">
        <v>45406.474305556</v>
      </c>
      <c r="B907" s="23" t="s">
        <v>390</v>
      </c>
      <c r="C907" s="23" t="s">
        <v>503</v>
      </c>
      <c r="D907" s="23" t="s">
        <v>390</v>
      </c>
      <c r="E907" s="23" t="s">
        <v>390</v>
      </c>
      <c r="F907" s="23" t="s">
        <v>20</v>
      </c>
      <c r="G907" s="24" t="n">
        <v>6</v>
      </c>
      <c r="H907" s="25" t="n">
        <v>30.79</v>
      </c>
      <c r="I907" s="25" t="n">
        <v>184.74</v>
      </c>
      <c r="J907" s="25" t="n">
        <v>0</v>
      </c>
      <c r="K907" s="25" t="n">
        <v>0</v>
      </c>
      <c r="L907" s="25" t="n">
        <v>0</v>
      </c>
      <c r="M907" s="25"/>
      <c r="N907" s="6" t="s">
        <f>=I907+J907+K907+L907</f>
      </c>
      <c r="O907" s="23"/>
      <c r="P907" s="23" t="s">
        <v>386</v>
      </c>
    </row>
    <row collapsed="false" customFormat="false" customHeight="false" hidden="false" ht="12.1" outlineLevel="0" r="908">
      <c r="A908" s="22" t="n">
        <v>45418.382638889</v>
      </c>
      <c r="B908" s="23" t="s">
        <v>390</v>
      </c>
      <c r="C908" s="23" t="s">
        <v>491</v>
      </c>
      <c r="D908" s="23" t="s">
        <v>390</v>
      </c>
      <c r="E908" s="23" t="s">
        <v>390</v>
      </c>
      <c r="F908" s="23" t="s">
        <v>20</v>
      </c>
      <c r="G908" s="24" t="n">
        <v>9</v>
      </c>
      <c r="H908" s="25" t="n">
        <v>1.94</v>
      </c>
      <c r="I908" s="25" t="n">
        <v>17.46</v>
      </c>
      <c r="J908" s="25" t="n">
        <v>0</v>
      </c>
      <c r="K908" s="25" t="n">
        <v>0</v>
      </c>
      <c r="L908" s="25" t="n">
        <v>0</v>
      </c>
      <c r="M908" s="25"/>
      <c r="N908" s="6" t="s">
        <f>=I908+J908+K908+L908</f>
      </c>
      <c r="O908" s="23"/>
      <c r="P908" s="23" t="s">
        <v>386</v>
      </c>
    </row>
    <row collapsed="false" customFormat="false" customHeight="false" hidden="false" ht="12.1" outlineLevel="0" r="909">
      <c r="A909" s="22" t="n">
        <v>45425.58125</v>
      </c>
      <c r="B909" s="23" t="s">
        <v>390</v>
      </c>
      <c r="C909" s="23" t="s">
        <v>493</v>
      </c>
      <c r="D909" s="23" t="s">
        <v>390</v>
      </c>
      <c r="E909" s="23" t="s">
        <v>390</v>
      </c>
      <c r="F909" s="23" t="s">
        <v>20</v>
      </c>
      <c r="G909" s="24" t="n">
        <v>2</v>
      </c>
      <c r="H909" s="25" t="n">
        <v>20.19</v>
      </c>
      <c r="I909" s="25" t="n">
        <v>40.38</v>
      </c>
      <c r="J909" s="25" t="n">
        <v>0</v>
      </c>
      <c r="K909" s="25" t="n">
        <v>0</v>
      </c>
      <c r="L909" s="25" t="n">
        <v>0</v>
      </c>
      <c r="M909" s="25"/>
      <c r="N909" s="6" t="s">
        <f>=I909+J909+K909+L909</f>
      </c>
      <c r="O909" s="23"/>
      <c r="P909" s="23" t="s">
        <v>386</v>
      </c>
    </row>
    <row collapsed="false" customFormat="false" customHeight="false" hidden="false" ht="12.1" outlineLevel="0" r="910">
      <c r="A910" s="22" t="n">
        <v>45435.695833333</v>
      </c>
      <c r="B910" s="23" t="s">
        <v>390</v>
      </c>
      <c r="C910" s="23" t="s">
        <v>513</v>
      </c>
      <c r="D910" s="23" t="s">
        <v>390</v>
      </c>
      <c r="E910" s="23" t="s">
        <v>390</v>
      </c>
      <c r="F910" s="23" t="s">
        <v>20</v>
      </c>
      <c r="G910" s="24" t="n">
        <v>64.64</v>
      </c>
      <c r="H910" s="25" t="n">
        <v>1</v>
      </c>
      <c r="I910" s="25" t="n">
        <v>64.64</v>
      </c>
      <c r="J910" s="25" t="n">
        <v>0</v>
      </c>
      <c r="K910" s="25" t="n">
        <v>0</v>
      </c>
      <c r="L910" s="25" t="n">
        <v>0</v>
      </c>
      <c r="M910" s="25"/>
      <c r="N910" s="6" t="s">
        <f>=I910+J910+K910+L910</f>
      </c>
      <c r="O910" s="23"/>
      <c r="P910" s="23" t="s">
        <v>386</v>
      </c>
    </row>
    <row collapsed="false" customFormat="false" customHeight="false" hidden="false" ht="12.1" outlineLevel="0" r="911">
      <c r="A911" s="22" t="n">
        <v>45435.698611111</v>
      </c>
      <c r="B911" s="23" t="s">
        <v>390</v>
      </c>
      <c r="C911" s="23" t="s">
        <v>514</v>
      </c>
      <c r="D911" s="23" t="s">
        <v>390</v>
      </c>
      <c r="E911" s="23" t="s">
        <v>390</v>
      </c>
      <c r="F911" s="23" t="s">
        <v>20</v>
      </c>
      <c r="G911" s="24" t="n">
        <v>75.04</v>
      </c>
      <c r="H911" s="25" t="n">
        <v>1</v>
      </c>
      <c r="I911" s="25" t="n">
        <v>75.04</v>
      </c>
      <c r="J911" s="25" t="n">
        <v>0</v>
      </c>
      <c r="K911" s="25" t="n">
        <v>0</v>
      </c>
      <c r="L911" s="25" t="n">
        <v>0</v>
      </c>
      <c r="M911" s="25"/>
      <c r="N911" s="6" t="s">
        <f>=I911+J911+K911+L911</f>
      </c>
      <c r="O911" s="23"/>
      <c r="P911" s="23" t="s">
        <v>386</v>
      </c>
    </row>
    <row collapsed="false" customFormat="false" customHeight="false" hidden="false" ht="12.1" outlineLevel="0" r="912">
      <c r="A912" s="21" t="n">
        <v>45436.688888889</v>
      </c>
      <c r="B912" s="17" t="s">
        <v>33</v>
      </c>
      <c r="C912" s="17" t="s">
        <v>423</v>
      </c>
      <c r="D912" s="17" t="s">
        <v>299</v>
      </c>
      <c r="E912" s="17" t="s">
        <v>34</v>
      </c>
      <c r="F912" s="17" t="s">
        <v>20</v>
      </c>
      <c r="G912" s="7" t="n">
        <v>100</v>
      </c>
      <c r="H912" s="6" t="n">
        <v>6.97</v>
      </c>
      <c r="I912" s="6" t="n">
        <v>-697</v>
      </c>
      <c r="J912" s="6" t="n">
        <v>0</v>
      </c>
      <c r="K912" s="6" t="n">
        <v>0</v>
      </c>
      <c r="L912" s="6" t="n">
        <v>0</v>
      </c>
      <c r="M912" s="6"/>
      <c r="N912" s="6" t="s">
        <f>=I912+J912+K912+L912</f>
      </c>
      <c r="O912" s="17"/>
      <c r="P912" s="17" t="s">
        <v>386</v>
      </c>
    </row>
    <row collapsed="false" customFormat="false" customHeight="false" hidden="false" ht="12.1" outlineLevel="0" r="913">
      <c r="A913" s="21" t="n">
        <v>45436.688888889</v>
      </c>
      <c r="B913" s="17" t="s">
        <v>59</v>
      </c>
      <c r="C913" s="17" t="s">
        <v>416</v>
      </c>
      <c r="D913" s="17" t="s">
        <v>299</v>
      </c>
      <c r="E913" s="17" t="s">
        <v>34</v>
      </c>
      <c r="F913" s="17" t="s">
        <v>20</v>
      </c>
      <c r="G913" s="7" t="n">
        <v>50</v>
      </c>
      <c r="H913" s="6" t="n">
        <v>13.335</v>
      </c>
      <c r="I913" s="6" t="n">
        <v>-666.75</v>
      </c>
      <c r="J913" s="6" t="n">
        <v>0</v>
      </c>
      <c r="K913" s="6" t="n">
        <v>-2</v>
      </c>
      <c r="L913" s="6" t="n">
        <v>0</v>
      </c>
      <c r="M913" s="6"/>
      <c r="N913" s="6" t="s">
        <f>=I913+J913+K913+L913</f>
      </c>
      <c r="O913" s="17"/>
      <c r="P913" s="17" t="s">
        <v>386</v>
      </c>
    </row>
    <row collapsed="false" customFormat="false" customHeight="false" hidden="false" ht="12.1" outlineLevel="0" r="914">
      <c r="A914" s="22" t="n">
        <v>45441.611111111</v>
      </c>
      <c r="B914" s="23" t="s">
        <v>390</v>
      </c>
      <c r="C914" s="23" t="s">
        <v>515</v>
      </c>
      <c r="D914" s="23" t="s">
        <v>390</v>
      </c>
      <c r="E914" s="23" t="s">
        <v>390</v>
      </c>
      <c r="F914" s="23" t="s">
        <v>20</v>
      </c>
      <c r="G914" s="24" t="n">
        <v>19.02</v>
      </c>
      <c r="H914" s="25" t="n">
        <v>1</v>
      </c>
      <c r="I914" s="25" t="n">
        <v>19.02</v>
      </c>
      <c r="J914" s="25" t="n">
        <v>0</v>
      </c>
      <c r="K914" s="25" t="n">
        <v>0</v>
      </c>
      <c r="L914" s="25" t="n">
        <v>0</v>
      </c>
      <c r="M914" s="25"/>
      <c r="N914" s="6" t="s">
        <f>=I914+J914+K914+L914</f>
      </c>
      <c r="O914" s="23"/>
      <c r="P914" s="23" t="s">
        <v>386</v>
      </c>
    </row>
    <row collapsed="false" customFormat="false" customHeight="false" hidden="false" ht="12.1" outlineLevel="0" r="915">
      <c r="A915" s="22" t="n">
        <v>45442.663888889</v>
      </c>
      <c r="B915" s="23" t="s">
        <v>390</v>
      </c>
      <c r="C915" s="23" t="s">
        <v>516</v>
      </c>
      <c r="D915" s="23" t="s">
        <v>390</v>
      </c>
      <c r="E915" s="23" t="s">
        <v>390</v>
      </c>
      <c r="F915" s="23" t="s">
        <v>20</v>
      </c>
      <c r="G915" s="24" t="n">
        <v>119.85</v>
      </c>
      <c r="H915" s="25" t="n">
        <v>1</v>
      </c>
      <c r="I915" s="25" t="n">
        <v>119.85</v>
      </c>
      <c r="J915" s="25" t="n">
        <v>0</v>
      </c>
      <c r="K915" s="25" t="n">
        <v>0</v>
      </c>
      <c r="L915" s="25" t="n">
        <v>0</v>
      </c>
      <c r="M915" s="25"/>
      <c r="N915" s="6" t="s">
        <f>=I915+J915+K915+L915</f>
      </c>
      <c r="O915" s="23"/>
      <c r="P915" s="23" t="s">
        <v>386</v>
      </c>
    </row>
    <row collapsed="false" customFormat="false" customHeight="false" hidden="false" ht="12.1" outlineLevel="0" r="916">
      <c r="A916" s="22" t="n">
        <v>45454.570138889</v>
      </c>
      <c r="B916" s="23" t="s">
        <v>390</v>
      </c>
      <c r="C916" s="23" t="s">
        <v>517</v>
      </c>
      <c r="D916" s="23" t="s">
        <v>390</v>
      </c>
      <c r="E916" s="23" t="s">
        <v>390</v>
      </c>
      <c r="F916" s="23" t="s">
        <v>20</v>
      </c>
      <c r="G916" s="24" t="n">
        <v>10</v>
      </c>
      <c r="H916" s="25" t="n">
        <v>25.43</v>
      </c>
      <c r="I916" s="25" t="n">
        <v>254.3</v>
      </c>
      <c r="J916" s="25" t="n">
        <v>0</v>
      </c>
      <c r="K916" s="25" t="n">
        <v>0</v>
      </c>
      <c r="L916" s="25" t="n">
        <v>0</v>
      </c>
      <c r="M916" s="25"/>
      <c r="N916" s="6" t="s">
        <f>=I916+J916+K916+L916</f>
      </c>
      <c r="O916" s="23"/>
      <c r="P916" s="23" t="s">
        <v>386</v>
      </c>
    </row>
    <row collapsed="false" customFormat="false" customHeight="false" hidden="false" ht="12.1" outlineLevel="0" r="917">
      <c r="A917" s="30" t="n">
        <v>45454.570138889</v>
      </c>
      <c r="B917" s="31" t="s">
        <v>388</v>
      </c>
      <c r="C917" s="31" t="s">
        <v>486</v>
      </c>
      <c r="D917" s="31" t="s">
        <v>388</v>
      </c>
      <c r="E917" s="31" t="s">
        <v>388</v>
      </c>
      <c r="F917" s="31" t="s">
        <v>20</v>
      </c>
      <c r="G917" s="32" t="n">
        <v>1</v>
      </c>
      <c r="H917" s="33" t="n">
        <v>-33</v>
      </c>
      <c r="I917" s="33" t="n">
        <v>-33</v>
      </c>
      <c r="J917" s="33" t="n">
        <v>0</v>
      </c>
      <c r="K917" s="33" t="n">
        <v>0</v>
      </c>
      <c r="L917" s="33" t="n">
        <v>0</v>
      </c>
      <c r="M917" s="33"/>
      <c r="N917" s="6" t="s">
        <f>=I917+J917+K917+L917</f>
      </c>
      <c r="O917" s="31"/>
      <c r="P917" s="31" t="s">
        <v>386</v>
      </c>
    </row>
    <row collapsed="false" customFormat="false" customHeight="false" hidden="false" ht="12.1" outlineLevel="0" r="918">
      <c r="A918" s="22" t="n">
        <v>45478.59375</v>
      </c>
      <c r="B918" s="23" t="s">
        <v>393</v>
      </c>
      <c r="C918" s="23" t="s">
        <v>518</v>
      </c>
      <c r="D918" s="23" t="s">
        <v>393</v>
      </c>
      <c r="E918" s="23" t="s">
        <v>393</v>
      </c>
      <c r="F918" s="23" t="s">
        <v>20</v>
      </c>
      <c r="G918" s="24" t="n">
        <v>200</v>
      </c>
      <c r="H918" s="25" t="n">
        <v>1</v>
      </c>
      <c r="I918" s="25" t="n">
        <v>200</v>
      </c>
      <c r="J918" s="25" t="n">
        <v>0</v>
      </c>
      <c r="K918" s="25" t="n">
        <v>0</v>
      </c>
      <c r="L918" s="25" t="n">
        <v>0</v>
      </c>
      <c r="M918" s="25"/>
      <c r="N918" s="6" t="s">
        <f>=I918+J918+K918+L918</f>
      </c>
      <c r="O918" s="23"/>
      <c r="P918" s="23" t="s">
        <v>386</v>
      </c>
    </row>
    <row collapsed="false" customFormat="false" customHeight="false" hidden="false" ht="12.1" outlineLevel="0" r="919">
      <c r="A919" s="22" t="n">
        <v>45478.595833333</v>
      </c>
      <c r="B919" s="23" t="s">
        <v>390</v>
      </c>
      <c r="C919" s="23" t="s">
        <v>519</v>
      </c>
      <c r="D919" s="23" t="s">
        <v>390</v>
      </c>
      <c r="E919" s="23" t="s">
        <v>390</v>
      </c>
      <c r="F919" s="23" t="s">
        <v>20</v>
      </c>
      <c r="G919" s="24" t="n">
        <v>13.96</v>
      </c>
      <c r="H919" s="25" t="n">
        <v>1</v>
      </c>
      <c r="I919" s="25" t="n">
        <v>13.96</v>
      </c>
      <c r="J919" s="25" t="n">
        <v>0</v>
      </c>
      <c r="K919" s="25" t="n">
        <v>0</v>
      </c>
      <c r="L919" s="25" t="n">
        <v>0</v>
      </c>
      <c r="M919" s="25"/>
      <c r="N919" s="6" t="s">
        <f>=I919+J919+K919+L919</f>
      </c>
      <c r="O919" s="23"/>
      <c r="P919" s="23" t="s">
        <v>386</v>
      </c>
    </row>
    <row collapsed="false" customFormat="false" customHeight="false" hidden="false" ht="12.1" outlineLevel="0" r="920">
      <c r="A920" s="22" t="n">
        <v>45484.560416667</v>
      </c>
      <c r="B920" s="23" t="s">
        <v>390</v>
      </c>
      <c r="C920" s="23" t="s">
        <v>520</v>
      </c>
      <c r="D920" s="23" t="s">
        <v>390</v>
      </c>
      <c r="E920" s="23" t="s">
        <v>390</v>
      </c>
      <c r="F920" s="23" t="s">
        <v>20</v>
      </c>
      <c r="G920" s="24" t="n">
        <v>47.36</v>
      </c>
      <c r="H920" s="25" t="n">
        <v>1</v>
      </c>
      <c r="I920" s="25" t="n">
        <v>47.36</v>
      </c>
      <c r="J920" s="25" t="n">
        <v>0</v>
      </c>
      <c r="K920" s="25" t="n">
        <v>0</v>
      </c>
      <c r="L920" s="25" t="n">
        <v>0</v>
      </c>
      <c r="M920" s="25"/>
      <c r="N920" s="6" t="s">
        <f>=I920+J920+K920+L920</f>
      </c>
      <c r="O920" s="23"/>
      <c r="P920" s="23" t="s">
        <v>386</v>
      </c>
    </row>
    <row collapsed="false" customFormat="false" customHeight="false" hidden="false" ht="12.1" outlineLevel="0" r="921">
      <c r="A921" s="22" t="n">
        <v>45484.561805556</v>
      </c>
      <c r="B921" s="23" t="s">
        <v>393</v>
      </c>
      <c r="C921" s="23" t="s">
        <v>521</v>
      </c>
      <c r="D921" s="23" t="s">
        <v>393</v>
      </c>
      <c r="E921" s="23" t="s">
        <v>393</v>
      </c>
      <c r="F921" s="23" t="s">
        <v>20</v>
      </c>
      <c r="G921" s="24" t="n">
        <v>1000</v>
      </c>
      <c r="H921" s="25" t="n">
        <v>1</v>
      </c>
      <c r="I921" s="25" t="n">
        <v>1000</v>
      </c>
      <c r="J921" s="25" t="n">
        <v>0</v>
      </c>
      <c r="K921" s="25" t="n">
        <v>0</v>
      </c>
      <c r="L921" s="25" t="n">
        <v>0</v>
      </c>
      <c r="M921" s="25"/>
      <c r="N921" s="6" t="s">
        <f>=I921+J921+K921+L921</f>
      </c>
      <c r="O921" s="23"/>
      <c r="P921" s="23" t="s">
        <v>386</v>
      </c>
    </row>
    <row collapsed="false" customFormat="false" customHeight="false" hidden="false" ht="12.1" outlineLevel="0" r="922">
      <c r="A922" s="22" t="n">
        <v>45488.574305556</v>
      </c>
      <c r="B922" s="23" t="s">
        <v>390</v>
      </c>
      <c r="C922" s="23" t="s">
        <v>522</v>
      </c>
      <c r="D922" s="23" t="s">
        <v>390</v>
      </c>
      <c r="E922" s="23" t="s">
        <v>390</v>
      </c>
      <c r="F922" s="23" t="s">
        <v>20</v>
      </c>
      <c r="G922" s="24" t="n">
        <v>29.75</v>
      </c>
      <c r="H922" s="25" t="n">
        <v>1</v>
      </c>
      <c r="I922" s="25" t="n">
        <v>29.75</v>
      </c>
      <c r="J922" s="25" t="n">
        <v>0</v>
      </c>
      <c r="K922" s="25" t="n">
        <v>0</v>
      </c>
      <c r="L922" s="25" t="n">
        <v>0</v>
      </c>
      <c r="M922" s="25"/>
      <c r="N922" s="6" t="s">
        <f>=I922+J922+K922+L922</f>
      </c>
      <c r="O922" s="23"/>
      <c r="P922" s="23" t="s">
        <v>386</v>
      </c>
    </row>
    <row collapsed="false" customFormat="false" customHeight="false" hidden="false" ht="12.1" outlineLevel="0" r="923">
      <c r="A923" s="22" t="n">
        <v>45488.5875</v>
      </c>
      <c r="B923" s="23" t="s">
        <v>393</v>
      </c>
      <c r="C923" s="23" t="s">
        <v>523</v>
      </c>
      <c r="D923" s="23" t="s">
        <v>393</v>
      </c>
      <c r="E923" s="23" t="s">
        <v>393</v>
      </c>
      <c r="F923" s="23" t="s">
        <v>20</v>
      </c>
      <c r="G923" s="24" t="n">
        <v>750</v>
      </c>
      <c r="H923" s="25" t="n">
        <v>1</v>
      </c>
      <c r="I923" s="25" t="n">
        <v>750</v>
      </c>
      <c r="J923" s="25" t="n">
        <v>0</v>
      </c>
      <c r="K923" s="25" t="n">
        <v>0</v>
      </c>
      <c r="L923" s="25" t="n">
        <v>0</v>
      </c>
      <c r="M923" s="25"/>
      <c r="N923" s="6" t="s">
        <f>=I923+J923+K923+L923</f>
      </c>
      <c r="O923" s="23"/>
      <c r="P923" s="23" t="s">
        <v>386</v>
      </c>
    </row>
    <row collapsed="false" customFormat="false" customHeight="false" hidden="false" ht="12.1" outlineLevel="0" r="924">
      <c r="A924" s="22" t="n">
        <v>45497.443055556</v>
      </c>
      <c r="B924" s="23" t="s">
        <v>390</v>
      </c>
      <c r="C924" s="23" t="s">
        <v>524</v>
      </c>
      <c r="D924" s="23" t="s">
        <v>390</v>
      </c>
      <c r="E924" s="23" t="s">
        <v>390</v>
      </c>
      <c r="F924" s="23" t="s">
        <v>20</v>
      </c>
      <c r="G924" s="24" t="n">
        <v>184.74</v>
      </c>
      <c r="H924" s="25" t="n">
        <v>1</v>
      </c>
      <c r="I924" s="25" t="n">
        <v>184.74</v>
      </c>
      <c r="J924" s="25" t="n">
        <v>0</v>
      </c>
      <c r="K924" s="25" t="n">
        <v>0</v>
      </c>
      <c r="L924" s="25" t="n">
        <v>0</v>
      </c>
      <c r="M924" s="25"/>
      <c r="N924" s="6" t="s">
        <f>=I924+J924+K924+L924</f>
      </c>
      <c r="O924" s="23"/>
      <c r="P924" s="23" t="s">
        <v>386</v>
      </c>
    </row>
    <row collapsed="false" customFormat="false" customHeight="false" hidden="false" ht="12.1" outlineLevel="0" r="925">
      <c r="A925" s="21" t="n">
        <v>45502.741666667</v>
      </c>
      <c r="B925" s="17" t="s">
        <v>33</v>
      </c>
      <c r="C925" s="17" t="s">
        <v>423</v>
      </c>
      <c r="D925" s="17" t="s">
        <v>299</v>
      </c>
      <c r="E925" s="17" t="s">
        <v>34</v>
      </c>
      <c r="F925" s="17" t="s">
        <v>20</v>
      </c>
      <c r="G925" s="7" t="n">
        <v>200</v>
      </c>
      <c r="H925" s="6" t="n">
        <v>6.26</v>
      </c>
      <c r="I925" s="6" t="n">
        <v>-1252</v>
      </c>
      <c r="J925" s="6" t="n">
        <v>0</v>
      </c>
      <c r="K925" s="6" t="n">
        <v>0</v>
      </c>
      <c r="L925" s="6" t="n">
        <v>0</v>
      </c>
      <c r="M925" s="6"/>
      <c r="N925" s="6" t="s">
        <f>=I925+J925+K925+L925</f>
      </c>
      <c r="O925" s="17"/>
      <c r="P925" s="17" t="s">
        <v>386</v>
      </c>
    </row>
    <row collapsed="false" customFormat="false" customHeight="false" hidden="false" ht="12.1" outlineLevel="0" r="926">
      <c r="A926" s="22" t="n">
        <v>45503.519444444</v>
      </c>
      <c r="B926" s="23" t="s">
        <v>390</v>
      </c>
      <c r="C926" s="23" t="s">
        <v>525</v>
      </c>
      <c r="D926" s="23" t="s">
        <v>390</v>
      </c>
      <c r="E926" s="23" t="s">
        <v>390</v>
      </c>
      <c r="F926" s="23" t="s">
        <v>20</v>
      </c>
      <c r="G926" s="24" t="n">
        <v>350</v>
      </c>
      <c r="H926" s="25" t="n">
        <v>1</v>
      </c>
      <c r="I926" s="25" t="n">
        <v>350</v>
      </c>
      <c r="J926" s="25" t="n">
        <v>0</v>
      </c>
      <c r="K926" s="25" t="n">
        <v>0</v>
      </c>
      <c r="L926" s="25" t="n">
        <v>0</v>
      </c>
      <c r="M926" s="25"/>
      <c r="N926" s="6" t="s">
        <f>=I926+J926+K926+L926</f>
      </c>
      <c r="O926" s="23"/>
      <c r="P926" s="23" t="s">
        <v>370</v>
      </c>
    </row>
    <row collapsed="false" customFormat="false" customHeight="false" hidden="false" ht="12.1" outlineLevel="0" r="927">
      <c r="A927" s="30" t="n">
        <v>45503.519444444</v>
      </c>
      <c r="B927" s="31" t="s">
        <v>388</v>
      </c>
      <c r="C927" s="31" t="s">
        <v>486</v>
      </c>
      <c r="D927" s="31" t="s">
        <v>388</v>
      </c>
      <c r="E927" s="31" t="s">
        <v>388</v>
      </c>
      <c r="F927" s="31" t="s">
        <v>20</v>
      </c>
      <c r="G927" s="32" t="n">
        <v>43</v>
      </c>
      <c r="H927" s="33" t="n">
        <v>-1</v>
      </c>
      <c r="I927" s="33" t="n">
        <v>-43</v>
      </c>
      <c r="J927" s="33" t="n">
        <v>0</v>
      </c>
      <c r="K927" s="33" t="n">
        <v>0</v>
      </c>
      <c r="L927" s="33" t="n">
        <v>0</v>
      </c>
      <c r="M927" s="33"/>
      <c r="N927" s="6" t="s">
        <f>=I927+J927+K927+L927</f>
      </c>
      <c r="O927" s="31"/>
      <c r="P927" s="31" t="s">
        <v>370</v>
      </c>
    </row>
    <row collapsed="false" customFormat="false" customHeight="false" hidden="false" ht="12.1" outlineLevel="0" r="928">
      <c r="A928" s="22" t="n">
        <v>45509.36875</v>
      </c>
      <c r="B928" s="23" t="s">
        <v>390</v>
      </c>
      <c r="C928" s="23" t="s">
        <v>526</v>
      </c>
      <c r="D928" s="23" t="s">
        <v>390</v>
      </c>
      <c r="E928" s="23" t="s">
        <v>390</v>
      </c>
      <c r="F928" s="23" t="s">
        <v>20</v>
      </c>
      <c r="G928" s="24" t="n">
        <v>17.46</v>
      </c>
      <c r="H928" s="25" t="n">
        <v>1</v>
      </c>
      <c r="I928" s="25" t="n">
        <v>17.46</v>
      </c>
      <c r="J928" s="25" t="n">
        <v>0</v>
      </c>
      <c r="K928" s="25" t="n">
        <v>0</v>
      </c>
      <c r="L928" s="25" t="n">
        <v>0</v>
      </c>
      <c r="M928" s="25"/>
      <c r="N928" s="6" t="s">
        <f>=I928+J928+K928+L928</f>
      </c>
      <c r="O928" s="23"/>
      <c r="P928" s="23" t="s">
        <v>386</v>
      </c>
    </row>
    <row collapsed="false" customFormat="false" customHeight="false" hidden="false" ht="12.1" outlineLevel="0" r="929">
      <c r="A929" s="21" t="n">
        <v>45509.453472222</v>
      </c>
      <c r="B929" s="17" t="s">
        <v>33</v>
      </c>
      <c r="C929" s="17" t="s">
        <v>423</v>
      </c>
      <c r="D929" s="17" t="s">
        <v>299</v>
      </c>
      <c r="E929" s="17" t="s">
        <v>34</v>
      </c>
      <c r="F929" s="17" t="s">
        <v>20</v>
      </c>
      <c r="G929" s="7" t="n">
        <v>200</v>
      </c>
      <c r="H929" s="6" t="n">
        <v>6.13</v>
      </c>
      <c r="I929" s="6" t="n">
        <v>-1226</v>
      </c>
      <c r="J929" s="6" t="n">
        <v>0</v>
      </c>
      <c r="K929" s="6" t="n">
        <v>0</v>
      </c>
      <c r="L929" s="6" t="n">
        <v>0</v>
      </c>
      <c r="M929" s="6"/>
      <c r="N929" s="6" t="s">
        <f>=I929+J929+K929+L929</f>
      </c>
      <c r="O929" s="17"/>
      <c r="P929" s="17" t="s">
        <v>386</v>
      </c>
    </row>
    <row collapsed="false" customFormat="false" customHeight="false" hidden="false" ht="12.1" outlineLevel="0" r="930">
      <c r="A930" s="22" t="n">
        <v>45512.636111111</v>
      </c>
      <c r="B930" s="23" t="s">
        <v>390</v>
      </c>
      <c r="C930" s="23" t="s">
        <v>527</v>
      </c>
      <c r="D930" s="23" t="s">
        <v>390</v>
      </c>
      <c r="E930" s="23" t="s">
        <v>390</v>
      </c>
      <c r="F930" s="23" t="s">
        <v>20</v>
      </c>
      <c r="G930" s="24" t="n">
        <v>40.38</v>
      </c>
      <c r="H930" s="25" t="n">
        <v>1</v>
      </c>
      <c r="I930" s="25" t="n">
        <v>40.38</v>
      </c>
      <c r="J930" s="25" t="n">
        <v>0</v>
      </c>
      <c r="K930" s="25" t="n">
        <v>0</v>
      </c>
      <c r="L930" s="25" t="n">
        <v>0</v>
      </c>
      <c r="M930" s="25"/>
      <c r="N930" s="6" t="s">
        <f>=I930+J930+K930+L930</f>
      </c>
      <c r="O930" s="23"/>
      <c r="P930" s="23" t="s">
        <v>386</v>
      </c>
    </row>
    <row collapsed="false" customFormat="false" customHeight="false" hidden="false" ht="12.1" outlineLevel="0" r="931">
      <c r="A931" s="22" t="n">
        <v>45512.663194444</v>
      </c>
      <c r="B931" s="23" t="s">
        <v>393</v>
      </c>
      <c r="C931" s="23" t="s">
        <v>528</v>
      </c>
      <c r="D931" s="23" t="s">
        <v>393</v>
      </c>
      <c r="E931" s="23" t="s">
        <v>393</v>
      </c>
      <c r="F931" s="23" t="s">
        <v>20</v>
      </c>
      <c r="G931" s="24" t="n">
        <v>2000</v>
      </c>
      <c r="H931" s="25" t="n">
        <v>1</v>
      </c>
      <c r="I931" s="25" t="n">
        <v>2000</v>
      </c>
      <c r="J931" s="25" t="n">
        <v>0</v>
      </c>
      <c r="K931" s="25" t="n">
        <v>0</v>
      </c>
      <c r="L931" s="25" t="n">
        <v>0</v>
      </c>
      <c r="M931" s="25"/>
      <c r="N931" s="6" t="s">
        <f>=I931+J931+K931+L931</f>
      </c>
      <c r="O931" s="23"/>
      <c r="P931" s="23" t="s">
        <v>386</v>
      </c>
    </row>
    <row collapsed="false" customFormat="false" customHeight="false" hidden="false" ht="12.1" outlineLevel="0" r="932">
      <c r="A932" s="34" t="n">
        <v>45516.791666667</v>
      </c>
      <c r="B932" s="35" t="s">
        <v>74</v>
      </c>
      <c r="C932" s="35" t="s">
        <v>463</v>
      </c>
      <c r="D932" s="35" t="s">
        <v>300</v>
      </c>
      <c r="E932" s="35" t="s">
        <v>34</v>
      </c>
      <c r="F932" s="35" t="s">
        <v>20</v>
      </c>
      <c r="G932" s="36" t="n">
        <v>-18</v>
      </c>
      <c r="H932" s="37" t="n">
        <v>76.55</v>
      </c>
      <c r="I932" s="37" t="n">
        <v>1377.9</v>
      </c>
      <c r="J932" s="37" t="n">
        <v>0</v>
      </c>
      <c r="K932" s="37" t="n">
        <v>0</v>
      </c>
      <c r="L932" s="37" t="n">
        <v>0</v>
      </c>
      <c r="M932" s="37"/>
      <c r="N932" s="6" t="s">
        <f>=I932+J932+K932+L932</f>
      </c>
      <c r="O932" s="35"/>
      <c r="P932" s="35" t="s">
        <v>386</v>
      </c>
    </row>
    <row collapsed="false" customFormat="false" customHeight="false" hidden="false" ht="12.1" outlineLevel="0" r="933">
      <c r="A933" s="34" t="n">
        <v>45516.791666667</v>
      </c>
      <c r="B933" s="35" t="s">
        <v>38</v>
      </c>
      <c r="C933" s="35" t="s">
        <v>387</v>
      </c>
      <c r="D933" s="35" t="s">
        <v>300</v>
      </c>
      <c r="E933" s="35" t="s">
        <v>34</v>
      </c>
      <c r="F933" s="35" t="s">
        <v>20</v>
      </c>
      <c r="G933" s="36" t="n">
        <v>-72</v>
      </c>
      <c r="H933" s="37" t="n">
        <v>87.64</v>
      </c>
      <c r="I933" s="37" t="n">
        <v>6310.08</v>
      </c>
      <c r="J933" s="37" t="n">
        <v>0</v>
      </c>
      <c r="K933" s="37" t="n">
        <v>0</v>
      </c>
      <c r="L933" s="37" t="n">
        <v>0</v>
      </c>
      <c r="M933" s="37"/>
      <c r="N933" s="6" t="s">
        <f>=I933+J933+K933+L933</f>
      </c>
      <c r="O933" s="35"/>
      <c r="P933" s="35" t="s">
        <v>386</v>
      </c>
    </row>
    <row collapsed="false" customFormat="false" customHeight="false" hidden="false" ht="12.1" outlineLevel="0" r="934">
      <c r="A934" s="34" t="n">
        <v>45516.791666667</v>
      </c>
      <c r="B934" s="35" t="s">
        <v>84</v>
      </c>
      <c r="C934" s="35" t="s">
        <v>429</v>
      </c>
      <c r="D934" s="35" t="s">
        <v>300</v>
      </c>
      <c r="E934" s="35" t="s">
        <v>34</v>
      </c>
      <c r="F934" s="35" t="s">
        <v>20</v>
      </c>
      <c r="G934" s="36" t="n">
        <v>-86</v>
      </c>
      <c r="H934" s="37" t="n">
        <v>37.44</v>
      </c>
      <c r="I934" s="37" t="n">
        <v>3219.84</v>
      </c>
      <c r="J934" s="37" t="n">
        <v>0</v>
      </c>
      <c r="K934" s="37" t="n">
        <v>0</v>
      </c>
      <c r="L934" s="37" t="n">
        <v>0</v>
      </c>
      <c r="M934" s="37"/>
      <c r="N934" s="6" t="s">
        <f>=I934+J934+K934+L934</f>
      </c>
      <c r="O934" s="35"/>
      <c r="P934" s="35" t="s">
        <v>386</v>
      </c>
    </row>
    <row collapsed="false" customFormat="false" customHeight="false" hidden="false" ht="12.1" outlineLevel="0" r="935">
      <c r="A935" s="34" t="n">
        <v>45516.791666667</v>
      </c>
      <c r="B935" s="35" t="s">
        <v>78</v>
      </c>
      <c r="C935" s="35" t="s">
        <v>378</v>
      </c>
      <c r="D935" s="35" t="s">
        <v>300</v>
      </c>
      <c r="E935" s="35" t="s">
        <v>34</v>
      </c>
      <c r="F935" s="35" t="s">
        <v>20</v>
      </c>
      <c r="G935" s="36" t="n">
        <v>-877</v>
      </c>
      <c r="H935" s="37" t="n">
        <v>2.48</v>
      </c>
      <c r="I935" s="37" t="n">
        <v>2174.96</v>
      </c>
      <c r="J935" s="37" t="n">
        <v>0</v>
      </c>
      <c r="K935" s="37" t="n">
        <v>0</v>
      </c>
      <c r="L935" s="37" t="n">
        <v>0</v>
      </c>
      <c r="M935" s="37"/>
      <c r="N935" s="6" t="s">
        <f>=I935+J935+K935+L935</f>
      </c>
      <c r="O935" s="35"/>
      <c r="P935" s="35" t="s">
        <v>386</v>
      </c>
    </row>
    <row collapsed="false" customFormat="false" customHeight="false" hidden="false" ht="12.1" outlineLevel="0" r="936">
      <c r="A936" s="34" t="n">
        <v>45516.791666667</v>
      </c>
      <c r="B936" s="35" t="s">
        <v>70</v>
      </c>
      <c r="C936" s="35" t="s">
        <v>450</v>
      </c>
      <c r="D936" s="35" t="s">
        <v>300</v>
      </c>
      <c r="E936" s="35" t="s">
        <v>34</v>
      </c>
      <c r="F936" s="35" t="s">
        <v>20</v>
      </c>
      <c r="G936" s="36" t="n">
        <v>-17</v>
      </c>
      <c r="H936" s="37" t="n">
        <v>92.36</v>
      </c>
      <c r="I936" s="37" t="n">
        <v>1570.12</v>
      </c>
      <c r="J936" s="37" t="n">
        <v>0</v>
      </c>
      <c r="K936" s="37" t="n">
        <v>0</v>
      </c>
      <c r="L936" s="37" t="n">
        <v>0</v>
      </c>
      <c r="M936" s="37"/>
      <c r="N936" s="6" t="s">
        <f>=I936+J936+K936+L936</f>
      </c>
      <c r="O936" s="35"/>
      <c r="P936" s="35" t="s">
        <v>386</v>
      </c>
    </row>
    <row collapsed="false" customFormat="false" customHeight="false" hidden="false" ht="12.1" outlineLevel="0" r="937">
      <c r="A937" s="34" t="n">
        <v>45516.791666667</v>
      </c>
      <c r="B937" s="35" t="s">
        <v>336</v>
      </c>
      <c r="C937" s="35" t="s">
        <v>466</v>
      </c>
      <c r="D937" s="35" t="s">
        <v>300</v>
      </c>
      <c r="E937" s="35" t="s">
        <v>34</v>
      </c>
      <c r="F937" s="35" t="s">
        <v>20</v>
      </c>
      <c r="G937" s="36" t="n">
        <v>-1</v>
      </c>
      <c r="H937" s="37" t="n">
        <v>562.39</v>
      </c>
      <c r="I937" s="37" t="n">
        <v>562.39</v>
      </c>
      <c r="J937" s="37" t="n">
        <v>0</v>
      </c>
      <c r="K937" s="37" t="n">
        <v>0</v>
      </c>
      <c r="L937" s="37" t="n">
        <v>0</v>
      </c>
      <c r="M937" s="37"/>
      <c r="N937" s="6" t="s">
        <f>=I937+J937+K937+L937</f>
      </c>
      <c r="O937" s="35"/>
      <c r="P937" s="35" t="s">
        <v>386</v>
      </c>
    </row>
    <row collapsed="false" customFormat="false" customHeight="false" hidden="false" ht="12.1" outlineLevel="0" r="938">
      <c r="A938" s="21" t="n">
        <v>45518.755555556</v>
      </c>
      <c r="B938" s="17" t="s">
        <v>33</v>
      </c>
      <c r="C938" s="17" t="s">
        <v>423</v>
      </c>
      <c r="D938" s="17" t="s">
        <v>299</v>
      </c>
      <c r="E938" s="17" t="s">
        <v>34</v>
      </c>
      <c r="F938" s="17" t="s">
        <v>20</v>
      </c>
      <c r="G938" s="7" t="n">
        <v>200</v>
      </c>
      <c r="H938" s="6" t="n">
        <v>6.12</v>
      </c>
      <c r="I938" s="6" t="n">
        <v>-1224</v>
      </c>
      <c r="J938" s="6" t="n">
        <v>0</v>
      </c>
      <c r="K938" s="6" t="n">
        <v>0</v>
      </c>
      <c r="L938" s="6" t="n">
        <v>0</v>
      </c>
      <c r="M938" s="6"/>
      <c r="N938" s="6" t="s">
        <f>=I938+J938+K938+L938</f>
      </c>
      <c r="O938" s="17"/>
      <c r="P938" s="17" t="s">
        <v>386</v>
      </c>
    </row>
    <row collapsed="false" customFormat="false" customHeight="false" hidden="false" ht="12.1" outlineLevel="0" r="939">
      <c r="A939" s="21" t="n">
        <v>45526.4875</v>
      </c>
      <c r="B939" s="17" t="s">
        <v>33</v>
      </c>
      <c r="C939" s="17" t="s">
        <v>423</v>
      </c>
      <c r="D939" s="17" t="s">
        <v>299</v>
      </c>
      <c r="E939" s="17" t="s">
        <v>34</v>
      </c>
      <c r="F939" s="17" t="s">
        <v>20</v>
      </c>
      <c r="G939" s="7" t="n">
        <v>200</v>
      </c>
      <c r="H939" s="6" t="n">
        <v>5.91</v>
      </c>
      <c r="I939" s="6" t="n">
        <v>-1182</v>
      </c>
      <c r="J939" s="6" t="n">
        <v>0</v>
      </c>
      <c r="K939" s="6" t="n">
        <v>0</v>
      </c>
      <c r="L939" s="6" t="n">
        <v>0</v>
      </c>
      <c r="M939" s="6"/>
      <c r="N939" s="6" t="s">
        <f>=I939+J939+K939+L939</f>
      </c>
      <c r="O939" s="17"/>
      <c r="P939" s="17" t="s">
        <v>386</v>
      </c>
    </row>
    <row collapsed="false" customFormat="false" customHeight="false" hidden="false" ht="12.1" outlineLevel="0" r="940">
      <c r="A940" s="22" t="n">
        <v>45526.585416667</v>
      </c>
      <c r="B940" s="23" t="s">
        <v>393</v>
      </c>
      <c r="C940" s="23" t="s">
        <v>509</v>
      </c>
      <c r="D940" s="23" t="s">
        <v>393</v>
      </c>
      <c r="E940" s="23" t="s">
        <v>393</v>
      </c>
      <c r="F940" s="23" t="s">
        <v>20</v>
      </c>
      <c r="G940" s="24" t="n">
        <v>3500</v>
      </c>
      <c r="H940" s="25" t="n">
        <v>1</v>
      </c>
      <c r="I940" s="25" t="n">
        <v>3500</v>
      </c>
      <c r="J940" s="25" t="n">
        <v>0</v>
      </c>
      <c r="K940" s="25" t="n">
        <v>0</v>
      </c>
      <c r="L940" s="25" t="n">
        <v>0</v>
      </c>
      <c r="M940" s="25"/>
      <c r="N940" s="6" t="s">
        <f>=I940+J940+K940+L940</f>
      </c>
      <c r="O940" s="23"/>
      <c r="P940" s="23" t="s">
        <v>386</v>
      </c>
    </row>
    <row collapsed="false" customFormat="false" customHeight="false" hidden="false" ht="12.1" outlineLevel="0" r="941">
      <c r="A941" s="22" t="n">
        <v>45526.586111111</v>
      </c>
      <c r="B941" s="23" t="s">
        <v>390</v>
      </c>
      <c r="C941" s="23" t="s">
        <v>514</v>
      </c>
      <c r="D941" s="23" t="s">
        <v>390</v>
      </c>
      <c r="E941" s="23" t="s">
        <v>390</v>
      </c>
      <c r="F941" s="23" t="s">
        <v>20</v>
      </c>
      <c r="G941" s="24" t="n">
        <v>75.04</v>
      </c>
      <c r="H941" s="25" t="n">
        <v>1</v>
      </c>
      <c r="I941" s="25" t="n">
        <v>75.04</v>
      </c>
      <c r="J941" s="25" t="n">
        <v>0</v>
      </c>
      <c r="K941" s="25" t="n">
        <v>0</v>
      </c>
      <c r="L941" s="25" t="n">
        <v>0</v>
      </c>
      <c r="M941" s="25"/>
      <c r="N941" s="6" t="s">
        <f>=I941+J941+K941+L941</f>
      </c>
      <c r="O941" s="23"/>
      <c r="P941" s="23" t="s">
        <v>386</v>
      </c>
    </row>
    <row collapsed="false" customFormat="false" customHeight="false" hidden="false" ht="12.1" outlineLevel="0" r="942">
      <c r="A942" s="22" t="n">
        <v>45527.379861111</v>
      </c>
      <c r="B942" s="23" t="s">
        <v>390</v>
      </c>
      <c r="C942" s="23" t="s">
        <v>513</v>
      </c>
      <c r="D942" s="23" t="s">
        <v>390</v>
      </c>
      <c r="E942" s="23" t="s">
        <v>390</v>
      </c>
      <c r="F942" s="23" t="s">
        <v>20</v>
      </c>
      <c r="G942" s="24" t="n">
        <v>64.64</v>
      </c>
      <c r="H942" s="25" t="n">
        <v>1</v>
      </c>
      <c r="I942" s="25" t="n">
        <v>64.64</v>
      </c>
      <c r="J942" s="25" t="n">
        <v>0</v>
      </c>
      <c r="K942" s="25" t="n">
        <v>0</v>
      </c>
      <c r="L942" s="25" t="n">
        <v>0</v>
      </c>
      <c r="M942" s="25"/>
      <c r="N942" s="6" t="s">
        <f>=I942+J942+K942+L942</f>
      </c>
      <c r="O942" s="23"/>
      <c r="P942" s="23" t="s">
        <v>386</v>
      </c>
    </row>
    <row collapsed="false" customFormat="false" customHeight="false" hidden="false" ht="12.1" outlineLevel="0" r="943">
      <c r="A943" s="22" t="n">
        <v>45532.463888889</v>
      </c>
      <c r="B943" s="23" t="s">
        <v>393</v>
      </c>
      <c r="C943" s="23" t="s">
        <v>529</v>
      </c>
      <c r="D943" s="23" t="s">
        <v>393</v>
      </c>
      <c r="E943" s="23" t="s">
        <v>393</v>
      </c>
      <c r="F943" s="23" t="s">
        <v>20</v>
      </c>
      <c r="G943" s="24" t="n">
        <v>500</v>
      </c>
      <c r="H943" s="25" t="n">
        <v>1</v>
      </c>
      <c r="I943" s="25" t="n">
        <v>500</v>
      </c>
      <c r="J943" s="25" t="n">
        <v>0</v>
      </c>
      <c r="K943" s="25" t="n">
        <v>0</v>
      </c>
      <c r="L943" s="25" t="n">
        <v>0</v>
      </c>
      <c r="M943" s="25"/>
      <c r="N943" s="6" t="s">
        <f>=I943+J943+K943+L943</f>
      </c>
      <c r="O943" s="23"/>
      <c r="P943" s="23" t="s">
        <v>386</v>
      </c>
    </row>
    <row collapsed="false" customFormat="false" customHeight="false" hidden="false" ht="12.1" outlineLevel="0" r="944">
      <c r="A944" s="22" t="n">
        <v>45532.465277778</v>
      </c>
      <c r="B944" s="23" t="s">
        <v>390</v>
      </c>
      <c r="C944" s="23" t="s">
        <v>515</v>
      </c>
      <c r="D944" s="23" t="s">
        <v>390</v>
      </c>
      <c r="E944" s="23" t="s">
        <v>390</v>
      </c>
      <c r="F944" s="23" t="s">
        <v>20</v>
      </c>
      <c r="G944" s="24" t="n">
        <v>19.02</v>
      </c>
      <c r="H944" s="25" t="n">
        <v>1</v>
      </c>
      <c r="I944" s="25" t="n">
        <v>19.02</v>
      </c>
      <c r="J944" s="25" t="n">
        <v>0</v>
      </c>
      <c r="K944" s="25" t="n">
        <v>0</v>
      </c>
      <c r="L944" s="25" t="n">
        <v>0</v>
      </c>
      <c r="M944" s="25"/>
      <c r="N944" s="6" t="s">
        <f>=I944+J944+K944+L944</f>
      </c>
      <c r="O944" s="23"/>
      <c r="P944" s="23" t="s">
        <v>386</v>
      </c>
    </row>
    <row collapsed="false" customFormat="false" customHeight="false" hidden="false" ht="12.1" outlineLevel="0" r="945">
      <c r="A945" s="22" t="n">
        <v>45534.379861111</v>
      </c>
      <c r="B945" s="23" t="s">
        <v>390</v>
      </c>
      <c r="C945" s="23" t="s">
        <v>516</v>
      </c>
      <c r="D945" s="23" t="s">
        <v>390</v>
      </c>
      <c r="E945" s="23" t="s">
        <v>390</v>
      </c>
      <c r="F945" s="23" t="s">
        <v>20</v>
      </c>
      <c r="G945" s="24" t="n">
        <v>122.55</v>
      </c>
      <c r="H945" s="25" t="n">
        <v>1</v>
      </c>
      <c r="I945" s="25" t="n">
        <v>122.55</v>
      </c>
      <c r="J945" s="25" t="n">
        <v>0</v>
      </c>
      <c r="K945" s="25" t="n">
        <v>0</v>
      </c>
      <c r="L945" s="25" t="n">
        <v>0</v>
      </c>
      <c r="M945" s="25"/>
      <c r="N945" s="6" t="s">
        <f>=I945+J945+K945+L945</f>
      </c>
      <c r="O945" s="23"/>
      <c r="P945" s="23" t="s">
        <v>386</v>
      </c>
    </row>
    <row collapsed="false" customFormat="false" customHeight="false" hidden="false" ht="12.1" outlineLevel="0" r="946">
      <c r="A946" s="21" t="n">
        <v>45534.431944444</v>
      </c>
      <c r="B946" s="17" t="s">
        <v>33</v>
      </c>
      <c r="C946" s="17" t="s">
        <v>423</v>
      </c>
      <c r="D946" s="17" t="s">
        <v>299</v>
      </c>
      <c r="E946" s="17" t="s">
        <v>34</v>
      </c>
      <c r="F946" s="17" t="s">
        <v>20</v>
      </c>
      <c r="G946" s="7" t="n">
        <v>200</v>
      </c>
      <c r="H946" s="6" t="n">
        <v>5.78</v>
      </c>
      <c r="I946" s="6" t="n">
        <v>-1156</v>
      </c>
      <c r="J946" s="6" t="n">
        <v>0</v>
      </c>
      <c r="K946" s="6" t="n">
        <v>0</v>
      </c>
      <c r="L946" s="6" t="n">
        <v>0</v>
      </c>
      <c r="M946" s="6"/>
      <c r="N946" s="6" t="s">
        <f>=I946+J946+K946+L946</f>
      </c>
      <c r="O946" s="17"/>
      <c r="P946" s="17" t="s">
        <v>386</v>
      </c>
    </row>
    <row collapsed="false" customFormat="false" customHeight="false" hidden="false" ht="12.1" outlineLevel="0" r="947">
      <c r="A947" s="21" t="n">
        <v>45538.415277778</v>
      </c>
      <c r="B947" s="17" t="s">
        <v>33</v>
      </c>
      <c r="C947" s="17" t="s">
        <v>423</v>
      </c>
      <c r="D947" s="17" t="s">
        <v>299</v>
      </c>
      <c r="E947" s="17" t="s">
        <v>34</v>
      </c>
      <c r="F947" s="17" t="s">
        <v>20</v>
      </c>
      <c r="G947" s="7" t="n">
        <v>200</v>
      </c>
      <c r="H947" s="6" t="n">
        <v>5.44</v>
      </c>
      <c r="I947" s="6" t="n">
        <v>-1088</v>
      </c>
      <c r="J947" s="6" t="n">
        <v>0</v>
      </c>
      <c r="K947" s="6" t="n">
        <v>0</v>
      </c>
      <c r="L947" s="6" t="n">
        <v>0</v>
      </c>
      <c r="M947" s="6"/>
      <c r="N947" s="6" t="s">
        <f>=I947+J947+K947+L947</f>
      </c>
      <c r="O947" s="17"/>
      <c r="P947" s="17" t="s">
        <v>386</v>
      </c>
    </row>
    <row collapsed="false" customFormat="false" customHeight="false" hidden="false" ht="12.1" outlineLevel="0" r="948">
      <c r="A948" s="21" t="n">
        <v>45545.497916667</v>
      </c>
      <c r="B948" s="17" t="s">
        <v>33</v>
      </c>
      <c r="C948" s="17" t="s">
        <v>423</v>
      </c>
      <c r="D948" s="17" t="s">
        <v>299</v>
      </c>
      <c r="E948" s="17" t="s">
        <v>34</v>
      </c>
      <c r="F948" s="17" t="s">
        <v>20</v>
      </c>
      <c r="G948" s="7" t="n">
        <v>200</v>
      </c>
      <c r="H948" s="6" t="n">
        <v>5.73</v>
      </c>
      <c r="I948" s="6" t="n">
        <v>-1146</v>
      </c>
      <c r="J948" s="6" t="n">
        <v>0</v>
      </c>
      <c r="K948" s="6" t="n">
        <v>0</v>
      </c>
      <c r="L948" s="6" t="n">
        <v>0</v>
      </c>
      <c r="M948" s="6"/>
      <c r="N948" s="6" t="s">
        <f>=I948+J948+K948+L948</f>
      </c>
      <c r="O948" s="17"/>
      <c r="P948" s="17" t="s">
        <v>386</v>
      </c>
    </row>
    <row collapsed="false" customFormat="false" customHeight="false" hidden="false" ht="12.1" outlineLevel="0" r="949">
      <c r="A949" s="21" t="n">
        <v>45553.429861111</v>
      </c>
      <c r="B949" s="17" t="s">
        <v>33</v>
      </c>
      <c r="C949" s="17" t="s">
        <v>423</v>
      </c>
      <c r="D949" s="17" t="s">
        <v>299</v>
      </c>
      <c r="E949" s="17" t="s">
        <v>34</v>
      </c>
      <c r="F949" s="17" t="s">
        <v>20</v>
      </c>
      <c r="G949" s="7" t="n">
        <v>200</v>
      </c>
      <c r="H949" s="6" t="n">
        <v>5.89</v>
      </c>
      <c r="I949" s="6" t="n">
        <v>-1178</v>
      </c>
      <c r="J949" s="6" t="n">
        <v>0</v>
      </c>
      <c r="K949" s="6" t="n">
        <v>0</v>
      </c>
      <c r="L949" s="6" t="n">
        <v>0</v>
      </c>
      <c r="M949" s="6"/>
      <c r="N949" s="6" t="s">
        <f>=I949+J949+K949+L949</f>
      </c>
      <c r="O949" s="17"/>
      <c r="P949" s="17" t="s">
        <v>386</v>
      </c>
    </row>
    <row collapsed="false" customFormat="false" customHeight="false" hidden="false" ht="12.1" outlineLevel="0" r="950">
      <c r="A950" s="21" t="n">
        <v>45559.647222222</v>
      </c>
      <c r="B950" s="17" t="s">
        <v>33</v>
      </c>
      <c r="C950" s="17" t="s">
        <v>423</v>
      </c>
      <c r="D950" s="17" t="s">
        <v>299</v>
      </c>
      <c r="E950" s="17" t="s">
        <v>34</v>
      </c>
      <c r="F950" s="17" t="s">
        <v>20</v>
      </c>
      <c r="G950" s="7" t="n">
        <v>200</v>
      </c>
      <c r="H950" s="6" t="n">
        <v>6.07</v>
      </c>
      <c r="I950" s="6" t="n">
        <v>-1214</v>
      </c>
      <c r="J950" s="6" t="n">
        <v>0</v>
      </c>
      <c r="K950" s="6" t="n">
        <v>0</v>
      </c>
      <c r="L950" s="6" t="n">
        <v>0</v>
      </c>
      <c r="M950" s="6"/>
      <c r="N950" s="6" t="s">
        <f>=I950+J950+K950+L950</f>
      </c>
      <c r="O950" s="17"/>
      <c r="P950" s="17" t="s">
        <v>386</v>
      </c>
    </row>
    <row collapsed="false" customFormat="false" customHeight="false" hidden="false" ht="12.1" outlineLevel="0" r="951">
      <c r="A951" s="21" t="n">
        <v>45566.488888889</v>
      </c>
      <c r="B951" s="17" t="s">
        <v>33</v>
      </c>
      <c r="C951" s="17" t="s">
        <v>423</v>
      </c>
      <c r="D951" s="17" t="s">
        <v>299</v>
      </c>
      <c r="E951" s="17" t="s">
        <v>34</v>
      </c>
      <c r="F951" s="17" t="s">
        <v>20</v>
      </c>
      <c r="G951" s="7" t="n">
        <v>200</v>
      </c>
      <c r="H951" s="6" t="n">
        <v>5.98</v>
      </c>
      <c r="I951" s="6" t="n">
        <v>-1196</v>
      </c>
      <c r="J951" s="6" t="n">
        <v>0</v>
      </c>
      <c r="K951" s="6" t="n">
        <v>0</v>
      </c>
      <c r="L951" s="6" t="n">
        <v>0</v>
      </c>
      <c r="M951" s="6"/>
      <c r="N951" s="6" t="s">
        <f>=I951+J951+K951+L951</f>
      </c>
      <c r="O951" s="17"/>
      <c r="P951" s="17" t="s">
        <v>386</v>
      </c>
    </row>
    <row collapsed="false" customFormat="false" customHeight="false" hidden="false" ht="12.1" outlineLevel="0" r="952">
      <c r="A952" s="22" t="n">
        <v>45569.641666667</v>
      </c>
      <c r="B952" s="23" t="s">
        <v>390</v>
      </c>
      <c r="C952" s="23" t="s">
        <v>519</v>
      </c>
      <c r="D952" s="23" t="s">
        <v>390</v>
      </c>
      <c r="E952" s="23" t="s">
        <v>390</v>
      </c>
      <c r="F952" s="23" t="s">
        <v>20</v>
      </c>
      <c r="G952" s="24" t="n">
        <v>6.98</v>
      </c>
      <c r="H952" s="25" t="n">
        <v>1</v>
      </c>
      <c r="I952" s="25" t="n">
        <v>6.98</v>
      </c>
      <c r="J952" s="25" t="n">
        <v>0</v>
      </c>
      <c r="K952" s="25" t="n">
        <v>0</v>
      </c>
      <c r="L952" s="25" t="n">
        <v>0</v>
      </c>
      <c r="M952" s="25"/>
      <c r="N952" s="6" t="s">
        <f>=I952+J952+K952+L952</f>
      </c>
      <c r="O952" s="23"/>
      <c r="P952" s="23" t="s">
        <v>386</v>
      </c>
    </row>
    <row collapsed="false" customFormat="false" customHeight="false" hidden="false" ht="12.1" outlineLevel="0" r="953">
      <c r="A953" s="21" t="n">
        <v>45574.474305556</v>
      </c>
      <c r="B953" s="17" t="s">
        <v>33</v>
      </c>
      <c r="C953" s="17" t="s">
        <v>423</v>
      </c>
      <c r="D953" s="17" t="s">
        <v>299</v>
      </c>
      <c r="E953" s="17" t="s">
        <v>34</v>
      </c>
      <c r="F953" s="17" t="s">
        <v>20</v>
      </c>
      <c r="G953" s="7" t="n">
        <v>200</v>
      </c>
      <c r="H953" s="6" t="n">
        <v>5.94</v>
      </c>
      <c r="I953" s="6" t="n">
        <v>-1188</v>
      </c>
      <c r="J953" s="6" t="n">
        <v>0</v>
      </c>
      <c r="K953" s="6" t="n">
        <v>0</v>
      </c>
      <c r="L953" s="6" t="n">
        <v>0</v>
      </c>
      <c r="M953" s="6"/>
      <c r="N953" s="6" t="s">
        <f>=I953+J953+K953+L953</f>
      </c>
      <c r="O953" s="17"/>
      <c r="P953" s="17" t="s">
        <v>386</v>
      </c>
    </row>
    <row collapsed="false" customFormat="false" customHeight="false" hidden="false" ht="12.1" outlineLevel="0" r="954">
      <c r="A954" s="34" t="n">
        <v>45576.791666667</v>
      </c>
      <c r="B954" s="35" t="s">
        <v>78</v>
      </c>
      <c r="C954" s="35" t="s">
        <v>378</v>
      </c>
      <c r="D954" s="35" t="s">
        <v>300</v>
      </c>
      <c r="E954" s="35" t="s">
        <v>34</v>
      </c>
      <c r="F954" s="35" t="s">
        <v>20</v>
      </c>
      <c r="G954" s="36" t="n">
        <v>-682</v>
      </c>
      <c r="H954" s="37" t="n">
        <v>2.6</v>
      </c>
      <c r="I954" s="37" t="n">
        <v>1773.2</v>
      </c>
      <c r="J954" s="37" t="n">
        <v>0</v>
      </c>
      <c r="K954" s="37" t="n">
        <v>0</v>
      </c>
      <c r="L954" s="37" t="n">
        <v>0</v>
      </c>
      <c r="M954" s="37"/>
      <c r="N954" s="6" t="s">
        <f>=I954+J954+K954+L954</f>
      </c>
      <c r="O954" s="35"/>
      <c r="P954" s="35" t="s">
        <v>386</v>
      </c>
    </row>
    <row collapsed="false" customFormat="false" customHeight="false" hidden="false" ht="12.1" outlineLevel="0" r="955">
      <c r="A955" s="34" t="n">
        <v>45576.791666667</v>
      </c>
      <c r="B955" s="35" t="s">
        <v>70</v>
      </c>
      <c r="C955" s="35" t="s">
        <v>450</v>
      </c>
      <c r="D955" s="35" t="s">
        <v>300</v>
      </c>
      <c r="E955" s="35" t="s">
        <v>34</v>
      </c>
      <c r="F955" s="35" t="s">
        <v>20</v>
      </c>
      <c r="G955" s="36" t="n">
        <v>-25</v>
      </c>
      <c r="H955" s="37" t="n">
        <v>96.98</v>
      </c>
      <c r="I955" s="37" t="n">
        <v>2424.5</v>
      </c>
      <c r="J955" s="37" t="n">
        <v>0</v>
      </c>
      <c r="K955" s="37" t="n">
        <v>0</v>
      </c>
      <c r="L955" s="37" t="n">
        <v>0</v>
      </c>
      <c r="M955" s="37"/>
      <c r="N955" s="6" t="s">
        <f>=I955+J955+K955+L955</f>
      </c>
      <c r="O955" s="35"/>
      <c r="P955" s="35" t="s">
        <v>386</v>
      </c>
    </row>
    <row collapsed="false" customFormat="false" customHeight="false" hidden="false" ht="12.1" outlineLevel="0" r="956">
      <c r="A956" s="34" t="n">
        <v>45576.791666667</v>
      </c>
      <c r="B956" s="35" t="s">
        <v>84</v>
      </c>
      <c r="C956" s="35" t="s">
        <v>429</v>
      </c>
      <c r="D956" s="35" t="s">
        <v>300</v>
      </c>
      <c r="E956" s="35" t="s">
        <v>34</v>
      </c>
      <c r="F956" s="35" t="s">
        <v>20</v>
      </c>
      <c r="G956" s="36" t="n">
        <v>-34</v>
      </c>
      <c r="H956" s="37" t="n">
        <v>39.31</v>
      </c>
      <c r="I956" s="37" t="n">
        <v>1336.54</v>
      </c>
      <c r="J956" s="37" t="n">
        <v>0</v>
      </c>
      <c r="K956" s="37" t="n">
        <v>0</v>
      </c>
      <c r="L956" s="37" t="n">
        <v>0</v>
      </c>
      <c r="M956" s="37"/>
      <c r="N956" s="6" t="s">
        <f>=I956+J956+K956+L956</f>
      </c>
      <c r="O956" s="35"/>
      <c r="P956" s="35" t="s">
        <v>386</v>
      </c>
    </row>
    <row collapsed="false" customFormat="false" customHeight="false" hidden="false" ht="12.1" outlineLevel="0" r="957">
      <c r="A957" s="34" t="n">
        <v>45576.791666667</v>
      </c>
      <c r="B957" s="35" t="s">
        <v>38</v>
      </c>
      <c r="C957" s="35" t="s">
        <v>387</v>
      </c>
      <c r="D957" s="35" t="s">
        <v>300</v>
      </c>
      <c r="E957" s="35" t="s">
        <v>34</v>
      </c>
      <c r="F957" s="35" t="s">
        <v>20</v>
      </c>
      <c r="G957" s="36" t="n">
        <v>-24</v>
      </c>
      <c r="H957" s="37" t="n">
        <v>92.02</v>
      </c>
      <c r="I957" s="37" t="n">
        <v>2208.48</v>
      </c>
      <c r="J957" s="37" t="n">
        <v>0</v>
      </c>
      <c r="K957" s="37" t="n">
        <v>0</v>
      </c>
      <c r="L957" s="37" t="n">
        <v>0</v>
      </c>
      <c r="M957" s="37"/>
      <c r="N957" s="6" t="s">
        <f>=I957+J957+K957+L957</f>
      </c>
      <c r="O957" s="35"/>
      <c r="P957" s="35" t="s">
        <v>386</v>
      </c>
    </row>
    <row collapsed="false" customFormat="false" customHeight="false" hidden="false" ht="12.1" outlineLevel="0" r="958">
      <c r="A958" s="22" t="n">
        <v>45580.408333333</v>
      </c>
      <c r="B958" s="23" t="s">
        <v>390</v>
      </c>
      <c r="C958" s="23" t="s">
        <v>522</v>
      </c>
      <c r="D958" s="23" t="s">
        <v>390</v>
      </c>
      <c r="E958" s="23" t="s">
        <v>390</v>
      </c>
      <c r="F958" s="23" t="s">
        <v>20</v>
      </c>
      <c r="G958" s="24" t="n">
        <v>14.9</v>
      </c>
      <c r="H958" s="25" t="n">
        <v>1</v>
      </c>
      <c r="I958" s="25" t="n">
        <v>14.9</v>
      </c>
      <c r="J958" s="25" t="n">
        <v>0</v>
      </c>
      <c r="K958" s="25" t="n">
        <v>0</v>
      </c>
      <c r="L958" s="25" t="n">
        <v>0</v>
      </c>
      <c r="M958" s="25"/>
      <c r="N958" s="6" t="s">
        <f>=I958+J958+K958+L958</f>
      </c>
      <c r="O958" s="23"/>
      <c r="P958" s="23" t="s">
        <v>386</v>
      </c>
    </row>
    <row collapsed="false" customFormat="false" customHeight="false" hidden="false" ht="12.1" outlineLevel="0" r="959">
      <c r="A959" s="21" t="n">
        <v>45580.450694444</v>
      </c>
      <c r="B959" s="17" t="s">
        <v>33</v>
      </c>
      <c r="C959" s="17" t="s">
        <v>423</v>
      </c>
      <c r="D959" s="17" t="s">
        <v>299</v>
      </c>
      <c r="E959" s="17" t="s">
        <v>34</v>
      </c>
      <c r="F959" s="17" t="s">
        <v>20</v>
      </c>
      <c r="G959" s="7" t="n">
        <v>200</v>
      </c>
      <c r="H959" s="6" t="n">
        <v>5.95</v>
      </c>
      <c r="I959" s="6" t="n">
        <v>-1190</v>
      </c>
      <c r="J959" s="6" t="n">
        <v>0</v>
      </c>
      <c r="K959" s="6" t="n">
        <v>0</v>
      </c>
      <c r="L959" s="6" t="n">
        <v>0</v>
      </c>
      <c r="M959" s="6"/>
      <c r="N959" s="6" t="s">
        <f>=I959+J959+K959+L959</f>
      </c>
      <c r="O959" s="17"/>
      <c r="P959" s="17" t="s">
        <v>386</v>
      </c>
    </row>
    <row collapsed="false" customFormat="false" customHeight="false" hidden="false" ht="12.1" outlineLevel="0" r="960">
      <c r="A960" s="21" t="n">
        <v>45587.449305556</v>
      </c>
      <c r="B960" s="17" t="s">
        <v>33</v>
      </c>
      <c r="C960" s="17" t="s">
        <v>423</v>
      </c>
      <c r="D960" s="17" t="s">
        <v>299</v>
      </c>
      <c r="E960" s="17" t="s">
        <v>34</v>
      </c>
      <c r="F960" s="17" t="s">
        <v>20</v>
      </c>
      <c r="G960" s="7" t="n">
        <v>200</v>
      </c>
      <c r="H960" s="6" t="n">
        <v>5.92</v>
      </c>
      <c r="I960" s="6" t="n">
        <v>-1184</v>
      </c>
      <c r="J960" s="6" t="n">
        <v>0</v>
      </c>
      <c r="K960" s="6" t="n">
        <v>0</v>
      </c>
      <c r="L960" s="6" t="n">
        <v>0</v>
      </c>
      <c r="M960" s="6"/>
      <c r="N960" s="6" t="s">
        <f>=I960+J960+K960+L960</f>
      </c>
      <c r="O960" s="17"/>
      <c r="P960" s="17" t="s">
        <v>386</v>
      </c>
    </row>
    <row collapsed="false" customFormat="false" customHeight="false" hidden="false" ht="12.1" outlineLevel="0" r="961">
      <c r="A961" s="22" t="n">
        <v>45588.419444444</v>
      </c>
      <c r="B961" s="23" t="s">
        <v>390</v>
      </c>
      <c r="C961" s="23" t="s">
        <v>524</v>
      </c>
      <c r="D961" s="23" t="s">
        <v>390</v>
      </c>
      <c r="E961" s="23" t="s">
        <v>390</v>
      </c>
      <c r="F961" s="23" t="s">
        <v>20</v>
      </c>
      <c r="G961" s="24" t="n">
        <v>184.74</v>
      </c>
      <c r="H961" s="25" t="n">
        <v>1</v>
      </c>
      <c r="I961" s="25" t="n">
        <v>184.74</v>
      </c>
      <c r="J961" s="25" t="n">
        <v>0</v>
      </c>
      <c r="K961" s="25" t="n">
        <v>0</v>
      </c>
      <c r="L961" s="25" t="n">
        <v>0</v>
      </c>
      <c r="M961" s="25"/>
      <c r="N961" s="6" t="s">
        <f>=I961+J961+K961+L961</f>
      </c>
      <c r="O961" s="23"/>
      <c r="P961" s="23" t="s">
        <v>386</v>
      </c>
    </row>
    <row collapsed="false" customFormat="false" customHeight="false" hidden="false" ht="12.1" outlineLevel="0" r="962">
      <c r="A962" s="21" t="n">
        <v>45596.420833333</v>
      </c>
      <c r="B962" s="17" t="s">
        <v>33</v>
      </c>
      <c r="C962" s="17" t="s">
        <v>423</v>
      </c>
      <c r="D962" s="17" t="s">
        <v>299</v>
      </c>
      <c r="E962" s="17" t="s">
        <v>34</v>
      </c>
      <c r="F962" s="17" t="s">
        <v>20</v>
      </c>
      <c r="G962" s="7" t="n">
        <v>200</v>
      </c>
      <c r="H962" s="6" t="n">
        <v>5.53</v>
      </c>
      <c r="I962" s="6" t="n">
        <v>-1106</v>
      </c>
      <c r="J962" s="6" t="n">
        <v>0</v>
      </c>
      <c r="K962" s="6" t="n">
        <v>0</v>
      </c>
      <c r="L962" s="6" t="n">
        <v>0</v>
      </c>
      <c r="M962" s="6"/>
      <c r="N962" s="6" t="s">
        <f>=I962+J962+K962+L962</f>
      </c>
      <c r="O962" s="17"/>
      <c r="P962" s="17" t="s">
        <v>386</v>
      </c>
    </row>
    <row collapsed="false" customFormat="false" customHeight="false" hidden="false" ht="12.1" outlineLevel="0" r="963">
      <c r="A963" s="21" t="n">
        <v>45601.477083333</v>
      </c>
      <c r="B963" s="17" t="s">
        <v>33</v>
      </c>
      <c r="C963" s="17" t="s">
        <v>423</v>
      </c>
      <c r="D963" s="17" t="s">
        <v>299</v>
      </c>
      <c r="E963" s="17" t="s">
        <v>34</v>
      </c>
      <c r="F963" s="17" t="s">
        <v>20</v>
      </c>
      <c r="G963" s="7" t="n">
        <v>200</v>
      </c>
      <c r="H963" s="6" t="n">
        <v>5.58</v>
      </c>
      <c r="I963" s="6" t="n">
        <v>-1116</v>
      </c>
      <c r="J963" s="6" t="n">
        <v>0</v>
      </c>
      <c r="K963" s="6" t="n">
        <v>0</v>
      </c>
      <c r="L963" s="6" t="n">
        <v>0</v>
      </c>
      <c r="M963" s="6"/>
      <c r="N963" s="6" t="s">
        <f>=I963+J963+K963+L963</f>
      </c>
      <c r="O963" s="17"/>
      <c r="P963" s="17" t="s">
        <v>386</v>
      </c>
    </row>
    <row collapsed="false" customFormat="false" customHeight="false" hidden="false" ht="12.1" outlineLevel="0" r="964">
      <c r="A964" s="22" t="n">
        <v>45604.458333333</v>
      </c>
      <c r="B964" s="23" t="s">
        <v>390</v>
      </c>
      <c r="C964" s="23" t="s">
        <v>526</v>
      </c>
      <c r="D964" s="23" t="s">
        <v>390</v>
      </c>
      <c r="E964" s="23" t="s">
        <v>390</v>
      </c>
      <c r="F964" s="23" t="s">
        <v>20</v>
      </c>
      <c r="G964" s="24" t="n">
        <v>18.81</v>
      </c>
      <c r="H964" s="25" t="n">
        <v>1</v>
      </c>
      <c r="I964" s="25" t="n">
        <v>18.81</v>
      </c>
      <c r="J964" s="25" t="n">
        <v>0</v>
      </c>
      <c r="K964" s="25" t="n">
        <v>0</v>
      </c>
      <c r="L964" s="25" t="n">
        <v>0</v>
      </c>
      <c r="M964" s="25"/>
      <c r="N964" s="6" t="s">
        <f>=I964+J964+K964+L964</f>
      </c>
      <c r="O964" s="23"/>
      <c r="P964" s="23" t="s">
        <v>386</v>
      </c>
    </row>
    <row collapsed="false" customFormat="false" customHeight="false" hidden="false" ht="12.1" outlineLevel="0" r="965">
      <c r="A965" s="22" t="n">
        <v>45604.467361111</v>
      </c>
      <c r="B965" s="23" t="s">
        <v>393</v>
      </c>
      <c r="C965" s="23" t="s">
        <v>530</v>
      </c>
      <c r="D965" s="23" t="s">
        <v>393</v>
      </c>
      <c r="E965" s="23" t="s">
        <v>393</v>
      </c>
      <c r="F965" s="23" t="s">
        <v>20</v>
      </c>
      <c r="G965" s="24" t="n">
        <v>900</v>
      </c>
      <c r="H965" s="25" t="n">
        <v>1</v>
      </c>
      <c r="I965" s="25" t="n">
        <v>900</v>
      </c>
      <c r="J965" s="25" t="n">
        <v>0</v>
      </c>
      <c r="K965" s="25" t="n">
        <v>0</v>
      </c>
      <c r="L965" s="25" t="n">
        <v>0</v>
      </c>
      <c r="M965" s="25"/>
      <c r="N965" s="6" t="s">
        <f>=I965+J965+K965+L965</f>
      </c>
      <c r="O965" s="23"/>
      <c r="P965" s="23" t="s">
        <v>386</v>
      </c>
    </row>
    <row collapsed="false" customFormat="false" customHeight="false" hidden="false" ht="12.1" outlineLevel="0" r="966">
      <c r="A966" s="21" t="n">
        <v>45608.610416667</v>
      </c>
      <c r="B966" s="17" t="s">
        <v>33</v>
      </c>
      <c r="C966" s="17" t="s">
        <v>423</v>
      </c>
      <c r="D966" s="17" t="s">
        <v>299</v>
      </c>
      <c r="E966" s="17" t="s">
        <v>34</v>
      </c>
      <c r="F966" s="17" t="s">
        <v>20</v>
      </c>
      <c r="G966" s="7" t="n">
        <v>200</v>
      </c>
      <c r="H966" s="6" t="n">
        <v>5.92</v>
      </c>
      <c r="I966" s="6" t="n">
        <v>-1184</v>
      </c>
      <c r="J966" s="6" t="n">
        <v>0</v>
      </c>
      <c r="K966" s="6" t="n">
        <v>0</v>
      </c>
      <c r="L966" s="6" t="n">
        <v>0</v>
      </c>
      <c r="M966" s="6"/>
      <c r="N966" s="6" t="s">
        <f>=I966+J966+K966+L966</f>
      </c>
      <c r="O966" s="17"/>
      <c r="P966" s="17" t="s">
        <v>386</v>
      </c>
    </row>
    <row collapsed="false" customFormat="false" customHeight="false" hidden="false" ht="12.1" outlineLevel="0" r="967">
      <c r="A967" s="34" t="n">
        <v>45608.727777778</v>
      </c>
      <c r="B967" s="35" t="s">
        <v>342</v>
      </c>
      <c r="C967" s="35" t="s">
        <v>472</v>
      </c>
      <c r="D967" s="35" t="s">
        <v>300</v>
      </c>
      <c r="E967" s="35" t="s">
        <v>385</v>
      </c>
      <c r="F967" s="35" t="s">
        <v>20</v>
      </c>
      <c r="G967" s="36" t="n">
        <v>-2</v>
      </c>
      <c r="H967" s="37" t="n">
        <v>94</v>
      </c>
      <c r="I967" s="37" t="n">
        <v>470</v>
      </c>
      <c r="J967" s="37" t="n">
        <v>8.16</v>
      </c>
      <c r="K967" s="37" t="n">
        <v>-1.41</v>
      </c>
      <c r="L967" s="37" t="n">
        <v>0</v>
      </c>
      <c r="M967" s="37"/>
      <c r="N967" s="6" t="s">
        <f>=I967+J967+K967+L967</f>
      </c>
      <c r="O967" s="35"/>
      <c r="P967" s="35" t="s">
        <v>386</v>
      </c>
    </row>
    <row collapsed="false" customFormat="false" customHeight="false" hidden="false" ht="12.1" outlineLevel="0" r="968">
      <c r="A968" s="21" t="n">
        <v>45616.436111111</v>
      </c>
      <c r="B968" s="17" t="s">
        <v>33</v>
      </c>
      <c r="C968" s="17" t="s">
        <v>423</v>
      </c>
      <c r="D968" s="17" t="s">
        <v>299</v>
      </c>
      <c r="E968" s="17" t="s">
        <v>34</v>
      </c>
      <c r="F968" s="17" t="s">
        <v>20</v>
      </c>
      <c r="G968" s="7" t="n">
        <v>200</v>
      </c>
      <c r="H968" s="6" t="n">
        <v>5.69</v>
      </c>
      <c r="I968" s="6" t="n">
        <v>-1138</v>
      </c>
      <c r="J968" s="6" t="n">
        <v>0</v>
      </c>
      <c r="K968" s="6" t="n">
        <v>0</v>
      </c>
      <c r="L968" s="6" t="n">
        <v>0</v>
      </c>
      <c r="M968" s="6"/>
      <c r="N968" s="6" t="s">
        <f>=I968+J968+K968+L968</f>
      </c>
      <c r="O968" s="17"/>
      <c r="P968" s="17" t="s">
        <v>386</v>
      </c>
    </row>
    <row collapsed="false" customFormat="false" customHeight="false" hidden="false" ht="12.1" outlineLevel="0" r="969">
      <c r="A969" s="22" t="n">
        <v>45617.375</v>
      </c>
      <c r="B969" s="23" t="s">
        <v>390</v>
      </c>
      <c r="C969" s="23" t="s">
        <v>513</v>
      </c>
      <c r="D969" s="23" t="s">
        <v>390</v>
      </c>
      <c r="E969" s="23" t="s">
        <v>390</v>
      </c>
      <c r="F969" s="23" t="s">
        <v>20</v>
      </c>
      <c r="G969" s="24" t="n">
        <v>64.64</v>
      </c>
      <c r="H969" s="25" t="n">
        <v>1</v>
      </c>
      <c r="I969" s="25" t="n">
        <v>64.64</v>
      </c>
      <c r="J969" s="25" t="n">
        <v>0</v>
      </c>
      <c r="K969" s="25" t="n">
        <v>0</v>
      </c>
      <c r="L969" s="25" t="n">
        <v>0</v>
      </c>
      <c r="M969" s="25"/>
      <c r="N969" s="6" t="s">
        <f>=I969+J969+K969+L969</f>
      </c>
      <c r="O969" s="23"/>
      <c r="P969" s="23" t="s">
        <v>386</v>
      </c>
    </row>
    <row collapsed="false" customFormat="false" customHeight="false" hidden="false" ht="12.1" outlineLevel="0" r="970">
      <c r="A970" s="22" t="n">
        <v>45617.38125</v>
      </c>
      <c r="B970" s="23" t="s">
        <v>393</v>
      </c>
      <c r="C970" s="23" t="s">
        <v>510</v>
      </c>
      <c r="D970" s="23" t="s">
        <v>393</v>
      </c>
      <c r="E970" s="23" t="s">
        <v>393</v>
      </c>
      <c r="F970" s="23" t="s">
        <v>20</v>
      </c>
      <c r="G970" s="24" t="n">
        <v>3200</v>
      </c>
      <c r="H970" s="25" t="n">
        <v>1</v>
      </c>
      <c r="I970" s="25" t="n">
        <v>3200</v>
      </c>
      <c r="J970" s="25" t="n">
        <v>0</v>
      </c>
      <c r="K970" s="25" t="n">
        <v>0</v>
      </c>
      <c r="L970" s="25" t="n">
        <v>0</v>
      </c>
      <c r="M970" s="25"/>
      <c r="N970" s="6" t="s">
        <f>=I970+J970+K970+L970</f>
      </c>
      <c r="O970" s="23"/>
      <c r="P970" s="23" t="s">
        <v>386</v>
      </c>
    </row>
    <row collapsed="false" customFormat="false" customHeight="false" hidden="false" ht="12.1" outlineLevel="0" r="971">
      <c r="A971" s="21" t="n">
        <v>45622.498611111</v>
      </c>
      <c r="B971" s="17" t="s">
        <v>33</v>
      </c>
      <c r="C971" s="17" t="s">
        <v>531</v>
      </c>
      <c r="D971" s="17" t="s">
        <v>299</v>
      </c>
      <c r="E971" s="17" t="s">
        <v>34</v>
      </c>
      <c r="F971" s="17" t="s">
        <v>20</v>
      </c>
      <c r="G971" s="7" t="n">
        <v>200</v>
      </c>
      <c r="H971" s="6" t="n">
        <v>5.44</v>
      </c>
      <c r="I971" s="6" t="n">
        <v>-1088</v>
      </c>
      <c r="J971" s="6" t="n">
        <v>0</v>
      </c>
      <c r="K971" s="6" t="n">
        <v>0</v>
      </c>
      <c r="L971" s="6" t="n">
        <v>0</v>
      </c>
      <c r="M971" s="6"/>
      <c r="N971" s="6" t="s">
        <f>=I971+J971+K971+L971</f>
      </c>
      <c r="O971" s="17"/>
      <c r="P971" s="17" t="s">
        <v>386</v>
      </c>
    </row>
    <row collapsed="false" customFormat="false" customHeight="false" hidden="false" ht="12.1" outlineLevel="0" r="972">
      <c r="A972" s="21" t="n">
        <v>45629.482638889</v>
      </c>
      <c r="B972" s="17" t="s">
        <v>33</v>
      </c>
      <c r="C972" s="17" t="s">
        <v>531</v>
      </c>
      <c r="D972" s="17" t="s">
        <v>299</v>
      </c>
      <c r="E972" s="17" t="s">
        <v>34</v>
      </c>
      <c r="F972" s="17" t="s">
        <v>20</v>
      </c>
      <c r="G972" s="7" t="n">
        <v>200</v>
      </c>
      <c r="H972" s="6" t="n">
        <v>5.47</v>
      </c>
      <c r="I972" s="6" t="n">
        <v>-1094</v>
      </c>
      <c r="J972" s="6" t="n">
        <v>0</v>
      </c>
      <c r="K972" s="6" t="n">
        <v>0</v>
      </c>
      <c r="L972" s="6" t="n">
        <v>0</v>
      </c>
      <c r="M972" s="6"/>
      <c r="N972" s="6" t="s">
        <f>=I972+J972+K972+L972</f>
      </c>
      <c r="O972" s="17"/>
      <c r="P972" s="17" t="s">
        <v>386</v>
      </c>
    </row>
    <row collapsed="false" customFormat="false" customHeight="false" hidden="false" ht="12.1" outlineLevel="0" r="973">
      <c r="A973" s="22" t="n">
        <v>45636.414583333</v>
      </c>
      <c r="B973" s="23" t="s">
        <v>390</v>
      </c>
      <c r="C973" s="23" t="s">
        <v>516</v>
      </c>
      <c r="D973" s="23" t="s">
        <v>390</v>
      </c>
      <c r="E973" s="23" t="s">
        <v>390</v>
      </c>
      <c r="F973" s="23" t="s">
        <v>20</v>
      </c>
      <c r="G973" s="24" t="n">
        <v>133.2</v>
      </c>
      <c r="H973" s="25" t="n">
        <v>1</v>
      </c>
      <c r="I973" s="25" t="n">
        <v>133.2</v>
      </c>
      <c r="J973" s="25" t="n">
        <v>0</v>
      </c>
      <c r="K973" s="25" t="n">
        <v>0</v>
      </c>
      <c r="L973" s="25" t="n">
        <v>0</v>
      </c>
      <c r="M973" s="25"/>
      <c r="N973" s="6" t="s">
        <f>=I973+J973+K973+L973</f>
      </c>
      <c r="O973" s="23"/>
      <c r="P973" s="23" t="s">
        <v>386</v>
      </c>
    </row>
    <row collapsed="false" customFormat="false" customHeight="false" hidden="false" ht="12.1" outlineLevel="0" r="974">
      <c r="A974" s="22" t="n">
        <v>45636.420833333</v>
      </c>
      <c r="B974" s="23" t="s">
        <v>393</v>
      </c>
      <c r="C974" s="23" t="s">
        <v>511</v>
      </c>
      <c r="D974" s="23" t="s">
        <v>393</v>
      </c>
      <c r="E974" s="23" t="s">
        <v>393</v>
      </c>
      <c r="F974" s="23" t="s">
        <v>20</v>
      </c>
      <c r="G974" s="24" t="n">
        <v>6000</v>
      </c>
      <c r="H974" s="25" t="n">
        <v>1</v>
      </c>
      <c r="I974" s="25" t="n">
        <v>6000</v>
      </c>
      <c r="J974" s="25" t="n">
        <v>0</v>
      </c>
      <c r="K974" s="25" t="n">
        <v>0</v>
      </c>
      <c r="L974" s="25" t="n">
        <v>0</v>
      </c>
      <c r="M974" s="25"/>
      <c r="N974" s="6" t="s">
        <f>=I974+J974+K974+L974</f>
      </c>
      <c r="O974" s="23"/>
      <c r="P974" s="23" t="s">
        <v>386</v>
      </c>
    </row>
    <row collapsed="false" customFormat="false" customHeight="false" hidden="false" ht="12.1" outlineLevel="0" r="975">
      <c r="A975" s="21" t="n">
        <v>45636.455555556</v>
      </c>
      <c r="B975" s="17" t="s">
        <v>33</v>
      </c>
      <c r="C975" s="17" t="s">
        <v>531</v>
      </c>
      <c r="D975" s="17" t="s">
        <v>299</v>
      </c>
      <c r="E975" s="17" t="s">
        <v>34</v>
      </c>
      <c r="F975" s="17" t="s">
        <v>20</v>
      </c>
      <c r="G975" s="7" t="n">
        <v>200</v>
      </c>
      <c r="H975" s="6" t="n">
        <v>5.45</v>
      </c>
      <c r="I975" s="6" t="n">
        <v>-1090</v>
      </c>
      <c r="J975" s="6" t="n">
        <v>0</v>
      </c>
      <c r="K975" s="6" t="n">
        <v>0</v>
      </c>
      <c r="L975" s="6" t="n">
        <v>0</v>
      </c>
      <c r="M975" s="6"/>
      <c r="N975" s="6" t="s">
        <f>=I975+J975+K975+L975</f>
      </c>
      <c r="O975" s="17"/>
      <c r="P975" s="17" t="s">
        <v>386</v>
      </c>
    </row>
    <row collapsed="false" customFormat="false" customHeight="false" hidden="false" ht="12.1" outlineLevel="0" r="976">
      <c r="A976" s="21" t="n">
        <v>45644.398611111</v>
      </c>
      <c r="B976" s="17" t="s">
        <v>33</v>
      </c>
      <c r="C976" s="17" t="s">
        <v>531</v>
      </c>
      <c r="D976" s="17" t="s">
        <v>299</v>
      </c>
      <c r="E976" s="17" t="s">
        <v>34</v>
      </c>
      <c r="F976" s="17" t="s">
        <v>20</v>
      </c>
      <c r="G976" s="7" t="n">
        <v>200</v>
      </c>
      <c r="H976" s="6" t="n">
        <v>5.23</v>
      </c>
      <c r="I976" s="6" t="n">
        <v>-1046</v>
      </c>
      <c r="J976" s="6" t="n">
        <v>0</v>
      </c>
      <c r="K976" s="6" t="n">
        <v>0</v>
      </c>
      <c r="L976" s="6" t="n">
        <v>0</v>
      </c>
      <c r="M976" s="6"/>
      <c r="N976" s="6" t="s">
        <f>=I976+J976+K976+L976</f>
      </c>
      <c r="O976" s="17"/>
      <c r="P976" s="17" t="s">
        <v>386</v>
      </c>
    </row>
    <row collapsed="false" customFormat="false" customHeight="false" hidden="false" ht="12.1" outlineLevel="0" r="977">
      <c r="A977" s="21" t="n">
        <v>45652.379166667</v>
      </c>
      <c r="B977" s="17" t="s">
        <v>33</v>
      </c>
      <c r="C977" s="17" t="s">
        <v>531</v>
      </c>
      <c r="D977" s="17" t="s">
        <v>299</v>
      </c>
      <c r="E977" s="17" t="s">
        <v>34</v>
      </c>
      <c r="F977" s="17" t="s">
        <v>20</v>
      </c>
      <c r="G977" s="7" t="n">
        <v>200</v>
      </c>
      <c r="H977" s="6" t="n">
        <v>5.97</v>
      </c>
      <c r="I977" s="6" t="n">
        <v>-1194</v>
      </c>
      <c r="J977" s="6" t="n">
        <v>0</v>
      </c>
      <c r="K977" s="6" t="n">
        <v>0</v>
      </c>
      <c r="L977" s="6" t="n">
        <v>0</v>
      </c>
      <c r="M977" s="6"/>
      <c r="N977" s="6" t="s">
        <f>=I977+J977+K977+L977</f>
      </c>
      <c r="O977" s="17"/>
      <c r="P977" s="17" t="s">
        <v>386</v>
      </c>
    </row>
    <row collapsed="false" customFormat="false" customHeight="false" hidden="false" ht="12.1" outlineLevel="0" r="978">
      <c r="A978" s="30" t="n">
        <v>45658.048611111</v>
      </c>
      <c r="B978" s="31" t="s">
        <v>388</v>
      </c>
      <c r="C978" s="31" t="s">
        <v>486</v>
      </c>
      <c r="D978" s="31" t="s">
        <v>388</v>
      </c>
      <c r="E978" s="31" t="s">
        <v>388</v>
      </c>
      <c r="F978" s="31" t="s">
        <v>20</v>
      </c>
      <c r="G978" s="32" t="n">
        <v>155</v>
      </c>
      <c r="H978" s="33" t="n">
        <v>-1</v>
      </c>
      <c r="I978" s="33" t="n">
        <v>-155</v>
      </c>
      <c r="J978" s="33" t="n">
        <v>0</v>
      </c>
      <c r="K978" s="33" t="n">
        <v>0</v>
      </c>
      <c r="L978" s="33" t="n">
        <v>0</v>
      </c>
      <c r="M978" s="33"/>
      <c r="N978" s="6" t="s">
        <f>=I978+J978+K978+L978</f>
      </c>
      <c r="O978" s="31"/>
      <c r="P978" s="31" t="s">
        <v>386</v>
      </c>
    </row>
    <row collapsed="false" customFormat="false" customHeight="false" hidden="false" ht="12.1" outlineLevel="0" r="979">
      <c r="A979" s="30" t="n">
        <v>45663.773611111</v>
      </c>
      <c r="B979" s="31" t="s">
        <v>388</v>
      </c>
      <c r="C979" s="31" t="s">
        <v>486</v>
      </c>
      <c r="D979" s="31" t="s">
        <v>388</v>
      </c>
      <c r="E979" s="31" t="s">
        <v>388</v>
      </c>
      <c r="F979" s="31" t="s">
        <v>20</v>
      </c>
      <c r="G979" s="32" t="n">
        <v>2292</v>
      </c>
      <c r="H979" s="33" t="n">
        <v>-1</v>
      </c>
      <c r="I979" s="33" t="n">
        <v>-2292</v>
      </c>
      <c r="J979" s="33" t="n">
        <v>0</v>
      </c>
      <c r="K979" s="33" t="n">
        <v>0</v>
      </c>
      <c r="L979" s="33" t="n">
        <v>0</v>
      </c>
      <c r="M979" s="33"/>
      <c r="N979" s="6" t="s">
        <f>=I979+J979+K979+L979</f>
      </c>
      <c r="O979" s="31"/>
      <c r="P979" s="31" t="s">
        <v>386</v>
      </c>
    </row>
    <row collapsed="false" customFormat="false" customHeight="false" hidden="false" ht="12.1" outlineLevel="0" r="980">
      <c r="A980" s="22" t="n">
        <v>45667.8</v>
      </c>
      <c r="B980" s="23" t="s">
        <v>390</v>
      </c>
      <c r="C980" s="23" t="s">
        <v>519</v>
      </c>
      <c r="D980" s="23" t="s">
        <v>390</v>
      </c>
      <c r="E980" s="23" t="s">
        <v>390</v>
      </c>
      <c r="F980" s="23" t="s">
        <v>20</v>
      </c>
      <c r="G980" s="24" t="n">
        <v>6.98</v>
      </c>
      <c r="H980" s="25" t="n">
        <v>1</v>
      </c>
      <c r="I980" s="25" t="n">
        <v>6.98</v>
      </c>
      <c r="J980" s="25" t="n">
        <v>0</v>
      </c>
      <c r="K980" s="25" t="n">
        <v>0</v>
      </c>
      <c r="L980" s="25" t="n">
        <v>0</v>
      </c>
      <c r="M980" s="25"/>
      <c r="N980" s="6" t="s">
        <f>=I980+J980+K980+L980</f>
      </c>
      <c r="O980" s="23"/>
      <c r="P980" s="23" t="s">
        <v>386</v>
      </c>
    </row>
    <row collapsed="false" customFormat="false" customHeight="false" hidden="false" ht="12.1" outlineLevel="0" r="981">
      <c r="A981" s="22" t="n">
        <v>45670.714583333</v>
      </c>
      <c r="B981" s="23" t="s">
        <v>390</v>
      </c>
      <c r="C981" s="23" t="s">
        <v>522</v>
      </c>
      <c r="D981" s="23" t="s">
        <v>390</v>
      </c>
      <c r="E981" s="23" t="s">
        <v>390</v>
      </c>
      <c r="F981" s="23" t="s">
        <v>20</v>
      </c>
      <c r="G981" s="24" t="n">
        <v>14.9</v>
      </c>
      <c r="H981" s="25" t="n">
        <v>1</v>
      </c>
      <c r="I981" s="25" t="n">
        <v>14.9</v>
      </c>
      <c r="J981" s="25" t="n">
        <v>0</v>
      </c>
      <c r="K981" s="25" t="n">
        <v>0</v>
      </c>
      <c r="L981" s="25" t="n">
        <v>0</v>
      </c>
      <c r="M981" s="25"/>
      <c r="N981" s="6" t="s">
        <f>=I981+J981+K981+L981</f>
      </c>
      <c r="O981" s="23"/>
      <c r="P981" s="23" t="s">
        <v>386</v>
      </c>
    </row>
    <row collapsed="false" customFormat="false" customHeight="false" hidden="false" ht="12.1" outlineLevel="0" r="982">
      <c r="A982" s="21" t="n">
        <v>45673.384722222</v>
      </c>
      <c r="B982" s="17" t="s">
        <v>33</v>
      </c>
      <c r="C982" s="17" t="s">
        <v>531</v>
      </c>
      <c r="D982" s="17" t="s">
        <v>299</v>
      </c>
      <c r="E982" s="17" t="s">
        <v>34</v>
      </c>
      <c r="F982" s="17" t="s">
        <v>20</v>
      </c>
      <c r="G982" s="7" t="n">
        <v>200</v>
      </c>
      <c r="H982" s="6" t="n">
        <v>6.32</v>
      </c>
      <c r="I982" s="6" t="n">
        <v>-1264</v>
      </c>
      <c r="J982" s="6" t="n">
        <v>0</v>
      </c>
      <c r="K982" s="6" t="n">
        <v>0</v>
      </c>
      <c r="L982" s="6" t="n">
        <v>0</v>
      </c>
      <c r="M982" s="6"/>
      <c r="N982" s="6" t="s">
        <f>=I982+J982+K982+L982</f>
      </c>
      <c r="O982" s="17"/>
      <c r="P982" s="17" t="s">
        <v>386</v>
      </c>
    </row>
    <row collapsed="false" customFormat="false" customHeight="false" hidden="false" ht="12.1" outlineLevel="0" r="983">
      <c r="A983" s="21" t="n">
        <v>45678.380555556</v>
      </c>
      <c r="B983" s="17" t="s">
        <v>33</v>
      </c>
      <c r="C983" s="17" t="s">
        <v>531</v>
      </c>
      <c r="D983" s="17" t="s">
        <v>299</v>
      </c>
      <c r="E983" s="17" t="s">
        <v>34</v>
      </c>
      <c r="F983" s="17" t="s">
        <v>20</v>
      </c>
      <c r="G983" s="7" t="n">
        <v>200</v>
      </c>
      <c r="H983" s="6" t="n">
        <v>6.34</v>
      </c>
      <c r="I983" s="6" t="n">
        <v>-1268</v>
      </c>
      <c r="J983" s="6" t="n">
        <v>0</v>
      </c>
      <c r="K983" s="6" t="n">
        <v>0</v>
      </c>
      <c r="L983" s="6" t="n">
        <v>0</v>
      </c>
      <c r="M983" s="6"/>
      <c r="N983" s="6" t="s">
        <f>=I983+J983+K983+L983</f>
      </c>
      <c r="O983" s="17"/>
      <c r="P983" s="17" t="s">
        <v>386</v>
      </c>
    </row>
    <row collapsed="false" customFormat="false" customHeight="false" hidden="false" ht="12.1" outlineLevel="0" r="984">
      <c r="A984" s="22" t="n">
        <v>45679.511805556</v>
      </c>
      <c r="B984" s="23" t="s">
        <v>390</v>
      </c>
      <c r="C984" s="23" t="s">
        <v>524</v>
      </c>
      <c r="D984" s="23" t="s">
        <v>390</v>
      </c>
      <c r="E984" s="23" t="s">
        <v>390</v>
      </c>
      <c r="F984" s="23" t="s">
        <v>20</v>
      </c>
      <c r="G984" s="24" t="n">
        <v>184.74</v>
      </c>
      <c r="H984" s="25" t="n">
        <v>1</v>
      </c>
      <c r="I984" s="25" t="n">
        <v>184.74</v>
      </c>
      <c r="J984" s="25" t="n">
        <v>0</v>
      </c>
      <c r="K984" s="25" t="n">
        <v>0</v>
      </c>
      <c r="L984" s="25" t="n">
        <v>0</v>
      </c>
      <c r="M984" s="25"/>
      <c r="N984" s="6" t="s">
        <f>=I984+J984+K984+L984</f>
      </c>
      <c r="O984" s="23"/>
      <c r="P984" s="23" t="s">
        <v>386</v>
      </c>
    </row>
    <row collapsed="false" customFormat="false" customHeight="false" hidden="false" ht="12.1" outlineLevel="0" r="985">
      <c r="A985" s="21" t="n">
        <v>45685.400694444</v>
      </c>
      <c r="B985" s="17" t="s">
        <v>33</v>
      </c>
      <c r="C985" s="17" t="s">
        <v>531</v>
      </c>
      <c r="D985" s="17" t="s">
        <v>299</v>
      </c>
      <c r="E985" s="17" t="s">
        <v>34</v>
      </c>
      <c r="F985" s="17" t="s">
        <v>20</v>
      </c>
      <c r="G985" s="7" t="n">
        <v>200</v>
      </c>
      <c r="H985" s="6" t="n">
        <v>6.29</v>
      </c>
      <c r="I985" s="6" t="n">
        <v>-1258</v>
      </c>
      <c r="J985" s="6" t="n">
        <v>0</v>
      </c>
      <c r="K985" s="6" t="n">
        <v>0</v>
      </c>
      <c r="L985" s="6" t="n">
        <v>0</v>
      </c>
      <c r="M985" s="6"/>
      <c r="N985" s="6" t="s">
        <f>=I985+J985+K985+L985</f>
      </c>
      <c r="O985" s="17"/>
      <c r="P985" s="17" t="s">
        <v>386</v>
      </c>
    </row>
    <row collapsed="false" customFormat="false" customHeight="false" hidden="false" ht="12.1" outlineLevel="0" r="986">
      <c r="A986" s="21" t="n">
        <v>45692.453472222</v>
      </c>
      <c r="B986" s="17" t="s">
        <v>33</v>
      </c>
      <c r="C986" s="17" t="s">
        <v>531</v>
      </c>
      <c r="D986" s="17" t="s">
        <v>299</v>
      </c>
      <c r="E986" s="17" t="s">
        <v>34</v>
      </c>
      <c r="F986" s="17" t="s">
        <v>20</v>
      </c>
      <c r="G986" s="7" t="n">
        <v>200</v>
      </c>
      <c r="H986" s="6" t="n">
        <v>6.4</v>
      </c>
      <c r="I986" s="6" t="n">
        <v>-1280</v>
      </c>
      <c r="J986" s="6" t="n">
        <v>0</v>
      </c>
      <c r="K986" s="6" t="n">
        <v>0</v>
      </c>
      <c r="L986" s="6" t="n">
        <v>0</v>
      </c>
      <c r="M986" s="6"/>
      <c r="N986" s="6" t="s">
        <f>=I986+J986+K986+L986</f>
      </c>
      <c r="O986" s="17"/>
      <c r="P986" s="17" t="s">
        <v>386</v>
      </c>
    </row>
    <row collapsed="false" customFormat="false" customHeight="false" hidden="false" ht="12.1" outlineLevel="0" r="987">
      <c r="A987" s="21" t="n">
        <v>45699.417361111</v>
      </c>
      <c r="B987" s="17" t="s">
        <v>33</v>
      </c>
      <c r="C987" s="17" t="s">
        <v>531</v>
      </c>
      <c r="D987" s="17" t="s">
        <v>299</v>
      </c>
      <c r="E987" s="17" t="s">
        <v>34</v>
      </c>
      <c r="F987" s="17" t="s">
        <v>20</v>
      </c>
      <c r="G987" s="7" t="n">
        <v>200</v>
      </c>
      <c r="H987" s="6" t="n">
        <v>6.52</v>
      </c>
      <c r="I987" s="6" t="n">
        <v>-1304</v>
      </c>
      <c r="J987" s="6" t="n">
        <v>0</v>
      </c>
      <c r="K987" s="6" t="n">
        <v>0</v>
      </c>
      <c r="L987" s="6" t="n">
        <v>0</v>
      </c>
      <c r="M987" s="6"/>
      <c r="N987" s="6" t="s">
        <f>=I987+J987+K987+L987</f>
      </c>
      <c r="O987" s="17"/>
      <c r="P987" s="17" t="s">
        <v>386</v>
      </c>
    </row>
    <row collapsed="false" customFormat="false" customHeight="false" hidden="false" ht="12.1" outlineLevel="0" r="988">
      <c r="A988" s="21" t="n">
        <v>45706.381944444</v>
      </c>
      <c r="B988" s="17" t="s">
        <v>33</v>
      </c>
      <c r="C988" s="17" t="s">
        <v>531</v>
      </c>
      <c r="D988" s="17" t="s">
        <v>299</v>
      </c>
      <c r="E988" s="17" t="s">
        <v>34</v>
      </c>
      <c r="F988" s="17" t="s">
        <v>20</v>
      </c>
      <c r="G988" s="7" t="n">
        <v>200</v>
      </c>
      <c r="H988" s="6" t="n">
        <v>7.2</v>
      </c>
      <c r="I988" s="6" t="n">
        <v>-1440</v>
      </c>
      <c r="J988" s="6" t="n">
        <v>0</v>
      </c>
      <c r="K988" s="6" t="n">
        <v>0</v>
      </c>
      <c r="L988" s="6" t="n">
        <v>0</v>
      </c>
      <c r="M988" s="6"/>
      <c r="N988" s="6" t="s">
        <f>=I988+J988+K988+L988</f>
      </c>
      <c r="O988" s="17"/>
      <c r="P988" s="17" t="s">
        <v>386</v>
      </c>
    </row>
    <row collapsed="false" customFormat="false" customHeight="false" hidden="false" ht="12.1" outlineLevel="0" r="989">
      <c r="A989" s="34" t="n">
        <v>45708.456944444</v>
      </c>
      <c r="B989" s="35" t="s">
        <v>306</v>
      </c>
      <c r="C989" s="35" t="s">
        <v>381</v>
      </c>
      <c r="D989" s="35" t="s">
        <v>300</v>
      </c>
      <c r="E989" s="35" t="s">
        <v>18</v>
      </c>
      <c r="F989" s="35" t="s">
        <v>20</v>
      </c>
      <c r="G989" s="36" t="n">
        <v>-10</v>
      </c>
      <c r="H989" s="37" t="n">
        <v>76.3</v>
      </c>
      <c r="I989" s="37" t="n">
        <v>763</v>
      </c>
      <c r="J989" s="37" t="n">
        <v>0</v>
      </c>
      <c r="K989" s="37" t="n">
        <v>-2.29</v>
      </c>
      <c r="L989" s="37" t="n">
        <v>0</v>
      </c>
      <c r="M989" s="37"/>
      <c r="N989" s="6" t="s">
        <f>=I989+J989+K989+L989</f>
      </c>
      <c r="O989" s="35"/>
      <c r="P989" s="35" t="s">
        <v>370</v>
      </c>
    </row>
    <row collapsed="false" customFormat="false" customHeight="false" hidden="false" ht="12.1" outlineLevel="0" r="990">
      <c r="A990" s="21" t="n">
        <v>45713.383333333</v>
      </c>
      <c r="B990" s="17" t="s">
        <v>33</v>
      </c>
      <c r="C990" s="17" t="s">
        <v>531</v>
      </c>
      <c r="D990" s="17" t="s">
        <v>299</v>
      </c>
      <c r="E990" s="17" t="s">
        <v>34</v>
      </c>
      <c r="F990" s="17" t="s">
        <v>20</v>
      </c>
      <c r="G990" s="7" t="n">
        <v>200</v>
      </c>
      <c r="H990" s="6" t="n">
        <v>7.3</v>
      </c>
      <c r="I990" s="6" t="n">
        <v>-1460</v>
      </c>
      <c r="J990" s="6" t="n">
        <v>0</v>
      </c>
      <c r="K990" s="6" t="n">
        <v>0</v>
      </c>
      <c r="L990" s="6" t="n">
        <v>0</v>
      </c>
      <c r="M990" s="6"/>
      <c r="N990" s="6" t="s">
        <f>=I990+J990+K990+L990</f>
      </c>
      <c r="O990" s="17"/>
      <c r="P990" s="17" t="s">
        <v>386</v>
      </c>
    </row>
    <row collapsed="false" customFormat="false" customHeight="false" hidden="false" ht="12.1" outlineLevel="0" r="991">
      <c r="A991" s="21" t="n">
        <v>45720.442361111</v>
      </c>
      <c r="B991" s="17" t="s">
        <v>33</v>
      </c>
      <c r="C991" s="17" t="s">
        <v>531</v>
      </c>
      <c r="D991" s="17" t="s">
        <v>299</v>
      </c>
      <c r="E991" s="17" t="s">
        <v>34</v>
      </c>
      <c r="F991" s="17" t="s">
        <v>20</v>
      </c>
      <c r="G991" s="7" t="n">
        <v>200</v>
      </c>
      <c r="H991" s="6" t="n">
        <v>7.05</v>
      </c>
      <c r="I991" s="6" t="n">
        <v>-1410</v>
      </c>
      <c r="J991" s="6" t="n">
        <v>0</v>
      </c>
      <c r="K991" s="6" t="n">
        <v>0</v>
      </c>
      <c r="L991" s="6" t="n">
        <v>0</v>
      </c>
      <c r="M991" s="6"/>
      <c r="N991" s="6" t="s">
        <f>=I991+J991+K991+L991</f>
      </c>
      <c r="O991" s="17"/>
      <c r="P991" s="17" t="s">
        <v>386</v>
      </c>
    </row>
    <row collapsed="false" customFormat="false" customHeight="false" hidden="false" ht="12.1" outlineLevel="0" r="992">
      <c r="A992" s="21" t="n">
        <v>45728.668055556</v>
      </c>
      <c r="B992" s="17" t="s">
        <v>33</v>
      </c>
      <c r="C992" s="17" t="s">
        <v>531</v>
      </c>
      <c r="D992" s="17" t="s">
        <v>299</v>
      </c>
      <c r="E992" s="17" t="s">
        <v>34</v>
      </c>
      <c r="F992" s="17" t="s">
        <v>20</v>
      </c>
      <c r="G992" s="7" t="n">
        <v>200</v>
      </c>
      <c r="H992" s="6" t="n">
        <v>6.95</v>
      </c>
      <c r="I992" s="6" t="n">
        <v>-1390</v>
      </c>
      <c r="J992" s="6" t="n">
        <v>0</v>
      </c>
      <c r="K992" s="6" t="n">
        <v>0</v>
      </c>
      <c r="L992" s="6" t="n">
        <v>0</v>
      </c>
      <c r="M992" s="6"/>
      <c r="N992" s="6" t="s">
        <f>=I992+J992+K992+L992</f>
      </c>
      <c r="O992" s="17"/>
      <c r="P992" s="17" t="s">
        <v>386</v>
      </c>
    </row>
    <row collapsed="false" customFormat="false" customHeight="false" hidden="false" ht="12.1" outlineLevel="0" r="993">
      <c r="A993" s="21" t="n">
        <v>45734.393055556</v>
      </c>
      <c r="B993" s="17" t="s">
        <v>33</v>
      </c>
      <c r="C993" s="17" t="s">
        <v>531</v>
      </c>
      <c r="D993" s="17" t="s">
        <v>299</v>
      </c>
      <c r="E993" s="17" t="s">
        <v>34</v>
      </c>
      <c r="F993" s="17" t="s">
        <v>20</v>
      </c>
      <c r="G993" s="7" t="n">
        <v>200</v>
      </c>
      <c r="H993" s="6" t="n">
        <v>7.1</v>
      </c>
      <c r="I993" s="6" t="n">
        <v>-1420</v>
      </c>
      <c r="J993" s="6" t="n">
        <v>0</v>
      </c>
      <c r="K993" s="6" t="n">
        <v>0</v>
      </c>
      <c r="L993" s="6" t="n">
        <v>0</v>
      </c>
      <c r="M993" s="6"/>
      <c r="N993" s="6" t="s">
        <f>=I993+J993+K993+L993</f>
      </c>
      <c r="O993" s="17"/>
      <c r="P993" s="17" t="s">
        <v>386</v>
      </c>
    </row>
    <row collapsed="false" customFormat="false" customHeight="false" hidden="false" ht="12.1" outlineLevel="0" r="994">
      <c r="A994" s="21" t="n">
        <v>45741.401388889</v>
      </c>
      <c r="B994" s="17" t="s">
        <v>33</v>
      </c>
      <c r="C994" s="17" t="s">
        <v>531</v>
      </c>
      <c r="D994" s="17" t="s">
        <v>299</v>
      </c>
      <c r="E994" s="17" t="s">
        <v>34</v>
      </c>
      <c r="F994" s="17" t="s">
        <v>20</v>
      </c>
      <c r="G994" s="7" t="n">
        <v>200</v>
      </c>
      <c r="H994" s="6" t="n">
        <v>6.94</v>
      </c>
      <c r="I994" s="6" t="n">
        <v>-1388</v>
      </c>
      <c r="J994" s="6" t="n">
        <v>0</v>
      </c>
      <c r="K994" s="6" t="n">
        <v>0</v>
      </c>
      <c r="L994" s="6" t="n">
        <v>0</v>
      </c>
      <c r="M994" s="6"/>
      <c r="N994" s="6" t="s">
        <f>=I994+J994+K994+L994</f>
      </c>
      <c r="O994" s="17"/>
      <c r="P994" s="17" t="s">
        <v>386</v>
      </c>
    </row>
    <row collapsed="false" customFormat="false" customHeight="false" hidden="false" ht="12.1" outlineLevel="0" r="995">
      <c r="A995" s="21" t="n">
        <v>45748.416666667</v>
      </c>
      <c r="B995" s="17" t="s">
        <v>33</v>
      </c>
      <c r="C995" s="17" t="s">
        <v>531</v>
      </c>
      <c r="D995" s="17" t="s">
        <v>299</v>
      </c>
      <c r="E995" s="17" t="s">
        <v>34</v>
      </c>
      <c r="F995" s="17" t="s">
        <v>20</v>
      </c>
      <c r="G995" s="7" t="n">
        <v>200</v>
      </c>
      <c r="H995" s="6" t="n">
        <v>6.63</v>
      </c>
      <c r="I995" s="6" t="n">
        <v>-1326</v>
      </c>
      <c r="J995" s="6" t="n">
        <v>0</v>
      </c>
      <c r="K995" s="6" t="n">
        <v>0</v>
      </c>
      <c r="L995" s="6" t="n">
        <v>0</v>
      </c>
      <c r="M995" s="6"/>
      <c r="N995" s="6" t="s">
        <f>=I995+J995+K995+L995</f>
      </c>
      <c r="O995" s="17"/>
      <c r="P995" s="17" t="s">
        <v>386</v>
      </c>
    </row>
    <row collapsed="false" customFormat="false" customHeight="false" hidden="false" ht="12.1" outlineLevel="0" r="996">
      <c r="A996" s="22" t="n">
        <v>45751.421527778</v>
      </c>
      <c r="B996" s="23" t="s">
        <v>390</v>
      </c>
      <c r="C996" s="23" t="s">
        <v>519</v>
      </c>
      <c r="D996" s="23" t="s">
        <v>390</v>
      </c>
      <c r="E996" s="23" t="s">
        <v>390</v>
      </c>
      <c r="F996" s="23" t="s">
        <v>20</v>
      </c>
      <c r="G996" s="24" t="n">
        <v>6.98</v>
      </c>
      <c r="H996" s="25" t="n">
        <v>1</v>
      </c>
      <c r="I996" s="25" t="n">
        <v>6.98</v>
      </c>
      <c r="J996" s="25" t="n">
        <v>0</v>
      </c>
      <c r="K996" s="25" t="n">
        <v>0</v>
      </c>
      <c r="L996" s="25" t="n">
        <v>0</v>
      </c>
      <c r="M996" s="25"/>
      <c r="N996" s="6" t="s">
        <f>=I996+J996+K996+L996</f>
      </c>
      <c r="O996" s="23"/>
      <c r="P996" s="23" t="s">
        <v>386</v>
      </c>
    </row>
    <row collapsed="false" customFormat="false" customHeight="false" hidden="false" ht="12.1" outlineLevel="0" r="997">
      <c r="A997" s="22" t="n">
        <v>45761.438194444</v>
      </c>
      <c r="B997" s="23" t="s">
        <v>390</v>
      </c>
      <c r="C997" s="23" t="s">
        <v>522</v>
      </c>
      <c r="D997" s="23" t="s">
        <v>390</v>
      </c>
      <c r="E997" s="23" t="s">
        <v>390</v>
      </c>
      <c r="F997" s="23" t="s">
        <v>20</v>
      </c>
      <c r="G997" s="24" t="n">
        <v>14.9</v>
      </c>
      <c r="H997" s="25" t="n">
        <v>1</v>
      </c>
      <c r="I997" s="25" t="n">
        <v>14.9</v>
      </c>
      <c r="J997" s="25" t="n">
        <v>0</v>
      </c>
      <c r="K997" s="25" t="n">
        <v>0</v>
      </c>
      <c r="L997" s="25" t="n">
        <v>0</v>
      </c>
      <c r="M997" s="25"/>
      <c r="N997" s="6" t="s">
        <f>=I997+J997+K997+L997</f>
      </c>
      <c r="O997" s="23"/>
      <c r="P997" s="23" t="s">
        <v>386</v>
      </c>
    </row>
    <row collapsed="false" customFormat="false" customHeight="false" hidden="false" ht="12.1" outlineLevel="0" r="998">
      <c r="A998" s="21" t="n">
        <v>45762.411111111</v>
      </c>
      <c r="B998" s="17" t="s">
        <v>33</v>
      </c>
      <c r="C998" s="17" t="s">
        <v>531</v>
      </c>
      <c r="D998" s="17" t="s">
        <v>299</v>
      </c>
      <c r="E998" s="17" t="s">
        <v>34</v>
      </c>
      <c r="F998" s="17" t="s">
        <v>20</v>
      </c>
      <c r="G998" s="7" t="n">
        <v>100</v>
      </c>
      <c r="H998" s="6" t="n">
        <v>6.17</v>
      </c>
      <c r="I998" s="6" t="n">
        <v>-617</v>
      </c>
      <c r="J998" s="6" t="n">
        <v>0</v>
      </c>
      <c r="K998" s="6" t="n">
        <v>0</v>
      </c>
      <c r="L998" s="6" t="n">
        <v>0</v>
      </c>
      <c r="M998" s="6"/>
      <c r="N998" s="6" t="s">
        <f>=I998+J998+K998+L998</f>
      </c>
      <c r="O998" s="17"/>
      <c r="P998" s="17" t="s">
        <v>386</v>
      </c>
    </row>
    <row collapsed="false" customFormat="false" customHeight="false" hidden="false" ht="12.1" outlineLevel="0" r="999">
      <c r="A999" s="21" t="n">
        <v>45762.4125</v>
      </c>
      <c r="B999" s="17" t="s">
        <v>33</v>
      </c>
      <c r="C999" s="17" t="s">
        <v>531</v>
      </c>
      <c r="D999" s="17" t="s">
        <v>299</v>
      </c>
      <c r="E999" s="17" t="s">
        <v>34</v>
      </c>
      <c r="F999" s="17" t="s">
        <v>20</v>
      </c>
      <c r="G999" s="7" t="n">
        <v>100</v>
      </c>
      <c r="H999" s="6" t="n">
        <v>6.17</v>
      </c>
      <c r="I999" s="6" t="n">
        <v>-617</v>
      </c>
      <c r="J999" s="6" t="n">
        <v>0</v>
      </c>
      <c r="K999" s="6" t="n">
        <v>0</v>
      </c>
      <c r="L999" s="6" t="n">
        <v>0</v>
      </c>
      <c r="M999" s="6"/>
      <c r="N999" s="6" t="s">
        <f>=I999+J999+K999+L999</f>
      </c>
      <c r="O999" s="17"/>
      <c r="P999" s="17" t="s">
        <v>370</v>
      </c>
    </row>
    <row collapsed="false" customFormat="false" customHeight="false" hidden="false" ht="12.1" outlineLevel="0" r="1000">
      <c r="A1000" s="22" t="n">
        <v>45770.414583333</v>
      </c>
      <c r="B1000" s="23" t="s">
        <v>390</v>
      </c>
      <c r="C1000" s="23" t="s">
        <v>524</v>
      </c>
      <c r="D1000" s="23" t="s">
        <v>390</v>
      </c>
      <c r="E1000" s="23" t="s">
        <v>390</v>
      </c>
      <c r="F1000" s="23" t="s">
        <v>20</v>
      </c>
      <c r="G1000" s="24" t="n">
        <v>184.74</v>
      </c>
      <c r="H1000" s="25" t="n">
        <v>1</v>
      </c>
      <c r="I1000" s="25" t="n">
        <v>184.74</v>
      </c>
      <c r="J1000" s="25" t="n">
        <v>0</v>
      </c>
      <c r="K1000" s="25" t="n">
        <v>0</v>
      </c>
      <c r="L1000" s="25" t="n">
        <v>0</v>
      </c>
      <c r="M1000" s="25"/>
      <c r="N1000" s="6" t="s">
        <f>=I1000+J1000+K1000+L1000</f>
      </c>
      <c r="O1000" s="23"/>
      <c r="P1000" s="23" t="s">
        <v>386</v>
      </c>
    </row>
    <row collapsed="false" customFormat="false" customHeight="false" hidden="false" ht="12.1" outlineLevel="0" r="1001">
      <c r="A1001" s="30" t="n">
        <v>45830.625694444</v>
      </c>
      <c r="B1001" s="31" t="s">
        <v>388</v>
      </c>
      <c r="C1001" s="31" t="s">
        <v>486</v>
      </c>
      <c r="D1001" s="31" t="s">
        <v>388</v>
      </c>
      <c r="E1001" s="31" t="s">
        <v>388</v>
      </c>
      <c r="F1001" s="31" t="s">
        <v>20</v>
      </c>
      <c r="G1001" s="32" t="n">
        <v>42</v>
      </c>
      <c r="H1001" s="33" t="n">
        <v>-1</v>
      </c>
      <c r="I1001" s="33" t="n">
        <v>-42</v>
      </c>
      <c r="J1001" s="33" t="n">
        <v>0</v>
      </c>
      <c r="K1001" s="33" t="n">
        <v>0</v>
      </c>
      <c r="L1001" s="33" t="n">
        <v>0</v>
      </c>
      <c r="M1001" s="33"/>
      <c r="N1001" s="6" t="s">
        <f>=I1001+J1001+K1001+L1001</f>
      </c>
      <c r="O1001" s="31" t="s">
        <v>532</v>
      </c>
      <c r="P1001" s="31" t="s">
        <v>370</v>
      </c>
    </row>
    <row collapsed="false" customFormat="false" customHeight="false" hidden="false" ht="12.1" outlineLevel="0" r="1002">
      <c r="A1002" s="22" t="n">
        <v>45842.435416667</v>
      </c>
      <c r="B1002" s="23" t="s">
        <v>393</v>
      </c>
      <c r="C1002" s="23" t="s">
        <v>518</v>
      </c>
      <c r="D1002" s="23" t="s">
        <v>393</v>
      </c>
      <c r="E1002" s="23" t="s">
        <v>393</v>
      </c>
      <c r="F1002" s="23" t="s">
        <v>20</v>
      </c>
      <c r="G1002" s="24" t="n">
        <v>200</v>
      </c>
      <c r="H1002" s="25" t="n">
        <v>1</v>
      </c>
      <c r="I1002" s="25" t="n">
        <v>200</v>
      </c>
      <c r="J1002" s="25" t="n">
        <v>0</v>
      </c>
      <c r="K1002" s="25" t="n">
        <v>0</v>
      </c>
      <c r="L1002" s="25" t="n">
        <v>0</v>
      </c>
      <c r="M1002" s="25"/>
      <c r="N1002" s="6" t="s">
        <f>=I1002+J1002+K1002+L1002</f>
      </c>
      <c r="O1002" s="23"/>
      <c r="P1002" s="23" t="s">
        <v>386</v>
      </c>
    </row>
    <row collapsed="false" customFormat="false" customHeight="false" hidden="false" ht="12.1" outlineLevel="0" r="1003">
      <c r="A1003" s="22" t="n">
        <v>45842.440277778</v>
      </c>
      <c r="B1003" s="23" t="s">
        <v>390</v>
      </c>
      <c r="C1003" s="23" t="s">
        <v>519</v>
      </c>
      <c r="D1003" s="23" t="s">
        <v>390</v>
      </c>
      <c r="E1003" s="23" t="s">
        <v>390</v>
      </c>
      <c r="F1003" s="23" t="s">
        <v>20</v>
      </c>
      <c r="G1003" s="24" t="n">
        <v>6.98</v>
      </c>
      <c r="H1003" s="25" t="n">
        <v>1</v>
      </c>
      <c r="I1003" s="25" t="n">
        <v>6.98</v>
      </c>
      <c r="J1003" s="25" t="n">
        <v>0</v>
      </c>
      <c r="K1003" s="25" t="n">
        <v>0</v>
      </c>
      <c r="L1003" s="25" t="n">
        <v>0</v>
      </c>
      <c r="M1003" s="25"/>
      <c r="N1003" s="6" t="s">
        <f>=I1003+J1003+K1003+L1003</f>
      </c>
      <c r="O1003" s="23"/>
      <c r="P1003" s="23" t="s">
        <v>386</v>
      </c>
    </row>
    <row collapsed="false" customFormat="false" customHeight="false" hidden="false" ht="12.1" outlineLevel="0" r="1004">
      <c r="A1004" s="22" t="n">
        <v>45852.5125</v>
      </c>
      <c r="B1004" s="23" t="s">
        <v>390</v>
      </c>
      <c r="C1004" s="23" t="s">
        <v>522</v>
      </c>
      <c r="D1004" s="23" t="s">
        <v>390</v>
      </c>
      <c r="E1004" s="23" t="s">
        <v>390</v>
      </c>
      <c r="F1004" s="23" t="s">
        <v>20</v>
      </c>
      <c r="G1004" s="24" t="n">
        <v>14.9</v>
      </c>
      <c r="H1004" s="25" t="n">
        <v>1</v>
      </c>
      <c r="I1004" s="25" t="n">
        <v>14.9</v>
      </c>
      <c r="J1004" s="25" t="n">
        <v>0</v>
      </c>
      <c r="K1004" s="25" t="n">
        <v>0</v>
      </c>
      <c r="L1004" s="25" t="n">
        <v>0</v>
      </c>
      <c r="M1004" s="25"/>
      <c r="N1004" s="6" t="s">
        <f>=I1004+J1004+K1004+L1004</f>
      </c>
      <c r="O1004" s="23"/>
      <c r="P1004" s="23" t="s">
        <v>386</v>
      </c>
    </row>
    <row collapsed="false" customFormat="false" customHeight="false" hidden="false" ht="12.1" outlineLevel="0" r="1005">
      <c r="A1005" s="22" t="n">
        <v>45860.625694444</v>
      </c>
      <c r="B1005" s="23" t="s">
        <v>390</v>
      </c>
      <c r="C1005" s="23" t="s">
        <v>525</v>
      </c>
      <c r="D1005" s="23" t="s">
        <v>390</v>
      </c>
      <c r="E1005" s="23" t="s">
        <v>390</v>
      </c>
      <c r="F1005" s="23" t="s">
        <v>20</v>
      </c>
      <c r="G1005" s="24" t="n">
        <v>350</v>
      </c>
      <c r="H1005" s="25" t="n">
        <v>1</v>
      </c>
      <c r="I1005" s="25" t="n">
        <v>350</v>
      </c>
      <c r="J1005" s="25" t="n">
        <v>0</v>
      </c>
      <c r="K1005" s="25" t="n">
        <v>0</v>
      </c>
      <c r="L1005" s="25" t="n">
        <v>0</v>
      </c>
      <c r="M1005" s="25"/>
      <c r="N1005" s="6" t="s">
        <f>=I1005+J1005+K1005+L1005</f>
      </c>
      <c r="O1005" s="23"/>
      <c r="P1005" s="23" t="s">
        <v>370</v>
      </c>
    </row>
    <row collapsed="false" customFormat="false" customHeight="false" hidden="false" ht="12.1" outlineLevel="0" r="1006">
      <c r="A1006" s="22" t="n">
        <v>45861.422916667</v>
      </c>
      <c r="B1006" s="23" t="s">
        <v>390</v>
      </c>
      <c r="C1006" s="23" t="s">
        <v>524</v>
      </c>
      <c r="D1006" s="23" t="s">
        <v>390</v>
      </c>
      <c r="E1006" s="23" t="s">
        <v>390</v>
      </c>
      <c r="F1006" s="23" t="s">
        <v>20</v>
      </c>
      <c r="G1006" s="24" t="n">
        <v>184.74</v>
      </c>
      <c r="H1006" s="25" t="n">
        <v>1</v>
      </c>
      <c r="I1006" s="25" t="n">
        <v>184.74</v>
      </c>
      <c r="J1006" s="25" t="n">
        <v>0</v>
      </c>
      <c r="K1006" s="25" t="n">
        <v>0</v>
      </c>
      <c r="L1006" s="25" t="n">
        <v>0</v>
      </c>
      <c r="M1006" s="25"/>
      <c r="N1006" s="6" t="s">
        <f>=I1006+J1006+K1006+L1006</f>
      </c>
      <c r="O1006" s="23"/>
      <c r="P1006" s="23" t="s">
        <v>386</v>
      </c>
    </row>
    <row collapsed="false" customFormat="false" customHeight="false" hidden="false" ht="12.1" outlineLevel="0" r="1007">
      <c r="A1007" s="22" t="n">
        <v>45861.488888889</v>
      </c>
      <c r="B1007" s="23" t="s">
        <v>393</v>
      </c>
      <c r="C1007" s="23" t="s">
        <v>533</v>
      </c>
      <c r="D1007" s="23" t="s">
        <v>393</v>
      </c>
      <c r="E1007" s="23" t="s">
        <v>393</v>
      </c>
      <c r="F1007" s="23" t="s">
        <v>20</v>
      </c>
      <c r="G1007" s="24" t="n">
        <v>6000</v>
      </c>
      <c r="H1007" s="25" t="n">
        <v>1</v>
      </c>
      <c r="I1007" s="25" t="n">
        <v>6000</v>
      </c>
      <c r="J1007" s="25" t="n">
        <v>0</v>
      </c>
      <c r="K1007" s="25" t="n">
        <v>0</v>
      </c>
      <c r="L1007" s="25" t="n">
        <v>0</v>
      </c>
      <c r="M1007" s="25"/>
      <c r="N1007" s="6" t="s">
        <f>=I1007+J1007+K1007+L1007</f>
      </c>
      <c r="O1007" s="23"/>
      <c r="P1007" s="23" t="s">
        <v>386</v>
      </c>
    </row>
    <row collapsed="false" customFormat="false" customHeight="false" hidden="false" ht="12.1" outlineLevel="0" r="1008">
      <c r="A1008" s="22" t="n">
        <v>45863.561805556</v>
      </c>
      <c r="B1008" s="23" t="s">
        <v>390</v>
      </c>
      <c r="C1008" s="23" t="s">
        <v>534</v>
      </c>
      <c r="D1008" s="23" t="s">
        <v>390</v>
      </c>
      <c r="E1008" s="23" t="s">
        <v>390</v>
      </c>
      <c r="F1008" s="23" t="s">
        <v>20</v>
      </c>
      <c r="G1008" s="24" t="n">
        <v>51.16</v>
      </c>
      <c r="H1008" s="25" t="n">
        <v>1</v>
      </c>
      <c r="I1008" s="25" t="n">
        <v>51.16</v>
      </c>
      <c r="J1008" s="25" t="n">
        <v>0</v>
      </c>
      <c r="K1008" s="25" t="n">
        <v>0</v>
      </c>
      <c r="L1008" s="25" t="n">
        <v>0</v>
      </c>
      <c r="M1008" s="25"/>
      <c r="N1008" s="6" t="s">
        <f>=I1008+J1008+K1008+L1008</f>
      </c>
      <c r="O1008" s="23"/>
      <c r="P1008" s="23" t="s">
        <v>386</v>
      </c>
    </row>
    <row collapsed="false" customFormat="false" customHeight="false" hidden="false" ht="12.1" outlineLevel="0" r="1009">
      <c r="A1009" s="30" t="n">
        <v>45863.561805556</v>
      </c>
      <c r="B1009" s="31" t="s">
        <v>388</v>
      </c>
      <c r="C1009" s="31" t="s">
        <v>486</v>
      </c>
      <c r="D1009" s="31" t="s">
        <v>388</v>
      </c>
      <c r="E1009" s="31" t="s">
        <v>388</v>
      </c>
      <c r="F1009" s="31" t="s">
        <v>20</v>
      </c>
      <c r="G1009" s="32" t="n">
        <v>6</v>
      </c>
      <c r="H1009" s="33" t="n">
        <v>-1</v>
      </c>
      <c r="I1009" s="33" t="n">
        <v>-6</v>
      </c>
      <c r="J1009" s="33" t="n">
        <v>0</v>
      </c>
      <c r="K1009" s="33" t="n">
        <v>0</v>
      </c>
      <c r="L1009" s="33" t="n">
        <v>0</v>
      </c>
      <c r="M1009" s="33"/>
      <c r="N1009" s="6" t="s">
        <f>=I1009+J1009+K1009+L1009</f>
      </c>
      <c r="O1009" s="31" t="s">
        <v>535</v>
      </c>
      <c r="P1009" s="31" t="s">
        <v>386</v>
      </c>
    </row>
    <row collapsed="false" customFormat="false" customHeight="false" hidden="false" ht="12.1" outlineLevel="0" r="1010">
      <c r="A1010" s="34" t="n">
        <v>45951.999988426</v>
      </c>
      <c r="B1010" s="35" t="s">
        <v>405</v>
      </c>
      <c r="C1010" s="35" t="s">
        <v>536</v>
      </c>
      <c r="D1010" s="35" t="s">
        <v>362</v>
      </c>
      <c r="E1010" s="35" t="s">
        <v>406</v>
      </c>
      <c r="F1010" s="35" t="s">
        <v>48</v>
      </c>
      <c r="G1010" s="36" t="n">
        <v>433.55</v>
      </c>
      <c r="H1010" s="37" t="n">
        <v>1</v>
      </c>
      <c r="I1010" s="2"/>
      <c r="J1010" s="2"/>
      <c r="K1010" s="2"/>
      <c r="L1010" s="2"/>
      <c r="M1010" s="6" t="n">
        <v>433.55</v>
      </c>
      <c r="N1010" s="2"/>
      <c r="O1010" s="2"/>
    </row>
    <row collapsed="false" customFormat="false" customHeight="false" hidden="false" ht="12.1" outlineLevel="0" r="1011">
      <c r="A1011" s="21" t="n">
        <v>45951.999988426</v>
      </c>
      <c r="B1011" s="17" t="s">
        <v>408</v>
      </c>
      <c r="C1011" s="17" t="s">
        <v>537</v>
      </c>
      <c r="D1011" s="17" t="s">
        <v>362</v>
      </c>
      <c r="E1011" s="17" t="s">
        <v>406</v>
      </c>
      <c r="F1011" s="17" t="s">
        <v>48</v>
      </c>
      <c r="G1011" s="7" t="n">
        <v>-44</v>
      </c>
      <c r="H1011" s="6" t="n">
        <v>1</v>
      </c>
      <c r="I1011" s="2"/>
      <c r="J1011" s="2"/>
      <c r="K1011" s="2"/>
      <c r="L1011" s="2"/>
      <c r="M1011" s="6" t="n">
        <v>-44</v>
      </c>
      <c r="N1011" s="2"/>
      <c r="O1011" s="2"/>
    </row>
    <row collapsed="false" customFormat="false" customHeight="false" hidden="false" ht="12.1" outlineLevel="0" r="1012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 s="4"/>
      <c r="L1012" s="4" t="s">
        <v>538</v>
      </c>
      <c r="M1012" s="5" t="s">
        <f>=SUM(M2:M1011)</f>
      </c>
      <c r="N1012" s="5" t="s">
        <f>=SUM(N2:N1011)</f>
      </c>
      <c r="O1012" s="4"/>
    </row>
  </sheetData>
  <autoFilter ref="A1:P10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3" t="s">
        <v>91</v>
      </c>
      <c r="B1" s="43" t="s">
        <v>368</v>
      </c>
      <c r="C1" s="43" t="s">
        <v>0</v>
      </c>
      <c r="D1" s="43" t="s">
        <v>2</v>
      </c>
      <c r="E1" s="43" t="s">
        <v>539</v>
      </c>
      <c r="F1" s="43" t="s">
        <v>3</v>
      </c>
      <c r="G1" s="43" t="s">
        <v>540</v>
      </c>
      <c r="H1" s="43" t="s">
        <v>541</v>
      </c>
      <c r="I1" s="43" t="s">
        <v>542</v>
      </c>
      <c r="J1" s="43" t="s">
        <v>410</v>
      </c>
      <c r="K1" s="43" t="s">
        <v>543</v>
      </c>
      <c r="L1" s="43" t="s">
        <v>544</v>
      </c>
      <c r="M1" s="43" t="s">
        <v>545</v>
      </c>
      <c r="N1" s="43" t="s">
        <v>546</v>
      </c>
    </row>
    <row collapsed="false" customFormat="false" customHeight="false" hidden="false" ht="12.1" outlineLevel="0" r="2">
      <c r="A2" s="42" t="n">
        <v>43966</v>
      </c>
      <c r="B2" s="17" t="s">
        <v>370</v>
      </c>
      <c r="C2" s="17" t="s">
        <v>303</v>
      </c>
      <c r="D2" s="17" t="s">
        <v>547</v>
      </c>
      <c r="E2" s="7" t="n">
        <v>20</v>
      </c>
      <c r="F2" s="17" t="s">
        <v>20</v>
      </c>
      <c r="G2" s="6" t="n">
        <v>7.93</v>
      </c>
      <c r="H2" s="6" t="n">
        <v>113.57</v>
      </c>
      <c r="I2" s="6" t="n">
        <v>112.7</v>
      </c>
      <c r="J2" s="6" t="n">
        <v>21</v>
      </c>
      <c r="K2" s="6" t="n">
        <v>158.6</v>
      </c>
      <c r="L2" s="6" t="n">
        <v>137.6</v>
      </c>
      <c r="M2" s="6" t="n">
        <v>6.1</v>
      </c>
      <c r="N2" s="6" t="n">
        <v>6.06</v>
      </c>
    </row>
    <row collapsed="false" customFormat="false" customHeight="false" hidden="false" ht="12.1" outlineLevel="0" r="3">
      <c r="A3" s="42" t="n">
        <v>44020</v>
      </c>
      <c r="B3" s="17" t="s">
        <v>370</v>
      </c>
      <c r="C3" s="17" t="s">
        <v>307</v>
      </c>
      <c r="D3" s="17" t="s">
        <v>548</v>
      </c>
      <c r="E3" s="7" t="n">
        <v>1000</v>
      </c>
      <c r="F3" s="17" t="s">
        <v>20</v>
      </c>
      <c r="G3" s="6" t="n">
        <v>0.1208</v>
      </c>
      <c r="H3" s="6" t="n">
        <v>2.1255</v>
      </c>
      <c r="I3" s="6" t="n">
        <v>2.03</v>
      </c>
      <c r="J3" s="6" t="n">
        <v>16</v>
      </c>
      <c r="K3" s="6" t="n">
        <v>120.75</v>
      </c>
      <c r="L3" s="6" t="n">
        <v>104.75</v>
      </c>
      <c r="M3" s="6" t="n">
        <v>5.15</v>
      </c>
      <c r="N3" s="6" t="n">
        <v>4.93</v>
      </c>
    </row>
    <row collapsed="false" customFormat="false" customHeight="false" hidden="false" ht="12.1" outlineLevel="0" r="4">
      <c r="A4" s="42" t="n">
        <v>44021</v>
      </c>
      <c r="B4" s="17" t="s">
        <v>370</v>
      </c>
      <c r="C4" s="17" t="s">
        <v>17</v>
      </c>
      <c r="D4" s="17" t="s">
        <v>19</v>
      </c>
      <c r="E4" s="7" t="n">
        <v>10</v>
      </c>
      <c r="F4" s="17" t="s">
        <v>20</v>
      </c>
      <c r="G4" s="6" t="n">
        <v>20.57</v>
      </c>
      <c r="H4" s="6" t="n">
        <v>315</v>
      </c>
      <c r="I4" s="6" t="n">
        <v>319.96</v>
      </c>
      <c r="J4" s="6" t="n">
        <v>27</v>
      </c>
      <c r="K4" s="6" t="n">
        <v>205.7</v>
      </c>
      <c r="L4" s="6" t="n">
        <v>178.7</v>
      </c>
      <c r="M4" s="6" t="n">
        <v>5.59</v>
      </c>
      <c r="N4" s="6" t="n">
        <v>5.67</v>
      </c>
    </row>
    <row collapsed="false" customFormat="false" customHeight="false" hidden="false" ht="12.1" outlineLevel="0" r="5">
      <c r="A5" s="42" t="n">
        <v>44023</v>
      </c>
      <c r="B5" s="17" t="s">
        <v>370</v>
      </c>
      <c r="C5" s="17" t="s">
        <v>305</v>
      </c>
      <c r="D5" s="17" t="s">
        <v>549</v>
      </c>
      <c r="E5" s="7" t="n">
        <v>10</v>
      </c>
      <c r="F5" s="17" t="s">
        <v>20</v>
      </c>
      <c r="G5" s="6" t="n">
        <v>3</v>
      </c>
      <c r="H5" s="6" t="n">
        <v>106.8</v>
      </c>
      <c r="I5" s="6" t="n">
        <v>116.03</v>
      </c>
      <c r="J5" s="6" t="n">
        <v>4</v>
      </c>
      <c r="K5" s="6" t="n">
        <v>30</v>
      </c>
      <c r="L5" s="6" t="n">
        <v>26</v>
      </c>
      <c r="M5" s="6" t="n">
        <v>2.24</v>
      </c>
      <c r="N5" s="6" t="n">
        <v>2.43</v>
      </c>
    </row>
    <row collapsed="false" customFormat="false" customHeight="false" hidden="false" ht="12.1" outlineLevel="0" r="6">
      <c r="A6" s="42" t="n">
        <v>44103</v>
      </c>
      <c r="B6" s="17" t="s">
        <v>370</v>
      </c>
      <c r="C6" s="17" t="s">
        <v>305</v>
      </c>
      <c r="D6" s="17" t="s">
        <v>549</v>
      </c>
      <c r="E6" s="7" t="n">
        <v>10</v>
      </c>
      <c r="F6" s="17" t="s">
        <v>20</v>
      </c>
      <c r="G6" s="6" t="n">
        <v>2.5</v>
      </c>
      <c r="H6" s="6" t="n">
        <v>115.8</v>
      </c>
      <c r="I6" s="6" t="n">
        <v>116.03</v>
      </c>
      <c r="J6" s="6" t="n">
        <v>3</v>
      </c>
      <c r="K6" s="6" t="n">
        <v>25</v>
      </c>
      <c r="L6" s="6" t="n">
        <v>22</v>
      </c>
      <c r="M6" s="6" t="n">
        <v>1.9</v>
      </c>
      <c r="N6" s="6" t="n">
        <v>1.9</v>
      </c>
    </row>
    <row collapsed="false" customFormat="false" customHeight="false" hidden="false" ht="12.1" outlineLevel="0" r="7">
      <c r="A7" s="42" t="n">
        <v>44116</v>
      </c>
      <c r="B7" s="17" t="s">
        <v>370</v>
      </c>
      <c r="C7" s="17" t="s">
        <v>17</v>
      </c>
      <c r="D7" s="17" t="s">
        <v>19</v>
      </c>
      <c r="E7" s="7" t="n">
        <v>10</v>
      </c>
      <c r="F7" s="17" t="s">
        <v>20</v>
      </c>
      <c r="G7" s="6" t="n">
        <v>8.93</v>
      </c>
      <c r="H7" s="6" t="n">
        <v>330.8</v>
      </c>
      <c r="I7" s="6" t="n">
        <v>319.96</v>
      </c>
      <c r="J7" s="6" t="n">
        <v>12</v>
      </c>
      <c r="K7" s="6" t="n">
        <v>89.3</v>
      </c>
      <c r="L7" s="6" t="n">
        <v>77.3</v>
      </c>
      <c r="M7" s="6" t="n">
        <v>2.42</v>
      </c>
      <c r="N7" s="6" t="n">
        <v>2.34</v>
      </c>
    </row>
    <row collapsed="false" customFormat="false" customHeight="false" hidden="false" ht="12.1" outlineLevel="0" r="8">
      <c r="A8" s="42" t="n">
        <v>44327</v>
      </c>
      <c r="B8" s="17" t="s">
        <v>386</v>
      </c>
      <c r="C8" s="17" t="s">
        <v>23</v>
      </c>
      <c r="D8" s="17" t="s">
        <v>24</v>
      </c>
      <c r="E8" s="7" t="n">
        <v>10</v>
      </c>
      <c r="F8" s="17" t="s">
        <v>20</v>
      </c>
      <c r="G8" s="6" t="n">
        <v>7.25</v>
      </c>
      <c r="H8" s="6" t="n">
        <v>272.86</v>
      </c>
      <c r="I8" s="6" t="n">
        <v>207.9</v>
      </c>
      <c r="J8" s="6" t="n">
        <v>9</v>
      </c>
      <c r="K8" s="6" t="n">
        <v>72.5</v>
      </c>
      <c r="L8" s="6" t="n">
        <v>63.5</v>
      </c>
      <c r="M8" s="6" t="n">
        <v>3.05</v>
      </c>
      <c r="N8" s="6" t="n">
        <v>2.33</v>
      </c>
    </row>
    <row collapsed="false" customFormat="false" customHeight="false" hidden="false" ht="12.1" outlineLevel="0" r="9">
      <c r="A9" s="42" t="n">
        <v>44330</v>
      </c>
      <c r="B9" s="17" t="s">
        <v>370</v>
      </c>
      <c r="C9" s="17" t="s">
        <v>303</v>
      </c>
      <c r="D9" s="17" t="s">
        <v>547</v>
      </c>
      <c r="E9" s="7" t="n">
        <v>20</v>
      </c>
      <c r="F9" s="17" t="s">
        <v>20</v>
      </c>
      <c r="G9" s="6" t="n">
        <v>9.45</v>
      </c>
      <c r="H9" s="6" t="n">
        <v>175.35</v>
      </c>
      <c r="I9" s="6" t="n">
        <v>112.7</v>
      </c>
      <c r="J9" s="6" t="n">
        <v>25</v>
      </c>
      <c r="K9" s="6" t="n">
        <v>189</v>
      </c>
      <c r="L9" s="6" t="n">
        <v>164</v>
      </c>
      <c r="M9" s="6" t="n">
        <v>7.28</v>
      </c>
      <c r="N9" s="6" t="n">
        <v>4.68</v>
      </c>
    </row>
    <row collapsed="false" customFormat="false" customHeight="false" hidden="false" ht="12.1" outlineLevel="0" r="10">
      <c r="A10" s="42" t="n">
        <v>44370</v>
      </c>
      <c r="B10" s="17" t="s">
        <v>386</v>
      </c>
      <c r="C10" s="17" t="s">
        <v>23</v>
      </c>
      <c r="D10" s="17" t="s">
        <v>24</v>
      </c>
      <c r="E10" s="7" t="n">
        <v>10</v>
      </c>
      <c r="F10" s="17" t="s">
        <v>20</v>
      </c>
      <c r="G10" s="6" t="n">
        <v>7.71</v>
      </c>
      <c r="H10" s="6" t="n">
        <v>246.7</v>
      </c>
      <c r="I10" s="6" t="n">
        <v>207.9</v>
      </c>
      <c r="J10" s="6" t="n">
        <v>10</v>
      </c>
      <c r="K10" s="6" t="n">
        <v>77.1</v>
      </c>
      <c r="L10" s="6" t="n">
        <v>67.1</v>
      </c>
      <c r="M10" s="6" t="n">
        <v>3.23</v>
      </c>
      <c r="N10" s="6" t="n">
        <v>2.72</v>
      </c>
    </row>
    <row collapsed="false" customFormat="false" customHeight="false" hidden="false" ht="12.1" outlineLevel="0" r="11">
      <c r="A11" s="42" t="n">
        <v>44382</v>
      </c>
      <c r="B11" s="17" t="s">
        <v>370</v>
      </c>
      <c r="C11" s="17" t="s">
        <v>307</v>
      </c>
      <c r="D11" s="17" t="s">
        <v>548</v>
      </c>
      <c r="E11" s="7" t="n">
        <v>1000</v>
      </c>
      <c r="F11" s="17" t="s">
        <v>20</v>
      </c>
      <c r="G11" s="6" t="n">
        <v>0.1795</v>
      </c>
      <c r="H11" s="6" t="n">
        <v>2.2205</v>
      </c>
      <c r="I11" s="6" t="n">
        <v>2.03</v>
      </c>
      <c r="J11" s="6" t="n">
        <v>23</v>
      </c>
      <c r="K11" s="6" t="n">
        <v>179.45</v>
      </c>
      <c r="L11" s="6" t="n">
        <v>156.45</v>
      </c>
      <c r="M11" s="6" t="n">
        <v>7.7</v>
      </c>
      <c r="N11" s="6" t="n">
        <v>7.05</v>
      </c>
    </row>
    <row collapsed="false" customFormat="false" customHeight="false" hidden="false" ht="12.1" outlineLevel="0" r="12">
      <c r="A12" s="42" t="n">
        <v>44385</v>
      </c>
      <c r="B12" s="17" t="s">
        <v>370</v>
      </c>
      <c r="C12" s="17" t="s">
        <v>17</v>
      </c>
      <c r="D12" s="17" t="s">
        <v>19</v>
      </c>
      <c r="E12" s="7" t="n">
        <v>10</v>
      </c>
      <c r="F12" s="17" t="s">
        <v>20</v>
      </c>
      <c r="G12" s="6" t="n">
        <v>26.51</v>
      </c>
      <c r="H12" s="6" t="n">
        <v>318.2</v>
      </c>
      <c r="I12" s="6" t="n">
        <v>319.96</v>
      </c>
      <c r="J12" s="6" t="n">
        <v>34</v>
      </c>
      <c r="K12" s="6" t="n">
        <v>265.1</v>
      </c>
      <c r="L12" s="6" t="n">
        <v>231.1</v>
      </c>
      <c r="M12" s="6" t="n">
        <v>7.22</v>
      </c>
      <c r="N12" s="6" t="n">
        <v>7.26</v>
      </c>
    </row>
    <row collapsed="false" customFormat="false" customHeight="false" hidden="false" ht="12.1" outlineLevel="0" r="13">
      <c r="A13" s="42" t="n">
        <v>44386</v>
      </c>
      <c r="B13" s="17" t="s">
        <v>386</v>
      </c>
      <c r="C13" s="17" t="s">
        <v>318</v>
      </c>
      <c r="D13" s="17" t="s">
        <v>550</v>
      </c>
      <c r="E13" s="7" t="n">
        <v>3</v>
      </c>
      <c r="F13" s="17" t="s">
        <v>20</v>
      </c>
      <c r="G13" s="6" t="n">
        <v>12.3</v>
      </c>
      <c r="H13" s="6" t="n">
        <v>519.1</v>
      </c>
      <c r="I13" s="6" t="n">
        <v>512.73</v>
      </c>
      <c r="J13" s="6" t="n">
        <v>5</v>
      </c>
      <c r="K13" s="6" t="n">
        <v>36.9</v>
      </c>
      <c r="L13" s="6" t="n">
        <v>31.9</v>
      </c>
      <c r="M13" s="6" t="n">
        <v>2.07</v>
      </c>
      <c r="N13" s="6" t="n">
        <v>2.05</v>
      </c>
    </row>
    <row collapsed="false" customFormat="false" customHeight="false" hidden="false" ht="12.1" outlineLevel="0" r="14">
      <c r="A14" s="42" t="n">
        <v>44386</v>
      </c>
      <c r="B14" s="17" t="s">
        <v>386</v>
      </c>
      <c r="C14" s="17" t="s">
        <v>319</v>
      </c>
      <c r="D14" s="17" t="s">
        <v>551</v>
      </c>
      <c r="E14" s="7" t="n">
        <v>1</v>
      </c>
      <c r="F14" s="17" t="s">
        <v>20</v>
      </c>
      <c r="G14" s="6" t="n">
        <v>12.3</v>
      </c>
      <c r="H14" s="6" t="n">
        <v>486.4</v>
      </c>
      <c r="I14" s="6" t="n">
        <v>467.3</v>
      </c>
      <c r="J14" s="6" t="n">
        <v>2</v>
      </c>
      <c r="K14" s="6" t="n">
        <v>12.3</v>
      </c>
      <c r="L14" s="6" t="n">
        <v>10.3</v>
      </c>
      <c r="M14" s="6" t="n">
        <v>2.2</v>
      </c>
      <c r="N14" s="6" t="n">
        <v>2.12</v>
      </c>
    </row>
    <row collapsed="false" customFormat="false" customHeight="false" hidden="false" ht="12.1" outlineLevel="0" r="15">
      <c r="A15" s="42" t="n">
        <v>44392</v>
      </c>
      <c r="B15" s="17" t="s">
        <v>370</v>
      </c>
      <c r="C15" s="17" t="s">
        <v>310</v>
      </c>
      <c r="D15" s="17" t="s">
        <v>552</v>
      </c>
      <c r="E15" s="7" t="n">
        <v>10</v>
      </c>
      <c r="F15" s="17" t="s">
        <v>20</v>
      </c>
      <c r="G15" s="6" t="n">
        <v>12.55</v>
      </c>
      <c r="H15" s="6" t="n">
        <v>280.01</v>
      </c>
      <c r="I15" s="6" t="n">
        <v>183.4</v>
      </c>
      <c r="J15" s="6" t="n">
        <v>16</v>
      </c>
      <c r="K15" s="6" t="n">
        <v>125.5</v>
      </c>
      <c r="L15" s="6" t="n">
        <v>109.5</v>
      </c>
      <c r="M15" s="6" t="n">
        <v>5.97</v>
      </c>
      <c r="N15" s="6" t="n">
        <v>3.91</v>
      </c>
    </row>
    <row collapsed="false" customFormat="false" customHeight="false" hidden="false" ht="12.1" outlineLevel="0" r="16">
      <c r="A16" s="42" t="n">
        <v>44392</v>
      </c>
      <c r="B16" s="17" t="s">
        <v>386</v>
      </c>
      <c r="C16" s="17" t="s">
        <v>27</v>
      </c>
      <c r="D16" s="17" t="s">
        <v>28</v>
      </c>
      <c r="E16" s="7" t="n">
        <v>10000</v>
      </c>
      <c r="F16" s="17" t="s">
        <v>20</v>
      </c>
      <c r="G16" s="6" t="n">
        <v>0.0014</v>
      </c>
      <c r="H16" s="6" t="n">
        <v>0.04719</v>
      </c>
      <c r="I16" s="6" t="n">
        <v>0.05</v>
      </c>
      <c r="J16" s="6" t="n">
        <v>1</v>
      </c>
      <c r="K16" s="6" t="n">
        <v>14.01</v>
      </c>
      <c r="L16" s="6" t="n">
        <v>13.01</v>
      </c>
      <c r="M16" s="6" t="n">
        <v>2.69</v>
      </c>
      <c r="N16" s="6" t="n">
        <v>2.76</v>
      </c>
    </row>
    <row collapsed="false" customFormat="false" customHeight="false" hidden="false" ht="12.1" outlineLevel="0" r="17">
      <c r="A17" s="42" t="n">
        <v>44446</v>
      </c>
      <c r="B17" s="17" t="s">
        <v>386</v>
      </c>
      <c r="C17" s="17" t="s">
        <v>23</v>
      </c>
      <c r="D17" s="17" t="s">
        <v>24</v>
      </c>
      <c r="E17" s="7" t="n">
        <v>10</v>
      </c>
      <c r="F17" s="17" t="s">
        <v>20</v>
      </c>
      <c r="G17" s="6" t="n">
        <v>13.62</v>
      </c>
      <c r="H17" s="6" t="n">
        <v>236.2</v>
      </c>
      <c r="I17" s="6" t="n">
        <v>207.9</v>
      </c>
      <c r="J17" s="6" t="n">
        <v>18</v>
      </c>
      <c r="K17" s="6" t="n">
        <v>136.2</v>
      </c>
      <c r="L17" s="6" t="n">
        <v>118.2</v>
      </c>
      <c r="M17" s="6" t="n">
        <v>5.69</v>
      </c>
      <c r="N17" s="6" t="n">
        <v>5</v>
      </c>
    </row>
    <row collapsed="false" customFormat="false" customHeight="false" hidden="false" ht="12.1" outlineLevel="0" r="18">
      <c r="A18" s="42" t="n">
        <v>44481</v>
      </c>
      <c r="B18" s="17" t="s">
        <v>386</v>
      </c>
      <c r="C18" s="17" t="s">
        <v>318</v>
      </c>
      <c r="D18" s="17" t="s">
        <v>550</v>
      </c>
      <c r="E18" s="7" t="n">
        <v>3</v>
      </c>
      <c r="F18" s="17" t="s">
        <v>20</v>
      </c>
      <c r="G18" s="6" t="n">
        <v>16.52</v>
      </c>
      <c r="H18" s="6" t="n">
        <v>574.4</v>
      </c>
      <c r="I18" s="6" t="n">
        <v>512.73</v>
      </c>
      <c r="J18" s="6" t="n">
        <v>6</v>
      </c>
      <c r="K18" s="6" t="n">
        <v>49.56</v>
      </c>
      <c r="L18" s="6" t="n">
        <v>43.56</v>
      </c>
      <c r="M18" s="6" t="n">
        <v>2.83</v>
      </c>
      <c r="N18" s="6" t="n">
        <v>2.53</v>
      </c>
    </row>
    <row collapsed="false" customFormat="false" customHeight="false" hidden="false" ht="12.1" outlineLevel="0" r="19">
      <c r="A19" s="42" t="n">
        <v>44481</v>
      </c>
      <c r="B19" s="17" t="s">
        <v>386</v>
      </c>
      <c r="C19" s="17" t="s">
        <v>319</v>
      </c>
      <c r="D19" s="17" t="s">
        <v>551</v>
      </c>
      <c r="E19" s="7" t="n">
        <v>3</v>
      </c>
      <c r="F19" s="17" t="s">
        <v>20</v>
      </c>
      <c r="G19" s="6" t="n">
        <v>16.52</v>
      </c>
      <c r="H19" s="6" t="n">
        <v>526.1</v>
      </c>
      <c r="I19" s="6" t="n">
        <v>459.41</v>
      </c>
      <c r="J19" s="6" t="n">
        <v>6</v>
      </c>
      <c r="K19" s="6" t="n">
        <v>49.56</v>
      </c>
      <c r="L19" s="6" t="n">
        <v>43.56</v>
      </c>
      <c r="M19" s="6" t="n">
        <v>3.16</v>
      </c>
      <c r="N19" s="6" t="n">
        <v>2.76</v>
      </c>
    </row>
    <row collapsed="false" customFormat="false" customHeight="false" hidden="false" ht="12.1" outlineLevel="0" r="20">
      <c r="A20" s="42" t="n">
        <v>44481</v>
      </c>
      <c r="B20" s="17" t="s">
        <v>370</v>
      </c>
      <c r="C20" s="17" t="s">
        <v>17</v>
      </c>
      <c r="D20" s="17" t="s">
        <v>19</v>
      </c>
      <c r="E20" s="7" t="n">
        <v>10</v>
      </c>
      <c r="F20" s="17" t="s">
        <v>20</v>
      </c>
      <c r="G20" s="6" t="n">
        <v>10.55</v>
      </c>
      <c r="H20" s="6" t="n">
        <v>318.05</v>
      </c>
      <c r="I20" s="6" t="n">
        <v>319.96</v>
      </c>
      <c r="J20" s="6" t="n">
        <v>14</v>
      </c>
      <c r="K20" s="6" t="n">
        <v>105.5</v>
      </c>
      <c r="L20" s="6" t="n">
        <v>91.5</v>
      </c>
      <c r="M20" s="6" t="n">
        <v>2.86</v>
      </c>
      <c r="N20" s="6" t="n">
        <v>2.88</v>
      </c>
    </row>
    <row collapsed="false" customFormat="false" customHeight="false" hidden="false" ht="12.1" outlineLevel="0" r="21">
      <c r="A21" s="42" t="n">
        <v>44537</v>
      </c>
      <c r="B21" s="17" t="s">
        <v>386</v>
      </c>
      <c r="C21" s="17" t="s">
        <v>23</v>
      </c>
      <c r="D21" s="17" t="s">
        <v>24</v>
      </c>
      <c r="E21" s="7" t="n">
        <v>10</v>
      </c>
      <c r="F21" s="17" t="s">
        <v>20</v>
      </c>
      <c r="G21" s="6" t="n">
        <v>13.33</v>
      </c>
      <c r="H21" s="6" t="n">
        <v>208.36</v>
      </c>
      <c r="I21" s="6" t="n">
        <v>207.9</v>
      </c>
      <c r="J21" s="6" t="n">
        <v>17</v>
      </c>
      <c r="K21" s="6" t="n">
        <v>133.3</v>
      </c>
      <c r="L21" s="6" t="n">
        <v>116.3</v>
      </c>
      <c r="M21" s="6" t="n">
        <v>5.59</v>
      </c>
      <c r="N21" s="6" t="n">
        <v>5.58</v>
      </c>
    </row>
    <row collapsed="false" customFormat="false" customHeight="false" hidden="false" ht="12.1" outlineLevel="0" r="22">
      <c r="A22" s="42" t="n">
        <v>44571</v>
      </c>
      <c r="B22" s="17" t="s">
        <v>386</v>
      </c>
      <c r="C22" s="17" t="s">
        <v>319</v>
      </c>
      <c r="D22" s="17" t="s">
        <v>551</v>
      </c>
      <c r="E22" s="7" t="n">
        <v>3</v>
      </c>
      <c r="F22" s="17" t="s">
        <v>20</v>
      </c>
      <c r="G22" s="6" t="n">
        <v>9.98</v>
      </c>
      <c r="H22" s="6" t="n">
        <v>460</v>
      </c>
      <c r="I22" s="6" t="n">
        <v>459.41</v>
      </c>
      <c r="J22" s="6" t="n">
        <v>4</v>
      </c>
      <c r="K22" s="6" t="n">
        <v>29.94</v>
      </c>
      <c r="L22" s="6" t="n">
        <v>25.94</v>
      </c>
      <c r="M22" s="6" t="n">
        <v>1.88</v>
      </c>
      <c r="N22" s="6" t="n">
        <v>1.88</v>
      </c>
    </row>
    <row collapsed="false" customFormat="false" customHeight="false" hidden="false" ht="12.1" outlineLevel="0" r="23">
      <c r="A23" s="42" t="n">
        <v>44571</v>
      </c>
      <c r="B23" s="17" t="s">
        <v>386</v>
      </c>
      <c r="C23" s="17" t="s">
        <v>318</v>
      </c>
      <c r="D23" s="17" t="s">
        <v>550</v>
      </c>
      <c r="E23" s="7" t="n">
        <v>3</v>
      </c>
      <c r="F23" s="17" t="s">
        <v>20</v>
      </c>
      <c r="G23" s="6" t="n">
        <v>9.98</v>
      </c>
      <c r="H23" s="6" t="n">
        <v>499.8</v>
      </c>
      <c r="I23" s="6" t="n">
        <v>512.73</v>
      </c>
      <c r="J23" s="6" t="n">
        <v>4</v>
      </c>
      <c r="K23" s="6" t="n">
        <v>29.94</v>
      </c>
      <c r="L23" s="6" t="n">
        <v>25.94</v>
      </c>
      <c r="M23" s="6" t="n">
        <v>1.69</v>
      </c>
      <c r="N23" s="6" t="n">
        <v>1.73</v>
      </c>
    </row>
    <row collapsed="false" customFormat="false" customHeight="false" hidden="false" ht="12.1" outlineLevel="0" r="24">
      <c r="A24" s="42" t="n">
        <v>44750</v>
      </c>
      <c r="B24" s="17" t="s">
        <v>386</v>
      </c>
      <c r="C24" s="17" t="s">
        <v>319</v>
      </c>
      <c r="D24" s="17" t="s">
        <v>551</v>
      </c>
      <c r="E24" s="7" t="n">
        <v>3</v>
      </c>
      <c r="F24" s="17" t="s">
        <v>20</v>
      </c>
      <c r="G24" s="6" t="n">
        <v>16.14</v>
      </c>
      <c r="H24" s="6" t="n">
        <v>361.9</v>
      </c>
      <c r="I24" s="6" t="n">
        <v>459.41</v>
      </c>
      <c r="J24" s="6" t="n">
        <v>6</v>
      </c>
      <c r="K24" s="6" t="n">
        <v>48.42</v>
      </c>
      <c r="L24" s="6" t="n">
        <v>42.42</v>
      </c>
      <c r="M24" s="6" t="n">
        <v>3.08</v>
      </c>
      <c r="N24" s="6" t="n">
        <v>3.91</v>
      </c>
    </row>
    <row collapsed="false" customFormat="false" customHeight="false" hidden="false" ht="12.1" outlineLevel="0" r="25">
      <c r="A25" s="42" t="n">
        <v>44750</v>
      </c>
      <c r="B25" s="17" t="s">
        <v>386</v>
      </c>
      <c r="C25" s="17" t="s">
        <v>318</v>
      </c>
      <c r="D25" s="17" t="s">
        <v>550</v>
      </c>
      <c r="E25" s="7" t="n">
        <v>3</v>
      </c>
      <c r="F25" s="17" t="s">
        <v>20</v>
      </c>
      <c r="G25" s="6" t="n">
        <v>16.14</v>
      </c>
      <c r="H25" s="6" t="n">
        <v>409.9</v>
      </c>
      <c r="I25" s="6" t="n">
        <v>512.73</v>
      </c>
      <c r="J25" s="6" t="n">
        <v>6</v>
      </c>
      <c r="K25" s="6" t="n">
        <v>48.42</v>
      </c>
      <c r="L25" s="6" t="n">
        <v>42.42</v>
      </c>
      <c r="M25" s="6" t="n">
        <v>2.76</v>
      </c>
      <c r="N25" s="6" t="n">
        <v>3.45</v>
      </c>
    </row>
    <row collapsed="false" customFormat="false" customHeight="false" hidden="false" ht="12.1" outlineLevel="0" r="26">
      <c r="A26" s="42" t="n">
        <v>44753</v>
      </c>
      <c r="B26" s="17" t="s">
        <v>370</v>
      </c>
      <c r="C26" s="17" t="s">
        <v>307</v>
      </c>
      <c r="D26" s="17" t="s">
        <v>548</v>
      </c>
      <c r="E26" s="7" t="n">
        <v>1000</v>
      </c>
      <c r="F26" s="17" t="s">
        <v>20</v>
      </c>
      <c r="G26" s="6" t="n">
        <v>0.2231</v>
      </c>
      <c r="H26" s="6" t="n">
        <v>1.85</v>
      </c>
      <c r="I26" s="6" t="n">
        <v>2.03</v>
      </c>
      <c r="J26" s="6" t="n">
        <v>29</v>
      </c>
      <c r="K26" s="6" t="n">
        <v>223.08</v>
      </c>
      <c r="L26" s="6" t="n">
        <v>194.08</v>
      </c>
      <c r="M26" s="6" t="n">
        <v>9.55</v>
      </c>
      <c r="N26" s="6" t="n">
        <v>10.49</v>
      </c>
    </row>
    <row collapsed="false" customFormat="false" customHeight="false" hidden="false" ht="12.1" outlineLevel="0" r="27">
      <c r="A27" s="42" t="n">
        <v>44754</v>
      </c>
      <c r="B27" s="17" t="s">
        <v>370</v>
      </c>
      <c r="C27" s="17" t="s">
        <v>17</v>
      </c>
      <c r="D27" s="17" t="s">
        <v>19</v>
      </c>
      <c r="E27" s="7" t="n">
        <v>10</v>
      </c>
      <c r="F27" s="17" t="s">
        <v>20</v>
      </c>
      <c r="G27" s="6" t="n">
        <v>33.85</v>
      </c>
      <c r="H27" s="6" t="n">
        <v>236.85</v>
      </c>
      <c r="I27" s="6" t="n">
        <v>319.96</v>
      </c>
      <c r="J27" s="6" t="n">
        <v>44</v>
      </c>
      <c r="K27" s="6" t="n">
        <v>338.5</v>
      </c>
      <c r="L27" s="6" t="n">
        <v>294.5</v>
      </c>
      <c r="M27" s="6" t="n">
        <v>9.2</v>
      </c>
      <c r="N27" s="6" t="n">
        <v>12.43</v>
      </c>
    </row>
    <row collapsed="false" customFormat="false" customHeight="false" hidden="false" ht="12.1" outlineLevel="0" r="28">
      <c r="A28" s="42" t="n">
        <v>44845</v>
      </c>
      <c r="B28" s="17" t="s">
        <v>386</v>
      </c>
      <c r="C28" s="17" t="s">
        <v>318</v>
      </c>
      <c r="D28" s="17" t="s">
        <v>550</v>
      </c>
      <c r="E28" s="7" t="n">
        <v>3</v>
      </c>
      <c r="F28" s="17" t="s">
        <v>20</v>
      </c>
      <c r="G28" s="6" t="n">
        <v>32.71</v>
      </c>
      <c r="H28" s="6" t="n">
        <v>353</v>
      </c>
      <c r="I28" s="6" t="n">
        <v>512.73</v>
      </c>
      <c r="J28" s="6" t="n">
        <v>13</v>
      </c>
      <c r="K28" s="6" t="n">
        <v>98.13</v>
      </c>
      <c r="L28" s="6" t="n">
        <v>85.13</v>
      </c>
      <c r="M28" s="6" t="n">
        <v>5.53</v>
      </c>
      <c r="N28" s="6" t="n">
        <v>8.04</v>
      </c>
    </row>
    <row collapsed="false" customFormat="false" customHeight="false" hidden="false" ht="12.1" outlineLevel="0" r="29">
      <c r="A29" s="42" t="n">
        <v>44845</v>
      </c>
      <c r="B29" s="17" t="s">
        <v>386</v>
      </c>
      <c r="C29" s="17" t="s">
        <v>319</v>
      </c>
      <c r="D29" s="17" t="s">
        <v>551</v>
      </c>
      <c r="E29" s="7" t="n">
        <v>3</v>
      </c>
      <c r="F29" s="17" t="s">
        <v>20</v>
      </c>
      <c r="G29" s="6" t="n">
        <v>32.71</v>
      </c>
      <c r="H29" s="6" t="n">
        <v>339.4</v>
      </c>
      <c r="I29" s="6" t="n">
        <v>459.41</v>
      </c>
      <c r="J29" s="6" t="n">
        <v>13</v>
      </c>
      <c r="K29" s="6" t="n">
        <v>98.13</v>
      </c>
      <c r="L29" s="6" t="n">
        <v>85.13</v>
      </c>
      <c r="M29" s="6" t="n">
        <v>6.18</v>
      </c>
      <c r="N29" s="6" t="n">
        <v>8.36</v>
      </c>
    </row>
    <row collapsed="false" customFormat="false" customHeight="false" hidden="false" ht="12.1" outlineLevel="0" r="30">
      <c r="A30" s="42" t="n">
        <v>44936</v>
      </c>
      <c r="B30" s="17" t="s">
        <v>386</v>
      </c>
      <c r="C30" s="17" t="s">
        <v>318</v>
      </c>
      <c r="D30" s="17" t="s">
        <v>550</v>
      </c>
      <c r="E30" s="7" t="n">
        <v>3</v>
      </c>
      <c r="F30" s="17" t="s">
        <v>20</v>
      </c>
      <c r="G30" s="6" t="n">
        <v>6.86</v>
      </c>
      <c r="H30" s="6" t="n">
        <v>345.7</v>
      </c>
      <c r="I30" s="6" t="n">
        <v>512.73</v>
      </c>
      <c r="J30" s="6" t="n">
        <v>3</v>
      </c>
      <c r="K30" s="6" t="n">
        <v>20.58</v>
      </c>
      <c r="L30" s="6" t="n">
        <v>17.58</v>
      </c>
      <c r="M30" s="6" t="n">
        <v>1.14</v>
      </c>
      <c r="N30" s="6" t="n">
        <v>1.7</v>
      </c>
    </row>
    <row collapsed="false" customFormat="false" customHeight="false" hidden="false" ht="12.1" outlineLevel="0" r="31">
      <c r="A31" s="42" t="n">
        <v>44936</v>
      </c>
      <c r="B31" s="17" t="s">
        <v>386</v>
      </c>
      <c r="C31" s="17" t="s">
        <v>319</v>
      </c>
      <c r="D31" s="17" t="s">
        <v>551</v>
      </c>
      <c r="E31" s="7" t="n">
        <v>3</v>
      </c>
      <c r="F31" s="17" t="s">
        <v>20</v>
      </c>
      <c r="G31" s="6" t="n">
        <v>6.86</v>
      </c>
      <c r="H31" s="6" t="n">
        <v>336.7</v>
      </c>
      <c r="I31" s="6" t="n">
        <v>459.41</v>
      </c>
      <c r="J31" s="6" t="n">
        <v>2</v>
      </c>
      <c r="K31" s="6" t="n">
        <v>20.58</v>
      </c>
      <c r="L31" s="6" t="n">
        <v>18.58</v>
      </c>
      <c r="M31" s="6" t="n">
        <v>1.35</v>
      </c>
      <c r="N31" s="6" t="n">
        <v>1.84</v>
      </c>
    </row>
    <row collapsed="false" customFormat="false" customHeight="false" hidden="false" ht="12.1" outlineLevel="0" r="32">
      <c r="A32" s="42" t="n">
        <v>45093</v>
      </c>
      <c r="B32" s="17" t="s">
        <v>386</v>
      </c>
      <c r="C32" s="17" t="s">
        <v>303</v>
      </c>
      <c r="D32" s="17" t="s">
        <v>547</v>
      </c>
      <c r="E32" s="7" t="n">
        <v>10</v>
      </c>
      <c r="F32" s="17" t="s">
        <v>20</v>
      </c>
      <c r="G32" s="6" t="n">
        <v>4.84</v>
      </c>
      <c r="H32" s="6" t="n">
        <v>124.06</v>
      </c>
      <c r="I32" s="6" t="n">
        <v>86.49</v>
      </c>
      <c r="J32" s="6" t="n">
        <v>6</v>
      </c>
      <c r="K32" s="6" t="n">
        <v>48.4</v>
      </c>
      <c r="L32" s="6" t="n">
        <v>42.4</v>
      </c>
      <c r="M32" s="6" t="n">
        <v>4.9</v>
      </c>
      <c r="N32" s="6" t="n">
        <v>3.42</v>
      </c>
    </row>
    <row collapsed="false" customFormat="false" customHeight="false" hidden="false" ht="12.1" outlineLevel="0" r="33">
      <c r="A33" s="42" t="n">
        <v>45106</v>
      </c>
      <c r="B33" s="17" t="s">
        <v>370</v>
      </c>
      <c r="C33" s="17" t="s">
        <v>17</v>
      </c>
      <c r="D33" s="17" t="s">
        <v>19</v>
      </c>
      <c r="E33" s="7" t="n">
        <v>10</v>
      </c>
      <c r="F33" s="17" t="s">
        <v>20</v>
      </c>
      <c r="G33" s="6" t="n">
        <v>34.29</v>
      </c>
      <c r="H33" s="6" t="n">
        <v>303.5</v>
      </c>
      <c r="I33" s="6" t="n">
        <v>319.96</v>
      </c>
      <c r="J33" s="6" t="n">
        <v>45</v>
      </c>
      <c r="K33" s="6" t="n">
        <v>342.9</v>
      </c>
      <c r="L33" s="6" t="n">
        <v>297.9</v>
      </c>
      <c r="M33" s="6" t="n">
        <v>9.31</v>
      </c>
      <c r="N33" s="6" t="n">
        <v>9.82</v>
      </c>
    </row>
    <row collapsed="false" customFormat="false" customHeight="false" hidden="false" ht="12.1" outlineLevel="0" r="34">
      <c r="A34" s="42" t="n">
        <v>45118</v>
      </c>
      <c r="B34" s="17" t="s">
        <v>386</v>
      </c>
      <c r="C34" s="17" t="s">
        <v>319</v>
      </c>
      <c r="D34" s="17" t="s">
        <v>551</v>
      </c>
      <c r="E34" s="7" t="n">
        <v>3</v>
      </c>
      <c r="F34" s="17" t="s">
        <v>20</v>
      </c>
      <c r="G34" s="6" t="n">
        <v>27.71</v>
      </c>
      <c r="H34" s="6" t="n">
        <v>487.6</v>
      </c>
      <c r="I34" s="6" t="n">
        <v>459.41</v>
      </c>
      <c r="J34" s="6" t="n">
        <v>11</v>
      </c>
      <c r="K34" s="6" t="n">
        <v>83.13</v>
      </c>
      <c r="L34" s="6" t="n">
        <v>72.13</v>
      </c>
      <c r="M34" s="6" t="n">
        <v>5.23</v>
      </c>
      <c r="N34" s="6" t="n">
        <v>4.93</v>
      </c>
    </row>
    <row collapsed="false" customFormat="false" customHeight="false" hidden="false" ht="12.1" outlineLevel="0" r="35">
      <c r="A35" s="42" t="n">
        <v>45118</v>
      </c>
      <c r="B35" s="17" t="s">
        <v>386</v>
      </c>
      <c r="C35" s="17" t="s">
        <v>318</v>
      </c>
      <c r="D35" s="17" t="s">
        <v>550</v>
      </c>
      <c r="E35" s="7" t="n">
        <v>3</v>
      </c>
      <c r="F35" s="17" t="s">
        <v>20</v>
      </c>
      <c r="G35" s="6" t="n">
        <v>27.71</v>
      </c>
      <c r="H35" s="6" t="n">
        <v>490.7</v>
      </c>
      <c r="I35" s="6" t="n">
        <v>512.73</v>
      </c>
      <c r="J35" s="6" t="n">
        <v>11</v>
      </c>
      <c r="K35" s="6" t="n">
        <v>83.13</v>
      </c>
      <c r="L35" s="6" t="n">
        <v>72.13</v>
      </c>
      <c r="M35" s="6" t="n">
        <v>4.69</v>
      </c>
      <c r="N35" s="6" t="n">
        <v>4.9</v>
      </c>
    </row>
    <row collapsed="false" customFormat="false" customHeight="false" hidden="false" ht="12.1" outlineLevel="0" r="36">
      <c r="A36" s="42" t="n">
        <v>45439</v>
      </c>
      <c r="B36" s="17" t="s">
        <v>386</v>
      </c>
      <c r="C36" s="17" t="s">
        <v>23</v>
      </c>
      <c r="D36" s="17" t="s">
        <v>24</v>
      </c>
      <c r="E36" s="7" t="n">
        <v>10</v>
      </c>
      <c r="F36" s="17" t="s">
        <v>20</v>
      </c>
      <c r="G36" s="6" t="n">
        <v>25.43</v>
      </c>
      <c r="H36" s="6" t="n">
        <v>219.22</v>
      </c>
      <c r="I36" s="6" t="n">
        <v>207.9</v>
      </c>
      <c r="J36" s="6" t="n">
        <v>33</v>
      </c>
      <c r="K36" s="6" t="n">
        <v>254.3</v>
      </c>
      <c r="L36" s="6" t="n">
        <v>221.3</v>
      </c>
      <c r="M36" s="6" t="n">
        <v>10.64</v>
      </c>
      <c r="N36" s="6" t="n">
        <v>10.09</v>
      </c>
    </row>
    <row collapsed="false" customFormat="false" customHeight="false" hidden="false" ht="12.1" outlineLevel="0" r="37">
      <c r="A37" s="42" t="n">
        <v>45489</v>
      </c>
      <c r="B37" s="17" t="s">
        <v>370</v>
      </c>
      <c r="C37" s="17" t="s">
        <v>17</v>
      </c>
      <c r="D37" s="17" t="s">
        <v>19</v>
      </c>
      <c r="E37" s="7" t="n">
        <v>10</v>
      </c>
      <c r="F37" s="17" t="s">
        <v>20</v>
      </c>
      <c r="G37" s="6" t="n">
        <v>35</v>
      </c>
      <c r="H37" s="6" t="n">
        <v>220.85</v>
      </c>
      <c r="I37" s="6" t="n">
        <v>319.96</v>
      </c>
      <c r="J37" s="6" t="n">
        <v>46</v>
      </c>
      <c r="K37" s="6" t="n">
        <v>350</v>
      </c>
      <c r="L37" s="6" t="n">
        <v>304</v>
      </c>
      <c r="M37" s="6" t="n">
        <v>9.5</v>
      </c>
      <c r="N37" s="6" t="n">
        <v>13.76</v>
      </c>
    </row>
    <row collapsed="false" customFormat="false" customHeight="false" hidden="false" ht="12.1" outlineLevel="0" r="38">
      <c r="A38" s="42" t="n">
        <v>45845</v>
      </c>
      <c r="B38" s="17" t="s">
        <v>370</v>
      </c>
      <c r="C38" s="17" t="s">
        <v>17</v>
      </c>
      <c r="D38" s="17" t="s">
        <v>19</v>
      </c>
      <c r="E38" s="7" t="n">
        <v>10</v>
      </c>
      <c r="F38" s="17" t="s">
        <v>20</v>
      </c>
      <c r="G38" s="6" t="n">
        <v>35</v>
      </c>
      <c r="H38" s="6" t="n">
        <v>193.8</v>
      </c>
      <c r="I38" s="6" t="n">
        <v>319.96</v>
      </c>
      <c r="J38" s="6" t="n">
        <v>46</v>
      </c>
      <c r="K38" s="6" t="n">
        <v>350</v>
      </c>
      <c r="L38" s="6" t="n">
        <v>304</v>
      </c>
      <c r="M38" s="6" t="n">
        <v>9.5</v>
      </c>
      <c r="N38" s="6" t="n">
        <v>15.69</v>
      </c>
    </row>
    <row collapsed="false" customFormat="false" customHeight="false" hidden="false" ht="12.1" outlineLevel="0" r="39">
      <c r="A39" s="42" t="n">
        <v>45849</v>
      </c>
      <c r="B39" s="17" t="s">
        <v>386</v>
      </c>
      <c r="C39" s="17" t="s">
        <v>27</v>
      </c>
      <c r="D39" s="17" t="s">
        <v>28</v>
      </c>
      <c r="E39" s="7" t="n">
        <v>2</v>
      </c>
      <c r="F39" s="17" t="s">
        <v>20</v>
      </c>
      <c r="G39" s="6" t="n">
        <v>25.58</v>
      </c>
      <c r="H39" s="6" t="n">
        <v>72.79</v>
      </c>
      <c r="I39" s="6" t="n">
        <v>241.83</v>
      </c>
      <c r="J39" s="6" t="n">
        <v>7</v>
      </c>
      <c r="K39" s="6" t="n">
        <v>51.16</v>
      </c>
      <c r="L39" s="6" t="n">
        <v>44.16</v>
      </c>
      <c r="M39" s="6" t="n">
        <v>9.13</v>
      </c>
      <c r="N39" s="6" t="n">
        <v>30.33</v>
      </c>
    </row>
  </sheetData>
  <autoFilter ref="A1:N3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14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43" t="s">
        <v>91</v>
      </c>
      <c r="B1" s="43" t="s">
        <v>368</v>
      </c>
      <c r="C1" s="43" t="s">
        <v>0</v>
      </c>
      <c r="D1" s="43" t="s">
        <v>2</v>
      </c>
      <c r="E1" s="43" t="s">
        <v>7</v>
      </c>
      <c r="F1" s="43" t="s">
        <v>539</v>
      </c>
      <c r="G1" s="43" t="s">
        <v>553</v>
      </c>
      <c r="H1" s="43" t="s">
        <v>410</v>
      </c>
      <c r="I1" s="43" t="s">
        <v>543</v>
      </c>
      <c r="J1" s="43" t="s">
        <v>544</v>
      </c>
    </row>
    <row collapsed="false" customFormat="false" customHeight="false" hidden="false" ht="12.1" outlineLevel="0" r="2">
      <c r="A2" s="44" t="n">
        <v>44001</v>
      </c>
      <c r="B2" s="17" t="s">
        <v>370</v>
      </c>
      <c r="C2" s="17" t="s">
        <v>309</v>
      </c>
      <c r="D2" s="17" t="s">
        <v>554</v>
      </c>
      <c r="E2" s="6" t="n">
        <v>1000</v>
      </c>
      <c r="F2" s="7" t="n">
        <v>2</v>
      </c>
      <c r="G2" s="6" t="n">
        <v>10.48</v>
      </c>
      <c r="H2" s="6" t="n">
        <v>1</v>
      </c>
      <c r="I2" s="6" t="n">
        <v>20.96</v>
      </c>
      <c r="J2" s="6" t="n">
        <v>19.96</v>
      </c>
    </row>
    <row collapsed="false" customFormat="false" customHeight="false" hidden="false" ht="12.1" outlineLevel="0" r="3">
      <c r="A3" s="44" t="n">
        <v>44007</v>
      </c>
      <c r="B3" s="17" t="s">
        <v>370</v>
      </c>
      <c r="C3" s="17" t="s">
        <v>308</v>
      </c>
      <c r="D3" s="17" t="s">
        <v>555</v>
      </c>
      <c r="E3" s="6" t="n">
        <v>1000</v>
      </c>
      <c r="F3" s="7" t="n">
        <v>1</v>
      </c>
      <c r="G3" s="6" t="n">
        <v>23.68</v>
      </c>
      <c r="H3" s="6" t="n">
        <v>0</v>
      </c>
      <c r="I3" s="6" t="n">
        <v>23.68</v>
      </c>
      <c r="J3" s="6" t="n">
        <v>23.68</v>
      </c>
    </row>
    <row collapsed="false" customFormat="false" customHeight="false" hidden="false" ht="12.1" outlineLevel="0" r="4">
      <c r="A4" s="44" t="n">
        <v>44031</v>
      </c>
      <c r="B4" s="17" t="s">
        <v>370</v>
      </c>
      <c r="C4" s="17" t="s">
        <v>309</v>
      </c>
      <c r="D4" s="17" t="s">
        <v>554</v>
      </c>
      <c r="E4" s="6" t="n">
        <v>979.17</v>
      </c>
      <c r="F4" s="7" t="n">
        <v>2</v>
      </c>
      <c r="G4" s="6" t="n">
        <v>10.26</v>
      </c>
      <c r="H4" s="6" t="n">
        <v>2</v>
      </c>
      <c r="I4" s="6" t="n">
        <v>20.52</v>
      </c>
      <c r="J4" s="6" t="n">
        <v>18.52</v>
      </c>
    </row>
    <row collapsed="false" customFormat="false" customHeight="false" hidden="false" ht="12.1" outlineLevel="0" r="5">
      <c r="A5" s="44" t="n">
        <v>44061</v>
      </c>
      <c r="B5" s="17" t="s">
        <v>370</v>
      </c>
      <c r="C5" s="17" t="s">
        <v>309</v>
      </c>
      <c r="D5" s="17" t="s">
        <v>554</v>
      </c>
      <c r="E5" s="6" t="n">
        <v>958.3399999999999</v>
      </c>
      <c r="F5" s="7" t="n">
        <v>2</v>
      </c>
      <c r="G5" s="6" t="n">
        <v>10.04</v>
      </c>
      <c r="H5" s="6" t="n">
        <v>2</v>
      </c>
      <c r="I5" s="6" t="n">
        <v>20.08</v>
      </c>
      <c r="J5" s="6" t="n">
        <v>18.08</v>
      </c>
    </row>
    <row collapsed="false" customFormat="false" customHeight="false" hidden="false" ht="12.1" outlineLevel="0" r="6">
      <c r="A6" s="44" t="n">
        <v>44091</v>
      </c>
      <c r="B6" s="17" t="s">
        <v>370</v>
      </c>
      <c r="C6" s="17" t="s">
        <v>309</v>
      </c>
      <c r="D6" s="17" t="s">
        <v>554</v>
      </c>
      <c r="E6" s="6" t="n">
        <v>937.51</v>
      </c>
      <c r="F6" s="7" t="n">
        <v>2</v>
      </c>
      <c r="G6" s="6" t="n">
        <v>9.82</v>
      </c>
      <c r="H6" s="6" t="n">
        <v>2</v>
      </c>
      <c r="I6" s="6" t="n">
        <v>19.64</v>
      </c>
      <c r="J6" s="6" t="n">
        <v>17.64</v>
      </c>
    </row>
    <row collapsed="false" customFormat="false" customHeight="false" hidden="false" ht="12.1" outlineLevel="0" r="7">
      <c r="A7" s="44" t="n">
        <v>44098</v>
      </c>
      <c r="B7" s="17" t="s">
        <v>370</v>
      </c>
      <c r="C7" s="17" t="s">
        <v>308</v>
      </c>
      <c r="D7" s="17" t="s">
        <v>555</v>
      </c>
      <c r="E7" s="6" t="n">
        <v>1000</v>
      </c>
      <c r="F7" s="7" t="n">
        <v>1</v>
      </c>
      <c r="G7" s="6" t="n">
        <v>23.68</v>
      </c>
      <c r="H7" s="6" t="n">
        <v>0</v>
      </c>
      <c r="I7" s="6" t="n">
        <v>23.68</v>
      </c>
      <c r="J7" s="6" t="n">
        <v>23.68</v>
      </c>
    </row>
    <row collapsed="false" customFormat="false" customHeight="false" hidden="false" ht="12.1" outlineLevel="0" r="8">
      <c r="A8" s="44" t="n">
        <v>44121</v>
      </c>
      <c r="B8" s="17" t="s">
        <v>370</v>
      </c>
      <c r="C8" s="17" t="s">
        <v>309</v>
      </c>
      <c r="D8" s="17" t="s">
        <v>554</v>
      </c>
      <c r="E8" s="6" t="n">
        <v>916.68</v>
      </c>
      <c r="F8" s="7" t="n">
        <v>2</v>
      </c>
      <c r="G8" s="6" t="n">
        <v>9.61</v>
      </c>
      <c r="H8" s="6" t="n">
        <v>2</v>
      </c>
      <c r="I8" s="6" t="n">
        <v>19.22</v>
      </c>
      <c r="J8" s="6" t="n">
        <v>17.22</v>
      </c>
    </row>
    <row collapsed="false" customFormat="false" customHeight="false" hidden="false" ht="12.1" outlineLevel="0" r="9">
      <c r="A9" s="44" t="n">
        <v>44151</v>
      </c>
      <c r="B9" s="17" t="s">
        <v>370</v>
      </c>
      <c r="C9" s="17" t="s">
        <v>309</v>
      </c>
      <c r="D9" s="17" t="s">
        <v>554</v>
      </c>
      <c r="E9" s="6" t="n">
        <v>895.8499999999999</v>
      </c>
      <c r="F9" s="7" t="n">
        <v>2</v>
      </c>
      <c r="G9" s="6" t="n">
        <v>9.39</v>
      </c>
      <c r="H9" s="6" t="n">
        <v>2</v>
      </c>
      <c r="I9" s="6" t="n">
        <v>18.78</v>
      </c>
      <c r="J9" s="6" t="n">
        <v>16.78</v>
      </c>
    </row>
    <row collapsed="false" customFormat="false" customHeight="false" hidden="false" ht="12.1" outlineLevel="0" r="10">
      <c r="A10" s="44" t="n">
        <v>44181</v>
      </c>
      <c r="B10" s="17" t="s">
        <v>370</v>
      </c>
      <c r="C10" s="17" t="s">
        <v>309</v>
      </c>
      <c r="D10" s="17" t="s">
        <v>554</v>
      </c>
      <c r="E10" s="6" t="n">
        <v>875.02</v>
      </c>
      <c r="F10" s="7" t="n">
        <v>2</v>
      </c>
      <c r="G10" s="6" t="n">
        <v>9.17</v>
      </c>
      <c r="H10" s="6" t="n">
        <v>2</v>
      </c>
      <c r="I10" s="6" t="n">
        <v>18.34</v>
      </c>
      <c r="J10" s="6" t="n">
        <v>16.34</v>
      </c>
    </row>
    <row collapsed="false" customFormat="false" customHeight="false" hidden="false" ht="12.1" outlineLevel="0" r="11">
      <c r="A11" s="44" t="n">
        <v>44189</v>
      </c>
      <c r="B11" s="17" t="s">
        <v>370</v>
      </c>
      <c r="C11" s="17" t="s">
        <v>308</v>
      </c>
      <c r="D11" s="17" t="s">
        <v>555</v>
      </c>
      <c r="E11" s="6" t="n">
        <v>1000</v>
      </c>
      <c r="F11" s="7" t="n">
        <v>1</v>
      </c>
      <c r="G11" s="6" t="n">
        <v>23.68</v>
      </c>
      <c r="H11" s="6" t="n">
        <v>0</v>
      </c>
      <c r="I11" s="6" t="n">
        <v>23.68</v>
      </c>
      <c r="J11" s="6" t="n">
        <v>23.68</v>
      </c>
    </row>
    <row collapsed="false" customFormat="false" customHeight="false" hidden="false" ht="12.1" outlineLevel="0" r="12">
      <c r="A12" s="44" t="n">
        <v>44211</v>
      </c>
      <c r="B12" s="17" t="s">
        <v>370</v>
      </c>
      <c r="C12" s="17" t="s">
        <v>309</v>
      </c>
      <c r="D12" s="17" t="s">
        <v>554</v>
      </c>
      <c r="E12" s="6" t="n">
        <v>854.1899999999999</v>
      </c>
      <c r="F12" s="7" t="n">
        <v>2</v>
      </c>
      <c r="G12" s="6" t="n">
        <v>8.95</v>
      </c>
      <c r="H12" s="6" t="n">
        <v>2</v>
      </c>
      <c r="I12" s="6" t="n">
        <v>17.9</v>
      </c>
      <c r="J12" s="6" t="n">
        <v>15.9</v>
      </c>
    </row>
    <row collapsed="false" customFormat="false" customHeight="false" hidden="false" ht="12.1" outlineLevel="0" r="13">
      <c r="A13" s="44" t="n">
        <v>44241</v>
      </c>
      <c r="B13" s="17" t="s">
        <v>370</v>
      </c>
      <c r="C13" s="17" t="s">
        <v>309</v>
      </c>
      <c r="D13" s="17" t="s">
        <v>554</v>
      </c>
      <c r="E13" s="6" t="n">
        <v>833.36</v>
      </c>
      <c r="F13" s="7" t="n">
        <v>2</v>
      </c>
      <c r="G13" s="6" t="n">
        <v>8.73</v>
      </c>
      <c r="H13" s="6" t="n">
        <v>2</v>
      </c>
      <c r="I13" s="6" t="n">
        <v>17.46</v>
      </c>
      <c r="J13" s="6" t="n">
        <v>15.46</v>
      </c>
    </row>
    <row collapsed="false" customFormat="false" customHeight="false" hidden="false" ht="12.1" outlineLevel="0" r="14">
      <c r="A14" s="44" t="n">
        <v>44271</v>
      </c>
      <c r="B14" s="17" t="s">
        <v>370</v>
      </c>
      <c r="C14" s="17" t="s">
        <v>309</v>
      </c>
      <c r="D14" s="17" t="s">
        <v>554</v>
      </c>
      <c r="E14" s="6" t="n">
        <v>812.53</v>
      </c>
      <c r="F14" s="7" t="n">
        <v>2</v>
      </c>
      <c r="G14" s="6" t="n">
        <v>8.51</v>
      </c>
      <c r="H14" s="6" t="n">
        <v>2</v>
      </c>
      <c r="I14" s="6" t="n">
        <v>17.02</v>
      </c>
      <c r="J14" s="6" t="n">
        <v>15.02</v>
      </c>
    </row>
    <row collapsed="false" customFormat="false" customHeight="false" hidden="false" ht="12.1" outlineLevel="0" r="15">
      <c r="A15" s="44" t="n">
        <v>44280</v>
      </c>
      <c r="B15" s="17" t="s">
        <v>370</v>
      </c>
      <c r="C15" s="17" t="s">
        <v>308</v>
      </c>
      <c r="D15" s="17" t="s">
        <v>555</v>
      </c>
      <c r="E15" s="6" t="n">
        <v>1000</v>
      </c>
      <c r="F15" s="7" t="n">
        <v>1</v>
      </c>
      <c r="G15" s="6" t="n">
        <v>23.68</v>
      </c>
      <c r="H15" s="6" t="n">
        <v>3</v>
      </c>
      <c r="I15" s="6" t="n">
        <v>23.68</v>
      </c>
      <c r="J15" s="6" t="n">
        <v>20.68</v>
      </c>
    </row>
    <row collapsed="false" customFormat="false" customHeight="false" hidden="false" ht="12.1" outlineLevel="0" r="16">
      <c r="A16" s="44" t="n">
        <v>44301</v>
      </c>
      <c r="B16" s="17" t="s">
        <v>370</v>
      </c>
      <c r="C16" s="17" t="s">
        <v>309</v>
      </c>
      <c r="D16" s="17" t="s">
        <v>554</v>
      </c>
      <c r="E16" s="6" t="n">
        <v>791.6999999999999</v>
      </c>
      <c r="F16" s="7" t="n">
        <v>2</v>
      </c>
      <c r="G16" s="6" t="n">
        <v>8.3</v>
      </c>
      <c r="H16" s="6" t="n">
        <v>2</v>
      </c>
      <c r="I16" s="6" t="n">
        <v>16.6</v>
      </c>
      <c r="J16" s="6" t="n">
        <v>14.6</v>
      </c>
    </row>
    <row collapsed="false" customFormat="false" customHeight="false" hidden="false" ht="12.1" outlineLevel="0" r="17">
      <c r="A17" s="44" t="n">
        <v>44331</v>
      </c>
      <c r="B17" s="17" t="s">
        <v>370</v>
      </c>
      <c r="C17" s="17" t="s">
        <v>309</v>
      </c>
      <c r="D17" s="17" t="s">
        <v>554</v>
      </c>
      <c r="E17" s="6" t="n">
        <v>770.87</v>
      </c>
      <c r="F17" s="7" t="n">
        <v>2</v>
      </c>
      <c r="G17" s="6" t="n">
        <v>8.08</v>
      </c>
      <c r="H17" s="6" t="n">
        <v>2</v>
      </c>
      <c r="I17" s="6" t="n">
        <v>16.16</v>
      </c>
      <c r="J17" s="6" t="n">
        <v>14.16</v>
      </c>
    </row>
    <row collapsed="false" customFormat="false" customHeight="false" hidden="false" ht="12.1" outlineLevel="0" r="18">
      <c r="A18" s="44" t="n">
        <v>44361</v>
      </c>
      <c r="B18" s="17" t="s">
        <v>370</v>
      </c>
      <c r="C18" s="17" t="s">
        <v>309</v>
      </c>
      <c r="D18" s="17" t="s">
        <v>554</v>
      </c>
      <c r="E18" s="6" t="n">
        <v>750.04</v>
      </c>
      <c r="F18" s="7" t="n">
        <v>2</v>
      </c>
      <c r="G18" s="6" t="n">
        <v>7.86</v>
      </c>
      <c r="H18" s="6" t="n">
        <v>2</v>
      </c>
      <c r="I18" s="6" t="n">
        <v>15.72</v>
      </c>
      <c r="J18" s="6" t="n">
        <v>13.72</v>
      </c>
    </row>
    <row collapsed="false" customFormat="false" customHeight="false" hidden="false" ht="12.1" outlineLevel="0" r="19">
      <c r="A19" s="44" t="n">
        <v>44371</v>
      </c>
      <c r="B19" s="17" t="s">
        <v>370</v>
      </c>
      <c r="C19" s="17" t="s">
        <v>308</v>
      </c>
      <c r="D19" s="17" t="s">
        <v>555</v>
      </c>
      <c r="E19" s="6" t="n">
        <v>1000</v>
      </c>
      <c r="F19" s="7" t="n">
        <v>1</v>
      </c>
      <c r="G19" s="6" t="n">
        <v>23.68</v>
      </c>
      <c r="H19" s="6" t="n">
        <v>3</v>
      </c>
      <c r="I19" s="6" t="n">
        <v>23.68</v>
      </c>
      <c r="J19" s="6" t="n">
        <v>20.68</v>
      </c>
    </row>
    <row collapsed="false" customFormat="false" customHeight="false" hidden="false" ht="12.1" outlineLevel="0" r="20">
      <c r="A20" s="44" t="n">
        <v>44391</v>
      </c>
      <c r="B20" s="17" t="s">
        <v>370</v>
      </c>
      <c r="C20" s="17" t="s">
        <v>309</v>
      </c>
      <c r="D20" s="17" t="s">
        <v>554</v>
      </c>
      <c r="E20" s="6" t="n">
        <v>729.2099999999999</v>
      </c>
      <c r="F20" s="7" t="n">
        <v>2</v>
      </c>
      <c r="G20" s="6" t="n">
        <v>7.64</v>
      </c>
      <c r="H20" s="6" t="n">
        <v>2</v>
      </c>
      <c r="I20" s="6" t="n">
        <v>15.28</v>
      </c>
      <c r="J20" s="6" t="n">
        <v>13.28</v>
      </c>
    </row>
    <row collapsed="false" customFormat="false" customHeight="false" hidden="false" ht="12.1" outlineLevel="0" r="21">
      <c r="A21" s="44" t="n">
        <v>44401</v>
      </c>
      <c r="B21" s="17" t="s">
        <v>386</v>
      </c>
      <c r="C21" s="17" t="s">
        <v>320</v>
      </c>
      <c r="D21" s="17" t="s">
        <v>556</v>
      </c>
      <c r="E21" s="6" t="n">
        <v>183.38</v>
      </c>
      <c r="F21" s="7" t="n">
        <v>1</v>
      </c>
      <c r="G21" s="6" t="n">
        <v>0.001</v>
      </c>
      <c r="H21" s="6" t="n">
        <v>0</v>
      </c>
      <c r="I21" s="6" t="n">
        <v>0.001</v>
      </c>
      <c r="J21" s="6" t="n">
        <v>0</v>
      </c>
    </row>
    <row collapsed="false" customFormat="false" customHeight="false" hidden="false" ht="12.1" outlineLevel="0" r="22">
      <c r="A22" s="44" t="n">
        <v>44432</v>
      </c>
      <c r="B22" s="17" t="s">
        <v>386</v>
      </c>
      <c r="C22" s="17" t="s">
        <v>324</v>
      </c>
      <c r="D22" s="17" t="s">
        <v>557</v>
      </c>
      <c r="E22" s="6" t="n">
        <v>1000</v>
      </c>
      <c r="F22" s="7" t="n">
        <v>3</v>
      </c>
      <c r="G22" s="6" t="n">
        <v>21.44</v>
      </c>
      <c r="H22" s="6" t="n">
        <v>8</v>
      </c>
      <c r="I22" s="6" t="n">
        <v>64.32</v>
      </c>
      <c r="J22" s="6" t="n">
        <v>56.32</v>
      </c>
    </row>
    <row collapsed="false" customFormat="false" customHeight="false" hidden="false" ht="12.1" outlineLevel="0" r="23">
      <c r="A23" s="44" t="n">
        <v>44483</v>
      </c>
      <c r="B23" s="17" t="s">
        <v>386</v>
      </c>
      <c r="C23" s="17" t="s">
        <v>329</v>
      </c>
      <c r="D23" s="17" t="s">
        <v>558</v>
      </c>
      <c r="E23" s="6" t="n">
        <v>600</v>
      </c>
      <c r="F23" s="7" t="n">
        <v>4</v>
      </c>
      <c r="G23" s="6" t="n">
        <v>11.91</v>
      </c>
      <c r="H23" s="6" t="n">
        <v>6</v>
      </c>
      <c r="I23" s="6" t="n">
        <v>47.64</v>
      </c>
      <c r="J23" s="6" t="n">
        <v>41.64</v>
      </c>
    </row>
    <row collapsed="false" customFormat="false" customHeight="false" hidden="false" ht="12.1" outlineLevel="0" r="24">
      <c r="A24" s="44" t="n">
        <v>44509</v>
      </c>
      <c r="B24" s="17" t="s">
        <v>386</v>
      </c>
      <c r="C24" s="17" t="s">
        <v>327</v>
      </c>
      <c r="D24" s="17" t="s">
        <v>559</v>
      </c>
      <c r="E24" s="6" t="n">
        <v>1000</v>
      </c>
      <c r="F24" s="7" t="n">
        <v>2</v>
      </c>
      <c r="G24" s="6" t="n">
        <v>20.19</v>
      </c>
      <c r="H24" s="6" t="n">
        <v>5</v>
      </c>
      <c r="I24" s="6" t="n">
        <v>40.38</v>
      </c>
      <c r="J24" s="6" t="n">
        <v>35.38</v>
      </c>
    </row>
    <row collapsed="false" customFormat="false" customHeight="false" hidden="false" ht="12.1" outlineLevel="0" r="25">
      <c r="A25" s="44" t="n">
        <v>44514</v>
      </c>
      <c r="B25" s="17" t="s">
        <v>386</v>
      </c>
      <c r="C25" s="17" t="s">
        <v>334</v>
      </c>
      <c r="D25" s="17" t="s">
        <v>560</v>
      </c>
      <c r="E25" s="6" t="n">
        <v>1000</v>
      </c>
      <c r="F25" s="7" t="n">
        <v>2</v>
      </c>
      <c r="G25" s="6" t="n">
        <v>11.62</v>
      </c>
      <c r="H25" s="6" t="n">
        <v>3</v>
      </c>
      <c r="I25" s="6" t="n">
        <v>23.24</v>
      </c>
      <c r="J25" s="6" t="n">
        <v>20.24</v>
      </c>
    </row>
    <row collapsed="false" customFormat="false" customHeight="false" hidden="false" ht="12.1" outlineLevel="0" r="26">
      <c r="A26" s="44" t="n">
        <v>44552</v>
      </c>
      <c r="B26" s="17" t="s">
        <v>386</v>
      </c>
      <c r="C26" s="17" t="s">
        <v>333</v>
      </c>
      <c r="D26" s="17" t="s">
        <v>561</v>
      </c>
      <c r="E26" s="6" t="n">
        <v>675.7</v>
      </c>
      <c r="F26" s="7" t="n">
        <v>1</v>
      </c>
      <c r="G26" s="6" t="n">
        <v>36.36</v>
      </c>
      <c r="H26" s="6" t="n">
        <v>5</v>
      </c>
      <c r="I26" s="6" t="n">
        <v>36.36</v>
      </c>
      <c r="J26" s="6" t="n">
        <v>31.36</v>
      </c>
    </row>
    <row collapsed="false" customFormat="false" customHeight="false" hidden="false" ht="12.1" outlineLevel="0" r="27">
      <c r="A27" s="44" t="n">
        <v>44572</v>
      </c>
      <c r="B27" s="17" t="s">
        <v>386</v>
      </c>
      <c r="C27" s="17" t="s">
        <v>326</v>
      </c>
      <c r="D27" s="17" t="s">
        <v>562</v>
      </c>
      <c r="E27" s="6" t="n">
        <v>1000</v>
      </c>
      <c r="F27" s="7" t="n">
        <v>2</v>
      </c>
      <c r="G27" s="6" t="n">
        <v>47.37</v>
      </c>
      <c r="H27" s="6" t="n">
        <v>12</v>
      </c>
      <c r="I27" s="6" t="n">
        <v>94.74</v>
      </c>
      <c r="J27" s="6" t="n">
        <v>82.74</v>
      </c>
    </row>
    <row collapsed="false" customFormat="false" customHeight="false" hidden="false" ht="12.1" outlineLevel="0" r="28">
      <c r="A28" s="44" t="n">
        <v>44574</v>
      </c>
      <c r="B28" s="17" t="s">
        <v>386</v>
      </c>
      <c r="C28" s="17" t="s">
        <v>329</v>
      </c>
      <c r="D28" s="17" t="s">
        <v>558</v>
      </c>
      <c r="E28" s="6" t="n">
        <v>600</v>
      </c>
      <c r="F28" s="7" t="n">
        <v>4</v>
      </c>
      <c r="G28" s="6" t="n">
        <v>11.91</v>
      </c>
      <c r="H28" s="6" t="n">
        <v>6</v>
      </c>
      <c r="I28" s="6" t="n">
        <v>47.64</v>
      </c>
      <c r="J28" s="6" t="n">
        <v>41.64</v>
      </c>
    </row>
    <row collapsed="false" customFormat="false" customHeight="false" hidden="false" ht="12.1" outlineLevel="0" r="29">
      <c r="A29" s="44" t="n">
        <v>44600</v>
      </c>
      <c r="B29" s="17" t="s">
        <v>386</v>
      </c>
      <c r="C29" s="17" t="s">
        <v>327</v>
      </c>
      <c r="D29" s="17" t="s">
        <v>559</v>
      </c>
      <c r="E29" s="6" t="n">
        <v>1000</v>
      </c>
      <c r="F29" s="7" t="n">
        <v>2</v>
      </c>
      <c r="G29" s="6" t="n">
        <v>20.19</v>
      </c>
      <c r="H29" s="6" t="n">
        <v>5</v>
      </c>
      <c r="I29" s="6" t="n">
        <v>40.38</v>
      </c>
      <c r="J29" s="6" t="n">
        <v>35.38</v>
      </c>
    </row>
    <row collapsed="false" customFormat="false" customHeight="false" hidden="false" ht="12.1" outlineLevel="0" r="30">
      <c r="A30" s="44" t="n">
        <v>44642</v>
      </c>
      <c r="B30" s="17" t="s">
        <v>386</v>
      </c>
      <c r="C30" s="17" t="s">
        <v>333</v>
      </c>
      <c r="D30" s="17" t="s">
        <v>561</v>
      </c>
      <c r="E30" s="6" t="n">
        <v>675.7</v>
      </c>
      <c r="F30" s="7" t="n">
        <v>1</v>
      </c>
      <c r="G30" s="6" t="n">
        <v>13.16</v>
      </c>
      <c r="H30" s="6" t="n">
        <v>2</v>
      </c>
      <c r="I30" s="6" t="n">
        <v>13.16</v>
      </c>
      <c r="J30" s="6" t="n">
        <v>11.16</v>
      </c>
    </row>
    <row collapsed="false" customFormat="false" customHeight="false" hidden="false" ht="12.1" outlineLevel="0" r="31">
      <c r="A31" s="44" t="n">
        <v>44665</v>
      </c>
      <c r="B31" s="17" t="s">
        <v>386</v>
      </c>
      <c r="C31" s="17" t="s">
        <v>329</v>
      </c>
      <c r="D31" s="17" t="s">
        <v>558</v>
      </c>
      <c r="E31" s="6" t="n">
        <v>600</v>
      </c>
      <c r="F31" s="7" t="n">
        <v>4</v>
      </c>
      <c r="G31" s="6" t="n">
        <v>11.91</v>
      </c>
      <c r="H31" s="6" t="n">
        <v>6</v>
      </c>
      <c r="I31" s="6" t="n">
        <v>47.64</v>
      </c>
      <c r="J31" s="6" t="n">
        <v>41.64</v>
      </c>
    </row>
    <row collapsed="false" customFormat="false" customHeight="false" hidden="false" ht="12.1" outlineLevel="0" r="32">
      <c r="A32" s="44" t="n">
        <v>44691</v>
      </c>
      <c r="B32" s="17" t="s">
        <v>386</v>
      </c>
      <c r="C32" s="17" t="s">
        <v>327</v>
      </c>
      <c r="D32" s="17" t="s">
        <v>559</v>
      </c>
      <c r="E32" s="6" t="n">
        <v>1000</v>
      </c>
      <c r="F32" s="7" t="n">
        <v>2</v>
      </c>
      <c r="G32" s="6" t="n">
        <v>20.19</v>
      </c>
      <c r="H32" s="6" t="n">
        <v>5</v>
      </c>
      <c r="I32" s="6" t="n">
        <v>40.38</v>
      </c>
      <c r="J32" s="6" t="n">
        <v>35.38</v>
      </c>
    </row>
    <row collapsed="false" customFormat="false" customHeight="false" hidden="false" ht="12.1" outlineLevel="0" r="33">
      <c r="A33" s="44" t="n">
        <v>44704</v>
      </c>
      <c r="B33" s="17" t="s">
        <v>386</v>
      </c>
      <c r="C33" s="17" t="s">
        <v>339</v>
      </c>
      <c r="D33" s="17" t="s">
        <v>563</v>
      </c>
      <c r="E33" s="6" t="n">
        <v>650</v>
      </c>
      <c r="F33" s="7" t="n">
        <v>2</v>
      </c>
      <c r="G33" s="6" t="n">
        <v>15.64</v>
      </c>
      <c r="H33" s="6" t="n">
        <v>4</v>
      </c>
      <c r="I33" s="6" t="n">
        <v>31.28</v>
      </c>
      <c r="J33" s="6" t="n">
        <v>27.28</v>
      </c>
    </row>
    <row collapsed="false" customFormat="false" customHeight="false" hidden="false" ht="12.1" outlineLevel="0" r="34">
      <c r="A34" s="44" t="n">
        <v>44705</v>
      </c>
      <c r="B34" s="17" t="s">
        <v>386</v>
      </c>
      <c r="C34" s="17" t="s">
        <v>324</v>
      </c>
      <c r="D34" s="17" t="s">
        <v>557</v>
      </c>
      <c r="E34" s="6" t="n">
        <v>750</v>
      </c>
      <c r="F34" s="7" t="n">
        <v>7</v>
      </c>
      <c r="G34" s="6" t="n">
        <v>16.08</v>
      </c>
      <c r="H34" s="6" t="n">
        <v>15</v>
      </c>
      <c r="I34" s="6" t="n">
        <v>112.56</v>
      </c>
      <c r="J34" s="6" t="n">
        <v>97.56</v>
      </c>
    </row>
    <row collapsed="false" customFormat="false" customHeight="false" hidden="false" ht="12.1" outlineLevel="0" r="35">
      <c r="A35" s="44" t="n">
        <v>44705</v>
      </c>
      <c r="B35" s="17" t="s">
        <v>386</v>
      </c>
      <c r="C35" s="17" t="s">
        <v>340</v>
      </c>
      <c r="D35" s="17" t="s">
        <v>564</v>
      </c>
      <c r="E35" s="6" t="n">
        <v>1000</v>
      </c>
      <c r="F35" s="7" t="n">
        <v>7</v>
      </c>
      <c r="G35" s="6" t="n">
        <v>20.19</v>
      </c>
      <c r="H35" s="6" t="n">
        <v>18</v>
      </c>
      <c r="I35" s="6" t="n">
        <v>141.33</v>
      </c>
      <c r="J35" s="6" t="n">
        <v>123.33</v>
      </c>
    </row>
    <row collapsed="false" customFormat="false" customHeight="false" hidden="false" ht="12.1" outlineLevel="0" r="36">
      <c r="A36" s="44" t="n">
        <v>44711</v>
      </c>
      <c r="B36" s="17" t="s">
        <v>386</v>
      </c>
      <c r="C36" s="17" t="s">
        <v>342</v>
      </c>
      <c r="D36" s="17" t="s">
        <v>565</v>
      </c>
      <c r="E36" s="6" t="n">
        <v>900</v>
      </c>
      <c r="F36" s="7" t="n">
        <v>2</v>
      </c>
      <c r="G36" s="6" t="n">
        <v>17.12</v>
      </c>
      <c r="H36" s="6" t="n">
        <v>4</v>
      </c>
      <c r="I36" s="6" t="n">
        <v>34.24</v>
      </c>
      <c r="J36" s="6" t="n">
        <v>30.24</v>
      </c>
    </row>
    <row collapsed="false" customFormat="false" customHeight="false" hidden="false" ht="12.1" outlineLevel="0" r="37">
      <c r="A37" s="44" t="n">
        <v>44734</v>
      </c>
      <c r="B37" s="17" t="s">
        <v>386</v>
      </c>
      <c r="C37" s="17" t="s">
        <v>333</v>
      </c>
      <c r="D37" s="17" t="s">
        <v>561</v>
      </c>
      <c r="E37" s="6" t="n">
        <v>578.34</v>
      </c>
      <c r="F37" s="7" t="n">
        <v>3</v>
      </c>
      <c r="G37" s="6" t="n">
        <v>11.52</v>
      </c>
      <c r="H37" s="6" t="n">
        <v>4</v>
      </c>
      <c r="I37" s="6" t="n">
        <v>34.56</v>
      </c>
      <c r="J37" s="6" t="n">
        <v>30.56</v>
      </c>
    </row>
    <row collapsed="false" customFormat="false" customHeight="false" hidden="false" ht="12.1" outlineLevel="0" r="38">
      <c r="A38" s="44" t="n">
        <v>44748</v>
      </c>
      <c r="B38" s="17" t="s">
        <v>386</v>
      </c>
      <c r="C38" s="17" t="s">
        <v>337</v>
      </c>
      <c r="D38" s="17" t="s">
        <v>566</v>
      </c>
      <c r="E38" s="6" t="n">
        <v>800</v>
      </c>
      <c r="F38" s="7" t="n">
        <v>1</v>
      </c>
      <c r="G38" s="6" t="n">
        <v>27.92</v>
      </c>
      <c r="H38" s="6" t="n">
        <v>4</v>
      </c>
      <c r="I38" s="6" t="n">
        <v>27.92</v>
      </c>
      <c r="J38" s="6" t="n">
        <v>23.92</v>
      </c>
    </row>
    <row collapsed="false" customFormat="false" customHeight="false" hidden="false" ht="12.1" outlineLevel="0" r="39">
      <c r="A39" s="44" t="n">
        <v>44754</v>
      </c>
      <c r="B39" s="17" t="s">
        <v>386</v>
      </c>
      <c r="C39" s="17" t="s">
        <v>326</v>
      </c>
      <c r="D39" s="17" t="s">
        <v>562</v>
      </c>
      <c r="E39" s="6" t="n">
        <v>1000</v>
      </c>
      <c r="F39" s="7" t="n">
        <v>2</v>
      </c>
      <c r="G39" s="6" t="n">
        <v>47.37</v>
      </c>
      <c r="H39" s="6" t="n">
        <v>12</v>
      </c>
      <c r="I39" s="6" t="n">
        <v>94.74</v>
      </c>
      <c r="J39" s="6" t="n">
        <v>82.74</v>
      </c>
    </row>
    <row collapsed="false" customFormat="false" customHeight="false" hidden="false" ht="12.1" outlineLevel="0" r="40">
      <c r="A40" s="44" t="n">
        <v>44756</v>
      </c>
      <c r="B40" s="17" t="s">
        <v>386</v>
      </c>
      <c r="C40" s="17" t="s">
        <v>329</v>
      </c>
      <c r="D40" s="17" t="s">
        <v>558</v>
      </c>
      <c r="E40" s="6" t="n">
        <v>600</v>
      </c>
      <c r="F40" s="7" t="n">
        <v>5</v>
      </c>
      <c r="G40" s="6" t="n">
        <v>11.91</v>
      </c>
      <c r="H40" s="6" t="n">
        <v>8</v>
      </c>
      <c r="I40" s="6" t="n">
        <v>59.55</v>
      </c>
      <c r="J40" s="6" t="n">
        <v>51.55</v>
      </c>
    </row>
    <row collapsed="false" customFormat="false" customHeight="false" hidden="false" ht="12.1" outlineLevel="0" r="41">
      <c r="A41" s="44" t="n">
        <v>44776</v>
      </c>
      <c r="B41" s="17" t="s">
        <v>386</v>
      </c>
      <c r="C41" s="17" t="s">
        <v>341</v>
      </c>
      <c r="D41" s="17" t="s">
        <v>567</v>
      </c>
      <c r="E41" s="6" t="n">
        <v>300</v>
      </c>
      <c r="F41" s="7" t="n">
        <v>9</v>
      </c>
      <c r="G41" s="6" t="n">
        <v>5.83</v>
      </c>
      <c r="H41" s="6" t="n">
        <v>7</v>
      </c>
      <c r="I41" s="6" t="n">
        <v>52.47</v>
      </c>
      <c r="J41" s="6" t="n">
        <v>45.47</v>
      </c>
    </row>
    <row collapsed="false" customFormat="false" customHeight="false" hidden="false" ht="12.1" outlineLevel="0" r="42">
      <c r="A42" s="44" t="n">
        <v>44782</v>
      </c>
      <c r="B42" s="17" t="s">
        <v>386</v>
      </c>
      <c r="C42" s="17" t="s">
        <v>327</v>
      </c>
      <c r="D42" s="17" t="s">
        <v>559</v>
      </c>
      <c r="E42" s="6" t="n">
        <v>1000</v>
      </c>
      <c r="F42" s="7" t="n">
        <v>2</v>
      </c>
      <c r="G42" s="6" t="n">
        <v>20.19</v>
      </c>
      <c r="H42" s="6" t="n">
        <v>5</v>
      </c>
      <c r="I42" s="6" t="n">
        <v>40.38</v>
      </c>
      <c r="J42" s="6" t="n">
        <v>35.38</v>
      </c>
    </row>
    <row collapsed="false" customFormat="false" customHeight="false" hidden="false" ht="12.1" outlineLevel="0" r="43">
      <c r="A43" s="44" t="n">
        <v>44795</v>
      </c>
      <c r="B43" s="17" t="s">
        <v>386</v>
      </c>
      <c r="C43" s="17" t="s">
        <v>339</v>
      </c>
      <c r="D43" s="17" t="s">
        <v>563</v>
      </c>
      <c r="E43" s="6" t="n">
        <v>650</v>
      </c>
      <c r="F43" s="7" t="n">
        <v>2</v>
      </c>
      <c r="G43" s="6" t="n">
        <v>15.64</v>
      </c>
      <c r="H43" s="6" t="n">
        <v>4</v>
      </c>
      <c r="I43" s="6" t="n">
        <v>31.28</v>
      </c>
      <c r="J43" s="6" t="n">
        <v>27.28</v>
      </c>
    </row>
    <row collapsed="false" customFormat="false" customHeight="false" hidden="false" ht="12.1" outlineLevel="0" r="44">
      <c r="A44" s="44" t="n">
        <v>44796</v>
      </c>
      <c r="B44" s="17" t="s">
        <v>386</v>
      </c>
      <c r="C44" s="17" t="s">
        <v>324</v>
      </c>
      <c r="D44" s="17" t="s">
        <v>557</v>
      </c>
      <c r="E44" s="6" t="n">
        <v>750</v>
      </c>
      <c r="F44" s="7" t="n">
        <v>14</v>
      </c>
      <c r="G44" s="6" t="n">
        <v>16.08</v>
      </c>
      <c r="H44" s="6" t="n">
        <v>29</v>
      </c>
      <c r="I44" s="6" t="n">
        <v>225.12</v>
      </c>
      <c r="J44" s="6" t="n">
        <v>196.12</v>
      </c>
    </row>
    <row collapsed="false" customFormat="false" customHeight="false" hidden="false" ht="12.1" outlineLevel="0" r="45">
      <c r="A45" s="44" t="n">
        <v>44796</v>
      </c>
      <c r="B45" s="17" t="s">
        <v>386</v>
      </c>
      <c r="C45" s="17" t="s">
        <v>340</v>
      </c>
      <c r="D45" s="17" t="s">
        <v>564</v>
      </c>
      <c r="E45" s="6" t="n">
        <v>1000</v>
      </c>
      <c r="F45" s="7" t="n">
        <v>8</v>
      </c>
      <c r="G45" s="6" t="n">
        <v>20.19</v>
      </c>
      <c r="H45" s="6" t="n">
        <v>21</v>
      </c>
      <c r="I45" s="6" t="n">
        <v>161.52</v>
      </c>
      <c r="J45" s="6" t="n">
        <v>140.52</v>
      </c>
    </row>
    <row collapsed="false" customFormat="false" customHeight="false" hidden="false" ht="12.1" outlineLevel="0" r="46">
      <c r="A46" s="44" t="n">
        <v>44801</v>
      </c>
      <c r="B46" s="17" t="s">
        <v>386</v>
      </c>
      <c r="C46" s="17" t="s">
        <v>338</v>
      </c>
      <c r="D46" s="17" t="s">
        <v>568</v>
      </c>
      <c r="E46" s="6" t="n">
        <v>800</v>
      </c>
      <c r="F46" s="7" t="n">
        <v>15</v>
      </c>
      <c r="G46" s="6" t="n">
        <v>16.33</v>
      </c>
      <c r="H46" s="6" t="n">
        <v>32</v>
      </c>
      <c r="I46" s="6" t="n">
        <v>244.95</v>
      </c>
      <c r="J46" s="6" t="n">
        <v>212.95</v>
      </c>
    </row>
    <row collapsed="false" customFormat="false" customHeight="false" hidden="false" ht="12.1" outlineLevel="0" r="47">
      <c r="A47" s="44" t="n">
        <v>44802</v>
      </c>
      <c r="B47" s="17" t="s">
        <v>386</v>
      </c>
      <c r="C47" s="17" t="s">
        <v>342</v>
      </c>
      <c r="D47" s="17" t="s">
        <v>565</v>
      </c>
      <c r="E47" s="6" t="n">
        <v>900</v>
      </c>
      <c r="F47" s="7" t="n">
        <v>2</v>
      </c>
      <c r="G47" s="6" t="n">
        <v>17.12</v>
      </c>
      <c r="H47" s="6" t="n">
        <v>4</v>
      </c>
      <c r="I47" s="6" t="n">
        <v>34.24</v>
      </c>
      <c r="J47" s="6" t="n">
        <v>30.24</v>
      </c>
    </row>
    <row collapsed="false" customFormat="false" customHeight="false" hidden="false" ht="12.1" outlineLevel="0" r="48">
      <c r="A48" s="44" t="n">
        <v>44839</v>
      </c>
      <c r="B48" s="17" t="s">
        <v>386</v>
      </c>
      <c r="C48" s="17" t="s">
        <v>337</v>
      </c>
      <c r="D48" s="17" t="s">
        <v>566</v>
      </c>
      <c r="E48" s="6" t="n">
        <v>600</v>
      </c>
      <c r="F48" s="7" t="n">
        <v>1</v>
      </c>
      <c r="G48" s="6" t="n">
        <v>20.94</v>
      </c>
      <c r="H48" s="6" t="n">
        <v>3</v>
      </c>
      <c r="I48" s="6" t="n">
        <v>20.94</v>
      </c>
      <c r="J48" s="6" t="n">
        <v>17.94</v>
      </c>
    </row>
    <row collapsed="false" customFormat="false" customHeight="false" hidden="false" ht="12.1" outlineLevel="0" r="49">
      <c r="A49" s="44" t="n">
        <v>44847</v>
      </c>
      <c r="B49" s="17" t="s">
        <v>386</v>
      </c>
      <c r="C49" s="17" t="s">
        <v>329</v>
      </c>
      <c r="D49" s="17" t="s">
        <v>558</v>
      </c>
      <c r="E49" s="6" t="n">
        <v>450</v>
      </c>
      <c r="F49" s="7" t="n">
        <v>5</v>
      </c>
      <c r="G49" s="6" t="n">
        <v>8.93</v>
      </c>
      <c r="H49" s="6" t="n">
        <v>6</v>
      </c>
      <c r="I49" s="6" t="n">
        <v>44.65</v>
      </c>
      <c r="J49" s="6" t="n">
        <v>38.65</v>
      </c>
    </row>
    <row collapsed="false" customFormat="false" customHeight="false" hidden="false" ht="12.1" outlineLevel="0" r="50">
      <c r="A50" s="44" t="n">
        <v>44858</v>
      </c>
      <c r="B50" s="17" t="s">
        <v>386</v>
      </c>
      <c r="C50" s="17" t="s">
        <v>343</v>
      </c>
      <c r="D50" s="17" t="s">
        <v>569</v>
      </c>
      <c r="E50" s="6" t="n">
        <v>1000</v>
      </c>
      <c r="F50" s="7" t="n">
        <v>2</v>
      </c>
      <c r="G50" s="6" t="n">
        <v>30.79</v>
      </c>
      <c r="H50" s="6" t="n">
        <v>8</v>
      </c>
      <c r="I50" s="6" t="n">
        <v>61.58</v>
      </c>
      <c r="J50" s="6" t="n">
        <v>53.58</v>
      </c>
    </row>
    <row collapsed="false" customFormat="false" customHeight="false" hidden="false" ht="12.1" outlineLevel="0" r="51">
      <c r="A51" s="44" t="n">
        <v>44867</v>
      </c>
      <c r="B51" s="17" t="s">
        <v>386</v>
      </c>
      <c r="C51" s="17" t="s">
        <v>341</v>
      </c>
      <c r="D51" s="17" t="s">
        <v>567</v>
      </c>
      <c r="E51" s="6" t="n">
        <v>300</v>
      </c>
      <c r="F51" s="7" t="n">
        <v>9</v>
      </c>
      <c r="G51" s="6" t="n">
        <v>5.83</v>
      </c>
      <c r="H51" s="6" t="n">
        <v>7</v>
      </c>
      <c r="I51" s="6" t="n">
        <v>52.47</v>
      </c>
      <c r="J51" s="6" t="n">
        <v>45.47</v>
      </c>
    </row>
    <row collapsed="false" customFormat="false" customHeight="false" hidden="false" ht="12.1" outlineLevel="0" r="52">
      <c r="A52" s="44" t="n">
        <v>44873</v>
      </c>
      <c r="B52" s="17" t="s">
        <v>386</v>
      </c>
      <c r="C52" s="17" t="s">
        <v>327</v>
      </c>
      <c r="D52" s="17" t="s">
        <v>559</v>
      </c>
      <c r="E52" s="6" t="n">
        <v>1000</v>
      </c>
      <c r="F52" s="7" t="n">
        <v>2</v>
      </c>
      <c r="G52" s="6" t="n">
        <v>20.19</v>
      </c>
      <c r="H52" s="6" t="n">
        <v>5</v>
      </c>
      <c r="I52" s="6" t="n">
        <v>40.38</v>
      </c>
      <c r="J52" s="6" t="n">
        <v>35.38</v>
      </c>
    </row>
    <row collapsed="false" customFormat="false" customHeight="false" hidden="false" ht="12.1" outlineLevel="0" r="53">
      <c r="A53" s="44" t="n">
        <v>44886</v>
      </c>
      <c r="B53" s="17" t="s">
        <v>386</v>
      </c>
      <c r="C53" s="17" t="s">
        <v>339</v>
      </c>
      <c r="D53" s="17" t="s">
        <v>563</v>
      </c>
      <c r="E53" s="6" t="n">
        <v>650</v>
      </c>
      <c r="F53" s="7" t="n">
        <v>2</v>
      </c>
      <c r="G53" s="6" t="n">
        <v>15.64</v>
      </c>
      <c r="H53" s="6" t="n">
        <v>4</v>
      </c>
      <c r="I53" s="6" t="n">
        <v>31.28</v>
      </c>
      <c r="J53" s="6" t="n">
        <v>27.28</v>
      </c>
    </row>
    <row collapsed="false" customFormat="false" customHeight="false" hidden="false" ht="12.1" outlineLevel="0" r="54">
      <c r="A54" s="44" t="n">
        <v>44887</v>
      </c>
      <c r="B54" s="17" t="s">
        <v>386</v>
      </c>
      <c r="C54" s="17" t="s">
        <v>340</v>
      </c>
      <c r="D54" s="17" t="s">
        <v>564</v>
      </c>
      <c r="E54" s="6" t="n">
        <v>1000</v>
      </c>
      <c r="F54" s="7" t="n">
        <v>8</v>
      </c>
      <c r="G54" s="6" t="n">
        <v>20.19</v>
      </c>
      <c r="H54" s="6" t="n">
        <v>21</v>
      </c>
      <c r="I54" s="6" t="n">
        <v>161.52</v>
      </c>
      <c r="J54" s="6" t="n">
        <v>140.52</v>
      </c>
    </row>
    <row collapsed="false" customFormat="false" customHeight="false" hidden="false" ht="12.1" outlineLevel="0" r="55">
      <c r="A55" s="44" t="n">
        <v>44887</v>
      </c>
      <c r="B55" s="17" t="s">
        <v>386</v>
      </c>
      <c r="C55" s="17" t="s">
        <v>324</v>
      </c>
      <c r="D55" s="17" t="s">
        <v>557</v>
      </c>
      <c r="E55" s="6" t="n">
        <v>750</v>
      </c>
      <c r="F55" s="7" t="n">
        <v>14</v>
      </c>
      <c r="G55" s="6" t="n">
        <v>16.08</v>
      </c>
      <c r="H55" s="6" t="n">
        <v>29</v>
      </c>
      <c r="I55" s="6" t="n">
        <v>225.12</v>
      </c>
      <c r="J55" s="6" t="n">
        <v>196.12</v>
      </c>
    </row>
    <row collapsed="false" customFormat="false" customHeight="false" hidden="false" ht="12.1" outlineLevel="0" r="56">
      <c r="A56" s="44" t="n">
        <v>44893</v>
      </c>
      <c r="B56" s="17" t="s">
        <v>386</v>
      </c>
      <c r="C56" s="17" t="s">
        <v>338</v>
      </c>
      <c r="D56" s="17" t="s">
        <v>568</v>
      </c>
      <c r="E56" s="6" t="n">
        <v>800</v>
      </c>
      <c r="F56" s="7" t="n">
        <v>15</v>
      </c>
      <c r="G56" s="6" t="n">
        <v>16.33</v>
      </c>
      <c r="H56" s="6" t="n">
        <v>32</v>
      </c>
      <c r="I56" s="6" t="n">
        <v>244.95</v>
      </c>
      <c r="J56" s="6" t="n">
        <v>212.95</v>
      </c>
    </row>
    <row collapsed="false" customFormat="false" customHeight="false" hidden="false" ht="12.1" outlineLevel="0" r="57">
      <c r="A57" s="44" t="n">
        <v>44893</v>
      </c>
      <c r="B57" s="17" t="s">
        <v>386</v>
      </c>
      <c r="C57" s="17" t="s">
        <v>342</v>
      </c>
      <c r="D57" s="17" t="s">
        <v>565</v>
      </c>
      <c r="E57" s="6" t="n">
        <v>750</v>
      </c>
      <c r="F57" s="7" t="n">
        <v>2</v>
      </c>
      <c r="G57" s="6" t="n">
        <v>14.27</v>
      </c>
      <c r="H57" s="6" t="n">
        <v>4</v>
      </c>
      <c r="I57" s="6" t="n">
        <v>28.54</v>
      </c>
      <c r="J57" s="6" t="n">
        <v>24.54</v>
      </c>
    </row>
    <row collapsed="false" customFormat="false" customHeight="false" hidden="false" ht="12.1" outlineLevel="0" r="58">
      <c r="A58" s="44" t="n">
        <v>44930</v>
      </c>
      <c r="B58" s="17" t="s">
        <v>386</v>
      </c>
      <c r="C58" s="17" t="s">
        <v>337</v>
      </c>
      <c r="D58" s="17" t="s">
        <v>566</v>
      </c>
      <c r="E58" s="6" t="n">
        <v>600</v>
      </c>
      <c r="F58" s="7" t="n">
        <v>1</v>
      </c>
      <c r="G58" s="6" t="n">
        <v>20.94</v>
      </c>
      <c r="H58" s="6" t="n">
        <v>3</v>
      </c>
      <c r="I58" s="6" t="n">
        <v>20.94</v>
      </c>
      <c r="J58" s="6" t="n">
        <v>17.94</v>
      </c>
    </row>
    <row collapsed="false" customFormat="false" customHeight="false" hidden="false" ht="12.1" outlineLevel="0" r="59">
      <c r="A59" s="44" t="n">
        <v>44936</v>
      </c>
      <c r="B59" s="17" t="s">
        <v>386</v>
      </c>
      <c r="C59" s="17" t="s">
        <v>326</v>
      </c>
      <c r="D59" s="17" t="s">
        <v>562</v>
      </c>
      <c r="E59" s="6" t="n">
        <v>750</v>
      </c>
      <c r="F59" s="7" t="n">
        <v>2</v>
      </c>
      <c r="G59" s="6" t="n">
        <v>35.53</v>
      </c>
      <c r="H59" s="6" t="n">
        <v>9</v>
      </c>
      <c r="I59" s="6" t="n">
        <v>71.06</v>
      </c>
      <c r="J59" s="6" t="n">
        <v>62.06</v>
      </c>
    </row>
    <row collapsed="false" customFormat="false" customHeight="false" hidden="false" ht="12.1" outlineLevel="0" r="60">
      <c r="A60" s="44" t="n">
        <v>44938</v>
      </c>
      <c r="B60" s="17" t="s">
        <v>386</v>
      </c>
      <c r="C60" s="17" t="s">
        <v>329</v>
      </c>
      <c r="D60" s="17" t="s">
        <v>558</v>
      </c>
      <c r="E60" s="6" t="n">
        <v>450</v>
      </c>
      <c r="F60" s="7" t="n">
        <v>5</v>
      </c>
      <c r="G60" s="6" t="n">
        <v>8.93</v>
      </c>
      <c r="H60" s="6" t="n">
        <v>6</v>
      </c>
      <c r="I60" s="6" t="n">
        <v>44.65</v>
      </c>
      <c r="J60" s="6" t="n">
        <v>38.65</v>
      </c>
    </row>
    <row collapsed="false" customFormat="false" customHeight="false" hidden="false" ht="12.1" outlineLevel="0" r="61">
      <c r="A61" s="44" t="n">
        <v>44949</v>
      </c>
      <c r="B61" s="17" t="s">
        <v>386</v>
      </c>
      <c r="C61" s="17" t="s">
        <v>343</v>
      </c>
      <c r="D61" s="17" t="s">
        <v>569</v>
      </c>
      <c r="E61" s="6" t="n">
        <v>1000</v>
      </c>
      <c r="F61" s="7" t="n">
        <v>2</v>
      </c>
      <c r="G61" s="6" t="n">
        <v>30.79</v>
      </c>
      <c r="H61" s="6" t="n">
        <v>8</v>
      </c>
      <c r="I61" s="6" t="n">
        <v>61.58</v>
      </c>
      <c r="J61" s="6" t="n">
        <v>53.58</v>
      </c>
    </row>
    <row collapsed="false" customFormat="false" customHeight="false" hidden="false" ht="12.1" outlineLevel="0" r="62">
      <c r="A62" s="44" t="n">
        <v>44958</v>
      </c>
      <c r="B62" s="17" t="s">
        <v>386</v>
      </c>
      <c r="C62" s="17" t="s">
        <v>341</v>
      </c>
      <c r="D62" s="17" t="s">
        <v>567</v>
      </c>
      <c r="E62" s="6" t="n">
        <v>200</v>
      </c>
      <c r="F62" s="7" t="n">
        <v>9</v>
      </c>
      <c r="G62" s="6" t="n">
        <v>3.89</v>
      </c>
      <c r="H62" s="6" t="n">
        <v>5</v>
      </c>
      <c r="I62" s="6" t="n">
        <v>35.01</v>
      </c>
      <c r="J62" s="6" t="n">
        <v>30.01</v>
      </c>
    </row>
    <row collapsed="false" customFormat="false" customHeight="false" hidden="false" ht="12.1" outlineLevel="0" r="63">
      <c r="A63" s="44" t="n">
        <v>44964</v>
      </c>
      <c r="B63" s="17" t="s">
        <v>386</v>
      </c>
      <c r="C63" s="17" t="s">
        <v>327</v>
      </c>
      <c r="D63" s="17" t="s">
        <v>559</v>
      </c>
      <c r="E63" s="6" t="n">
        <v>1000</v>
      </c>
      <c r="F63" s="7" t="n">
        <v>2</v>
      </c>
      <c r="G63" s="6" t="n">
        <v>20.19</v>
      </c>
      <c r="H63" s="6" t="n">
        <v>5</v>
      </c>
      <c r="I63" s="6" t="n">
        <v>40.38</v>
      </c>
      <c r="J63" s="6" t="n">
        <v>35.38</v>
      </c>
    </row>
    <row collapsed="false" customFormat="false" customHeight="false" hidden="false" ht="12.1" outlineLevel="0" r="64">
      <c r="A64" s="44" t="n">
        <v>44977</v>
      </c>
      <c r="B64" s="17" t="s">
        <v>386</v>
      </c>
      <c r="C64" s="17" t="s">
        <v>339</v>
      </c>
      <c r="D64" s="17" t="s">
        <v>563</v>
      </c>
      <c r="E64" s="6" t="n">
        <v>350</v>
      </c>
      <c r="F64" s="7" t="n">
        <v>2</v>
      </c>
      <c r="G64" s="6" t="n">
        <v>8.42</v>
      </c>
      <c r="H64" s="6" t="n">
        <v>2</v>
      </c>
      <c r="I64" s="6" t="n">
        <v>16.84</v>
      </c>
      <c r="J64" s="6" t="n">
        <v>14.84</v>
      </c>
    </row>
    <row collapsed="false" customFormat="false" customHeight="false" hidden="false" ht="12.1" outlineLevel="0" r="65">
      <c r="A65" s="44" t="n">
        <v>44978</v>
      </c>
      <c r="B65" s="17" t="s">
        <v>386</v>
      </c>
      <c r="C65" s="17" t="s">
        <v>340</v>
      </c>
      <c r="D65" s="17" t="s">
        <v>564</v>
      </c>
      <c r="E65" s="6" t="n">
        <v>700</v>
      </c>
      <c r="F65" s="7" t="n">
        <v>8</v>
      </c>
      <c r="G65" s="6" t="n">
        <v>14.14</v>
      </c>
      <c r="H65" s="6" t="n">
        <v>15</v>
      </c>
      <c r="I65" s="6" t="n">
        <v>113.12</v>
      </c>
      <c r="J65" s="6" t="n">
        <v>98.12</v>
      </c>
    </row>
    <row collapsed="false" customFormat="false" customHeight="false" hidden="false" ht="12.1" outlineLevel="0" r="66">
      <c r="A66" s="44" t="n">
        <v>44978</v>
      </c>
      <c r="B66" s="17" t="s">
        <v>386</v>
      </c>
      <c r="C66" s="17" t="s">
        <v>324</v>
      </c>
      <c r="D66" s="17" t="s">
        <v>557</v>
      </c>
      <c r="E66" s="6" t="n">
        <v>500</v>
      </c>
      <c r="F66" s="7" t="n">
        <v>14</v>
      </c>
      <c r="G66" s="6" t="n">
        <v>10.72</v>
      </c>
      <c r="H66" s="6" t="n">
        <v>20</v>
      </c>
      <c r="I66" s="6" t="n">
        <v>150.08</v>
      </c>
      <c r="J66" s="6" t="n">
        <v>130.08</v>
      </c>
    </row>
    <row collapsed="false" customFormat="false" customHeight="false" hidden="false" ht="12.1" outlineLevel="0" r="67">
      <c r="A67" s="44" t="n">
        <v>44984</v>
      </c>
      <c r="B67" s="17" t="s">
        <v>386</v>
      </c>
      <c r="C67" s="17" t="s">
        <v>342</v>
      </c>
      <c r="D67" s="17" t="s">
        <v>565</v>
      </c>
      <c r="E67" s="6" t="n">
        <v>750</v>
      </c>
      <c r="F67" s="7" t="n">
        <v>2</v>
      </c>
      <c r="G67" s="6" t="n">
        <v>14.27</v>
      </c>
      <c r="H67" s="6" t="n">
        <v>4</v>
      </c>
      <c r="I67" s="6" t="n">
        <v>28.54</v>
      </c>
      <c r="J67" s="6" t="n">
        <v>24.54</v>
      </c>
    </row>
    <row collapsed="false" customFormat="false" customHeight="false" hidden="false" ht="12.1" outlineLevel="0" r="68">
      <c r="A68" s="44" t="n">
        <v>44985</v>
      </c>
      <c r="B68" s="17" t="s">
        <v>386</v>
      </c>
      <c r="C68" s="17" t="s">
        <v>338</v>
      </c>
      <c r="D68" s="17" t="s">
        <v>568</v>
      </c>
      <c r="E68" s="6" t="n">
        <v>600</v>
      </c>
      <c r="F68" s="7" t="n">
        <v>15</v>
      </c>
      <c r="G68" s="6" t="n">
        <v>12.25</v>
      </c>
      <c r="H68" s="6" t="n">
        <v>24</v>
      </c>
      <c r="I68" s="6" t="n">
        <v>183.75</v>
      </c>
      <c r="J68" s="6" t="n">
        <v>159.75</v>
      </c>
    </row>
    <row collapsed="false" customFormat="false" customHeight="false" hidden="false" ht="12.1" outlineLevel="0" r="69">
      <c r="A69" s="44" t="n">
        <v>45021</v>
      </c>
      <c r="B69" s="17" t="s">
        <v>386</v>
      </c>
      <c r="C69" s="17" t="s">
        <v>337</v>
      </c>
      <c r="D69" s="17" t="s">
        <v>566</v>
      </c>
      <c r="E69" s="6" t="n">
        <v>600</v>
      </c>
      <c r="F69" s="7" t="n">
        <v>1</v>
      </c>
      <c r="G69" s="6" t="n">
        <v>20.94</v>
      </c>
      <c r="H69" s="6" t="n">
        <v>3</v>
      </c>
      <c r="I69" s="6" t="n">
        <v>20.94</v>
      </c>
      <c r="J69" s="6" t="n">
        <v>17.94</v>
      </c>
    </row>
    <row collapsed="false" customFormat="false" customHeight="false" hidden="false" ht="12.1" outlineLevel="0" r="70">
      <c r="A70" s="44" t="n">
        <v>45029</v>
      </c>
      <c r="B70" s="17" t="s">
        <v>386</v>
      </c>
      <c r="C70" s="17" t="s">
        <v>329</v>
      </c>
      <c r="D70" s="17" t="s">
        <v>558</v>
      </c>
      <c r="E70" s="6" t="n">
        <v>450</v>
      </c>
      <c r="F70" s="7" t="n">
        <v>5</v>
      </c>
      <c r="G70" s="6" t="n">
        <v>8.93</v>
      </c>
      <c r="H70" s="6" t="n">
        <v>6</v>
      </c>
      <c r="I70" s="6" t="n">
        <v>44.65</v>
      </c>
      <c r="J70" s="6" t="n">
        <v>38.65</v>
      </c>
    </row>
    <row collapsed="false" customFormat="false" customHeight="false" hidden="false" ht="12.1" outlineLevel="0" r="71">
      <c r="A71" s="44" t="n">
        <v>45040</v>
      </c>
      <c r="B71" s="17" t="s">
        <v>386</v>
      </c>
      <c r="C71" s="17" t="s">
        <v>343</v>
      </c>
      <c r="D71" s="17" t="s">
        <v>569</v>
      </c>
      <c r="E71" s="6" t="n">
        <v>1000</v>
      </c>
      <c r="F71" s="7" t="n">
        <v>2</v>
      </c>
      <c r="G71" s="6" t="n">
        <v>30.79</v>
      </c>
      <c r="H71" s="6" t="n">
        <v>8</v>
      </c>
      <c r="I71" s="6" t="n">
        <v>61.58</v>
      </c>
      <c r="J71" s="6" t="n">
        <v>53.58</v>
      </c>
    </row>
    <row collapsed="false" customFormat="false" customHeight="false" hidden="false" ht="12.1" outlineLevel="0" r="72">
      <c r="A72" s="44" t="n">
        <v>45049</v>
      </c>
      <c r="B72" s="17" t="s">
        <v>386</v>
      </c>
      <c r="C72" s="17" t="s">
        <v>341</v>
      </c>
      <c r="D72" s="17" t="s">
        <v>567</v>
      </c>
      <c r="E72" s="6" t="n">
        <v>200</v>
      </c>
      <c r="F72" s="7" t="n">
        <v>9</v>
      </c>
      <c r="G72" s="6" t="n">
        <v>3.89</v>
      </c>
      <c r="H72" s="6" t="n">
        <v>5</v>
      </c>
      <c r="I72" s="6" t="n">
        <v>35.01</v>
      </c>
      <c r="J72" s="6" t="n">
        <v>30.01</v>
      </c>
    </row>
    <row collapsed="false" customFormat="false" customHeight="false" hidden="false" ht="12.1" outlineLevel="0" r="73">
      <c r="A73" s="44" t="n">
        <v>45055</v>
      </c>
      <c r="B73" s="17" t="s">
        <v>386</v>
      </c>
      <c r="C73" s="17" t="s">
        <v>327</v>
      </c>
      <c r="D73" s="17" t="s">
        <v>559</v>
      </c>
      <c r="E73" s="6" t="n">
        <v>1000</v>
      </c>
      <c r="F73" s="7" t="n">
        <v>2</v>
      </c>
      <c r="G73" s="6" t="n">
        <v>20.19</v>
      </c>
      <c r="H73" s="6" t="n">
        <v>5</v>
      </c>
      <c r="I73" s="6" t="n">
        <v>40.38</v>
      </c>
      <c r="J73" s="6" t="n">
        <v>35.38</v>
      </c>
    </row>
    <row collapsed="false" customFormat="false" customHeight="false" hidden="false" ht="12.1" outlineLevel="0" r="74">
      <c r="A74" s="44" t="n">
        <v>45068</v>
      </c>
      <c r="B74" s="17" t="s">
        <v>386</v>
      </c>
      <c r="C74" s="17" t="s">
        <v>339</v>
      </c>
      <c r="D74" s="17" t="s">
        <v>563</v>
      </c>
      <c r="E74" s="6" t="n">
        <v>350</v>
      </c>
      <c r="F74" s="7" t="n">
        <v>2</v>
      </c>
      <c r="G74" s="6" t="n">
        <v>8.42</v>
      </c>
      <c r="H74" s="6" t="n">
        <v>2</v>
      </c>
      <c r="I74" s="6" t="n">
        <v>16.84</v>
      </c>
      <c r="J74" s="6" t="n">
        <v>14.84</v>
      </c>
    </row>
    <row collapsed="false" customFormat="false" customHeight="false" hidden="false" ht="12.1" outlineLevel="0" r="75">
      <c r="A75" s="44" t="n">
        <v>45069</v>
      </c>
      <c r="B75" s="17" t="s">
        <v>386</v>
      </c>
      <c r="C75" s="17" t="s">
        <v>340</v>
      </c>
      <c r="D75" s="17" t="s">
        <v>564</v>
      </c>
      <c r="E75" s="6" t="n">
        <v>700</v>
      </c>
      <c r="F75" s="7" t="n">
        <v>8</v>
      </c>
      <c r="G75" s="6" t="n">
        <v>14.14</v>
      </c>
      <c r="H75" s="6" t="n">
        <v>15</v>
      </c>
      <c r="I75" s="6" t="n">
        <v>113.12</v>
      </c>
      <c r="J75" s="6" t="n">
        <v>98.12</v>
      </c>
    </row>
    <row collapsed="false" customFormat="false" customHeight="false" hidden="false" ht="12.1" outlineLevel="0" r="76">
      <c r="A76" s="44" t="n">
        <v>45069</v>
      </c>
      <c r="B76" s="17" t="s">
        <v>386</v>
      </c>
      <c r="C76" s="17" t="s">
        <v>324</v>
      </c>
      <c r="D76" s="17" t="s">
        <v>557</v>
      </c>
      <c r="E76" s="6" t="n">
        <v>500</v>
      </c>
      <c r="F76" s="7" t="n">
        <v>14</v>
      </c>
      <c r="G76" s="6" t="n">
        <v>10.72</v>
      </c>
      <c r="H76" s="6" t="n">
        <v>20</v>
      </c>
      <c r="I76" s="6" t="n">
        <v>150.08</v>
      </c>
      <c r="J76" s="6" t="n">
        <v>130.08</v>
      </c>
    </row>
    <row collapsed="false" customFormat="false" customHeight="false" hidden="false" ht="12.1" outlineLevel="0" r="77">
      <c r="A77" s="44" t="n">
        <v>45074</v>
      </c>
      <c r="B77" s="17" t="s">
        <v>386</v>
      </c>
      <c r="C77" s="17" t="s">
        <v>338</v>
      </c>
      <c r="D77" s="17" t="s">
        <v>568</v>
      </c>
      <c r="E77" s="6" t="n">
        <v>600</v>
      </c>
      <c r="F77" s="7" t="n">
        <v>15</v>
      </c>
      <c r="G77" s="6" t="n">
        <v>11.85</v>
      </c>
      <c r="H77" s="6" t="n">
        <v>23</v>
      </c>
      <c r="I77" s="6" t="n">
        <v>177.75</v>
      </c>
      <c r="J77" s="6" t="n">
        <v>154.75</v>
      </c>
    </row>
    <row collapsed="false" customFormat="false" customHeight="false" hidden="false" ht="12.1" outlineLevel="0" r="78">
      <c r="A78" s="44" t="n">
        <v>45075</v>
      </c>
      <c r="B78" s="17" t="s">
        <v>386</v>
      </c>
      <c r="C78" s="17" t="s">
        <v>342</v>
      </c>
      <c r="D78" s="17" t="s">
        <v>565</v>
      </c>
      <c r="E78" s="6" t="n">
        <v>750</v>
      </c>
      <c r="F78" s="7" t="n">
        <v>2</v>
      </c>
      <c r="G78" s="6" t="n">
        <v>14.27</v>
      </c>
      <c r="H78" s="6" t="n">
        <v>4</v>
      </c>
      <c r="I78" s="6" t="n">
        <v>28.54</v>
      </c>
      <c r="J78" s="6" t="n">
        <v>24.54</v>
      </c>
    </row>
    <row collapsed="false" customFormat="false" customHeight="false" hidden="false" ht="12.1" outlineLevel="0" r="79">
      <c r="A79" s="44" t="n">
        <v>45112</v>
      </c>
      <c r="B79" s="17" t="s">
        <v>386</v>
      </c>
      <c r="C79" s="17" t="s">
        <v>337</v>
      </c>
      <c r="D79" s="17" t="s">
        <v>566</v>
      </c>
      <c r="E79" s="6" t="n">
        <v>600</v>
      </c>
      <c r="F79" s="7" t="n">
        <v>1</v>
      </c>
      <c r="G79" s="6" t="n">
        <v>20.94</v>
      </c>
      <c r="H79" s="6" t="n">
        <v>3</v>
      </c>
      <c r="I79" s="6" t="n">
        <v>20.94</v>
      </c>
      <c r="J79" s="6" t="n">
        <v>17.94</v>
      </c>
    </row>
    <row collapsed="false" customFormat="false" customHeight="false" hidden="false" ht="12.1" outlineLevel="0" r="80">
      <c r="A80" s="44" t="n">
        <v>45118</v>
      </c>
      <c r="B80" s="17" t="s">
        <v>386</v>
      </c>
      <c r="C80" s="17" t="s">
        <v>326</v>
      </c>
      <c r="D80" s="17" t="s">
        <v>562</v>
      </c>
      <c r="E80" s="6" t="n">
        <v>750</v>
      </c>
      <c r="F80" s="7" t="n">
        <v>2</v>
      </c>
      <c r="G80" s="6" t="n">
        <v>35.53</v>
      </c>
      <c r="H80" s="6" t="n">
        <v>9</v>
      </c>
      <c r="I80" s="6" t="n">
        <v>71.06</v>
      </c>
      <c r="J80" s="6" t="n">
        <v>62.06</v>
      </c>
    </row>
    <row collapsed="false" customFormat="false" customHeight="false" hidden="false" ht="12.1" outlineLevel="0" r="81">
      <c r="A81" s="44" t="n">
        <v>45120</v>
      </c>
      <c r="B81" s="17" t="s">
        <v>386</v>
      </c>
      <c r="C81" s="17" t="s">
        <v>329</v>
      </c>
      <c r="D81" s="17" t="s">
        <v>558</v>
      </c>
      <c r="E81" s="6" t="n">
        <v>450</v>
      </c>
      <c r="F81" s="7" t="n">
        <v>5</v>
      </c>
      <c r="G81" s="6" t="n">
        <v>8.93</v>
      </c>
      <c r="H81" s="6" t="n">
        <v>6</v>
      </c>
      <c r="I81" s="6" t="n">
        <v>44.65</v>
      </c>
      <c r="J81" s="6" t="n">
        <v>38.65</v>
      </c>
    </row>
    <row collapsed="false" customFormat="false" customHeight="false" hidden="false" ht="12.1" outlineLevel="0" r="82">
      <c r="A82" s="44" t="n">
        <v>45131</v>
      </c>
      <c r="B82" s="17" t="s">
        <v>386</v>
      </c>
      <c r="C82" s="17" t="s">
        <v>343</v>
      </c>
      <c r="D82" s="17" t="s">
        <v>569</v>
      </c>
      <c r="E82" s="6" t="n">
        <v>1000</v>
      </c>
      <c r="F82" s="7" t="n">
        <v>2</v>
      </c>
      <c r="G82" s="6" t="n">
        <v>30.79</v>
      </c>
      <c r="H82" s="6" t="n">
        <v>8</v>
      </c>
      <c r="I82" s="6" t="n">
        <v>61.58</v>
      </c>
      <c r="J82" s="6" t="n">
        <v>53.58</v>
      </c>
    </row>
    <row collapsed="false" customFormat="false" customHeight="false" hidden="false" ht="12.1" outlineLevel="0" r="83">
      <c r="A83" s="44" t="n">
        <v>45140</v>
      </c>
      <c r="B83" s="17" t="s">
        <v>386</v>
      </c>
      <c r="C83" s="17" t="s">
        <v>341</v>
      </c>
      <c r="D83" s="17" t="s">
        <v>567</v>
      </c>
      <c r="E83" s="6" t="n">
        <v>100</v>
      </c>
      <c r="F83" s="7" t="n">
        <v>9</v>
      </c>
      <c r="G83" s="6" t="n">
        <v>1.94</v>
      </c>
      <c r="H83" s="6" t="n">
        <v>2</v>
      </c>
      <c r="I83" s="6" t="n">
        <v>17.46</v>
      </c>
      <c r="J83" s="6" t="n">
        <v>15.46</v>
      </c>
    </row>
    <row collapsed="false" customFormat="false" customHeight="false" hidden="false" ht="12.1" outlineLevel="0" r="84">
      <c r="A84" s="44" t="n">
        <v>45146</v>
      </c>
      <c r="B84" s="17" t="s">
        <v>386</v>
      </c>
      <c r="C84" s="17" t="s">
        <v>327</v>
      </c>
      <c r="D84" s="17" t="s">
        <v>559</v>
      </c>
      <c r="E84" s="6" t="n">
        <v>1000</v>
      </c>
      <c r="F84" s="7" t="n">
        <v>2</v>
      </c>
      <c r="G84" s="6" t="n">
        <v>20.19</v>
      </c>
      <c r="H84" s="6" t="n">
        <v>5</v>
      </c>
      <c r="I84" s="6" t="n">
        <v>40.38</v>
      </c>
      <c r="J84" s="6" t="n">
        <v>35.38</v>
      </c>
    </row>
    <row collapsed="false" customFormat="false" customHeight="false" hidden="false" ht="12.1" outlineLevel="0" r="85">
      <c r="A85" s="44" t="n">
        <v>45159</v>
      </c>
      <c r="B85" s="17" t="s">
        <v>386</v>
      </c>
      <c r="C85" s="17" t="s">
        <v>339</v>
      </c>
      <c r="D85" s="17" t="s">
        <v>563</v>
      </c>
      <c r="E85" s="6" t="n">
        <v>350</v>
      </c>
      <c r="F85" s="7" t="n">
        <v>2</v>
      </c>
      <c r="G85" s="6" t="n">
        <v>8.42</v>
      </c>
      <c r="H85" s="6" t="n">
        <v>2</v>
      </c>
      <c r="I85" s="6" t="n">
        <v>16.84</v>
      </c>
      <c r="J85" s="6" t="n">
        <v>14.84</v>
      </c>
    </row>
    <row collapsed="false" customFormat="false" customHeight="false" hidden="false" ht="12.1" outlineLevel="0" r="86">
      <c r="A86" s="44" t="n">
        <v>45160</v>
      </c>
      <c r="B86" s="17" t="s">
        <v>386</v>
      </c>
      <c r="C86" s="17" t="s">
        <v>324</v>
      </c>
      <c r="D86" s="17" t="s">
        <v>557</v>
      </c>
      <c r="E86" s="6" t="n">
        <v>500</v>
      </c>
      <c r="F86" s="7" t="n">
        <v>14</v>
      </c>
      <c r="G86" s="6" t="n">
        <v>10.72</v>
      </c>
      <c r="H86" s="6" t="n">
        <v>20</v>
      </c>
      <c r="I86" s="6" t="n">
        <v>150.08</v>
      </c>
      <c r="J86" s="6" t="n">
        <v>130.08</v>
      </c>
    </row>
    <row collapsed="false" customFormat="false" customHeight="false" hidden="false" ht="12.1" outlineLevel="0" r="87">
      <c r="A87" s="44" t="n">
        <v>45160</v>
      </c>
      <c r="B87" s="17" t="s">
        <v>386</v>
      </c>
      <c r="C87" s="17" t="s">
        <v>340</v>
      </c>
      <c r="D87" s="17" t="s">
        <v>564</v>
      </c>
      <c r="E87" s="6" t="n">
        <v>700</v>
      </c>
      <c r="F87" s="7" t="n">
        <v>8</v>
      </c>
      <c r="G87" s="6" t="n">
        <v>14.14</v>
      </c>
      <c r="H87" s="6" t="n">
        <v>15</v>
      </c>
      <c r="I87" s="6" t="n">
        <v>113.12</v>
      </c>
      <c r="J87" s="6" t="n">
        <v>98.12</v>
      </c>
    </row>
    <row collapsed="false" customFormat="false" customHeight="false" hidden="false" ht="12.1" outlineLevel="0" r="88">
      <c r="A88" s="44" t="n">
        <v>45166</v>
      </c>
      <c r="B88" s="17" t="s">
        <v>386</v>
      </c>
      <c r="C88" s="17" t="s">
        <v>338</v>
      </c>
      <c r="D88" s="17" t="s">
        <v>568</v>
      </c>
      <c r="E88" s="6" t="n">
        <v>600</v>
      </c>
      <c r="F88" s="7" t="n">
        <v>15</v>
      </c>
      <c r="G88" s="6" t="n">
        <v>12.25</v>
      </c>
      <c r="H88" s="6" t="n">
        <v>24</v>
      </c>
      <c r="I88" s="6" t="n">
        <v>183.75</v>
      </c>
      <c r="J88" s="6" t="n">
        <v>159.75</v>
      </c>
    </row>
    <row collapsed="false" customFormat="false" customHeight="false" hidden="false" ht="12.1" outlineLevel="0" r="89">
      <c r="A89" s="44" t="n">
        <v>45166</v>
      </c>
      <c r="B89" s="17" t="s">
        <v>386</v>
      </c>
      <c r="C89" s="17" t="s">
        <v>342</v>
      </c>
      <c r="D89" s="17" t="s">
        <v>565</v>
      </c>
      <c r="E89" s="6" t="n">
        <v>750</v>
      </c>
      <c r="F89" s="7" t="n">
        <v>2</v>
      </c>
      <c r="G89" s="6" t="n">
        <v>14.27</v>
      </c>
      <c r="H89" s="6" t="n">
        <v>4</v>
      </c>
      <c r="I89" s="6" t="n">
        <v>28.54</v>
      </c>
      <c r="J89" s="6" t="n">
        <v>24.54</v>
      </c>
    </row>
    <row collapsed="false" customFormat="false" customHeight="false" hidden="false" ht="12.1" outlineLevel="0" r="90">
      <c r="A90" s="44" t="n">
        <v>45203</v>
      </c>
      <c r="B90" s="17" t="s">
        <v>386</v>
      </c>
      <c r="C90" s="17" t="s">
        <v>337</v>
      </c>
      <c r="D90" s="17" t="s">
        <v>566</v>
      </c>
      <c r="E90" s="6" t="n">
        <v>400</v>
      </c>
      <c r="F90" s="7" t="n">
        <v>1</v>
      </c>
      <c r="G90" s="6" t="n">
        <v>13.96</v>
      </c>
      <c r="H90" s="6" t="n">
        <v>2</v>
      </c>
      <c r="I90" s="6" t="n">
        <v>13.96</v>
      </c>
      <c r="J90" s="6" t="n">
        <v>11.96</v>
      </c>
    </row>
    <row collapsed="false" customFormat="false" customHeight="false" hidden="false" ht="12.1" outlineLevel="0" r="91">
      <c r="A91" s="44" t="n">
        <v>45211</v>
      </c>
      <c r="B91" s="17" t="s">
        <v>386</v>
      </c>
      <c r="C91" s="17" t="s">
        <v>329</v>
      </c>
      <c r="D91" s="17" t="s">
        <v>558</v>
      </c>
      <c r="E91" s="6" t="n">
        <v>300</v>
      </c>
      <c r="F91" s="7" t="n">
        <v>5</v>
      </c>
      <c r="G91" s="6" t="n">
        <v>5.95</v>
      </c>
      <c r="H91" s="6" t="n">
        <v>4</v>
      </c>
      <c r="I91" s="6" t="n">
        <v>29.75</v>
      </c>
      <c r="J91" s="6" t="n">
        <v>25.75</v>
      </c>
    </row>
    <row collapsed="false" customFormat="false" customHeight="false" hidden="false" ht="12.1" outlineLevel="0" r="92">
      <c r="A92" s="44" t="n">
        <v>45222</v>
      </c>
      <c r="B92" s="17" t="s">
        <v>386</v>
      </c>
      <c r="C92" s="17" t="s">
        <v>343</v>
      </c>
      <c r="D92" s="17" t="s">
        <v>569</v>
      </c>
      <c r="E92" s="6" t="n">
        <v>1000</v>
      </c>
      <c r="F92" s="7" t="n">
        <v>6</v>
      </c>
      <c r="G92" s="6" t="n">
        <v>30.79</v>
      </c>
      <c r="H92" s="6" t="n">
        <v>24</v>
      </c>
      <c r="I92" s="6" t="n">
        <v>184.74</v>
      </c>
      <c r="J92" s="6" t="n">
        <v>160.74</v>
      </c>
    </row>
    <row collapsed="false" customFormat="false" customHeight="false" hidden="false" ht="12.1" outlineLevel="0" r="93">
      <c r="A93" s="44" t="n">
        <v>45231</v>
      </c>
      <c r="B93" s="17" t="s">
        <v>386</v>
      </c>
      <c r="C93" s="17" t="s">
        <v>341</v>
      </c>
      <c r="D93" s="17" t="s">
        <v>567</v>
      </c>
      <c r="E93" s="6" t="n">
        <v>100</v>
      </c>
      <c r="F93" s="7" t="n">
        <v>9</v>
      </c>
      <c r="G93" s="6" t="n">
        <v>1.94</v>
      </c>
      <c r="H93" s="6" t="n">
        <v>2</v>
      </c>
      <c r="I93" s="6" t="n">
        <v>17.46</v>
      </c>
      <c r="J93" s="6" t="n">
        <v>15.46</v>
      </c>
    </row>
    <row collapsed="false" customFormat="false" customHeight="false" hidden="false" ht="12.1" outlineLevel="0" r="94">
      <c r="A94" s="44" t="n">
        <v>45237</v>
      </c>
      <c r="B94" s="17" t="s">
        <v>386</v>
      </c>
      <c r="C94" s="17" t="s">
        <v>327</v>
      </c>
      <c r="D94" s="17" t="s">
        <v>559</v>
      </c>
      <c r="E94" s="6" t="n">
        <v>1000</v>
      </c>
      <c r="F94" s="7" t="n">
        <v>2</v>
      </c>
      <c r="G94" s="6" t="n">
        <v>20.19</v>
      </c>
      <c r="H94" s="6" t="n">
        <v>5</v>
      </c>
      <c r="I94" s="6" t="n">
        <v>40.38</v>
      </c>
      <c r="J94" s="6" t="n">
        <v>35.38</v>
      </c>
    </row>
    <row collapsed="false" customFormat="false" customHeight="false" hidden="false" ht="12.1" outlineLevel="0" r="95">
      <c r="A95" s="44" t="n">
        <v>45250</v>
      </c>
      <c r="B95" s="17" t="s">
        <v>386</v>
      </c>
      <c r="C95" s="17" t="s">
        <v>339</v>
      </c>
      <c r="D95" s="17" t="s">
        <v>563</v>
      </c>
      <c r="E95" s="6" t="n">
        <v>350</v>
      </c>
      <c r="F95" s="7" t="n">
        <v>2</v>
      </c>
      <c r="G95" s="6" t="n">
        <v>8.42</v>
      </c>
      <c r="H95" s="6" t="n">
        <v>2</v>
      </c>
      <c r="I95" s="6" t="n">
        <v>16.84</v>
      </c>
      <c r="J95" s="6" t="n">
        <v>14.84</v>
      </c>
    </row>
    <row collapsed="false" customFormat="false" customHeight="false" hidden="false" ht="12.1" outlineLevel="0" r="96">
      <c r="A96" s="44" t="n">
        <v>45251</v>
      </c>
      <c r="B96" s="17" t="s">
        <v>386</v>
      </c>
      <c r="C96" s="17" t="s">
        <v>340</v>
      </c>
      <c r="D96" s="17" t="s">
        <v>564</v>
      </c>
      <c r="E96" s="6" t="n">
        <v>700</v>
      </c>
      <c r="F96" s="7" t="n">
        <v>8</v>
      </c>
      <c r="G96" s="6" t="n">
        <v>14.14</v>
      </c>
      <c r="H96" s="6" t="n">
        <v>15</v>
      </c>
      <c r="I96" s="6" t="n">
        <v>113.12</v>
      </c>
      <c r="J96" s="6" t="n">
        <v>98.12</v>
      </c>
    </row>
    <row collapsed="false" customFormat="false" customHeight="false" hidden="false" ht="12.1" outlineLevel="0" r="97">
      <c r="A97" s="44" t="n">
        <v>45251</v>
      </c>
      <c r="B97" s="17" t="s">
        <v>386</v>
      </c>
      <c r="C97" s="17" t="s">
        <v>324</v>
      </c>
      <c r="D97" s="17" t="s">
        <v>557</v>
      </c>
      <c r="E97" s="6" t="n">
        <v>500</v>
      </c>
      <c r="F97" s="7" t="n">
        <v>14</v>
      </c>
      <c r="G97" s="6" t="n">
        <v>10.72</v>
      </c>
      <c r="H97" s="6" t="n">
        <v>20</v>
      </c>
      <c r="I97" s="6" t="n">
        <v>150.08</v>
      </c>
      <c r="J97" s="6" t="n">
        <v>130.08</v>
      </c>
    </row>
    <row collapsed="false" customFormat="false" customHeight="false" hidden="false" ht="12.1" outlineLevel="0" r="98">
      <c r="A98" s="44" t="n">
        <v>45257</v>
      </c>
      <c r="B98" s="17" t="s">
        <v>386</v>
      </c>
      <c r="C98" s="17" t="s">
        <v>342</v>
      </c>
      <c r="D98" s="17" t="s">
        <v>565</v>
      </c>
      <c r="E98" s="6" t="n">
        <v>500</v>
      </c>
      <c r="F98" s="7" t="n">
        <v>2</v>
      </c>
      <c r="G98" s="6" t="n">
        <v>9.51</v>
      </c>
      <c r="H98" s="6" t="n">
        <v>2</v>
      </c>
      <c r="I98" s="6" t="n">
        <v>19.02</v>
      </c>
      <c r="J98" s="6" t="n">
        <v>17.02</v>
      </c>
    </row>
    <row collapsed="false" customFormat="false" customHeight="false" hidden="false" ht="12.1" outlineLevel="0" r="99">
      <c r="A99" s="44" t="n">
        <v>45258</v>
      </c>
      <c r="B99" s="17" t="s">
        <v>386</v>
      </c>
      <c r="C99" s="17" t="s">
        <v>338</v>
      </c>
      <c r="D99" s="17" t="s">
        <v>568</v>
      </c>
      <c r="E99" s="6" t="n">
        <v>600</v>
      </c>
      <c r="F99" s="7" t="n">
        <v>15</v>
      </c>
      <c r="G99" s="6" t="n">
        <v>12.25</v>
      </c>
      <c r="H99" s="6" t="n">
        <v>24</v>
      </c>
      <c r="I99" s="6" t="n">
        <v>183.75</v>
      </c>
      <c r="J99" s="6" t="n">
        <v>159.75</v>
      </c>
    </row>
    <row collapsed="false" customFormat="false" customHeight="false" hidden="false" ht="12.1" outlineLevel="0" r="100">
      <c r="A100" s="44" t="n">
        <v>45294</v>
      </c>
      <c r="B100" s="17" t="s">
        <v>386</v>
      </c>
      <c r="C100" s="17" t="s">
        <v>337</v>
      </c>
      <c r="D100" s="17" t="s">
        <v>566</v>
      </c>
      <c r="E100" s="6" t="n">
        <v>400</v>
      </c>
      <c r="F100" s="7" t="n">
        <v>1</v>
      </c>
      <c r="G100" s="6" t="n">
        <v>13.96</v>
      </c>
      <c r="H100" s="6" t="n">
        <v>2</v>
      </c>
      <c r="I100" s="6" t="n">
        <v>13.96</v>
      </c>
      <c r="J100" s="6" t="n">
        <v>11.96</v>
      </c>
    </row>
    <row collapsed="false" customFormat="false" customHeight="false" hidden="false" ht="12.1" outlineLevel="0" r="101">
      <c r="A101" s="44" t="n">
        <v>45300</v>
      </c>
      <c r="B101" s="17" t="s">
        <v>386</v>
      </c>
      <c r="C101" s="17" t="s">
        <v>326</v>
      </c>
      <c r="D101" s="17" t="s">
        <v>562</v>
      </c>
      <c r="E101" s="6" t="n">
        <v>500</v>
      </c>
      <c r="F101" s="7" t="n">
        <v>2</v>
      </c>
      <c r="G101" s="6" t="n">
        <v>23.68</v>
      </c>
      <c r="H101" s="6" t="n">
        <v>6</v>
      </c>
      <c r="I101" s="6" t="n">
        <v>47.36</v>
      </c>
      <c r="J101" s="6" t="n">
        <v>41.36</v>
      </c>
    </row>
    <row collapsed="false" customFormat="false" customHeight="false" hidden="false" ht="12.1" outlineLevel="0" r="102">
      <c r="A102" s="44" t="n">
        <v>45302</v>
      </c>
      <c r="B102" s="17" t="s">
        <v>386</v>
      </c>
      <c r="C102" s="17" t="s">
        <v>329</v>
      </c>
      <c r="D102" s="17" t="s">
        <v>558</v>
      </c>
      <c r="E102" s="6" t="n">
        <v>300</v>
      </c>
      <c r="F102" s="7" t="n">
        <v>5</v>
      </c>
      <c r="G102" s="6" t="n">
        <v>5.95</v>
      </c>
      <c r="H102" s="6" t="n">
        <v>4</v>
      </c>
      <c r="I102" s="6" t="n">
        <v>29.75</v>
      </c>
      <c r="J102" s="6" t="n">
        <v>25.75</v>
      </c>
    </row>
    <row collapsed="false" customFormat="false" customHeight="false" hidden="false" ht="12.1" outlineLevel="0" r="103">
      <c r="A103" s="44" t="n">
        <v>45313</v>
      </c>
      <c r="B103" s="17" t="s">
        <v>386</v>
      </c>
      <c r="C103" s="17" t="s">
        <v>343</v>
      </c>
      <c r="D103" s="17" t="s">
        <v>569</v>
      </c>
      <c r="E103" s="6" t="n">
        <v>1000</v>
      </c>
      <c r="F103" s="7" t="n">
        <v>6</v>
      </c>
      <c r="G103" s="6" t="n">
        <v>30.79</v>
      </c>
      <c r="H103" s="6" t="n">
        <v>24</v>
      </c>
      <c r="I103" s="6" t="n">
        <v>184.74</v>
      </c>
      <c r="J103" s="6" t="n">
        <v>160.74</v>
      </c>
    </row>
    <row collapsed="false" customFormat="false" customHeight="false" hidden="false" ht="12.1" outlineLevel="0" r="104">
      <c r="A104" s="44" t="n">
        <v>45322</v>
      </c>
      <c r="B104" s="17" t="s">
        <v>386</v>
      </c>
      <c r="C104" s="17" t="s">
        <v>341</v>
      </c>
      <c r="D104" s="17" t="s">
        <v>567</v>
      </c>
      <c r="E104" s="6" t="n">
        <v>100</v>
      </c>
      <c r="F104" s="7" t="n">
        <v>9</v>
      </c>
      <c r="G104" s="6" t="n">
        <v>1.94</v>
      </c>
      <c r="H104" s="6" t="n">
        <v>2</v>
      </c>
      <c r="I104" s="6" t="n">
        <v>17.46</v>
      </c>
      <c r="J104" s="6" t="n">
        <v>15.46</v>
      </c>
    </row>
    <row collapsed="false" customFormat="false" customHeight="false" hidden="false" ht="12.1" outlineLevel="0" r="105">
      <c r="A105" s="44" t="n">
        <v>45328</v>
      </c>
      <c r="B105" s="17" t="s">
        <v>386</v>
      </c>
      <c r="C105" s="17" t="s">
        <v>327</v>
      </c>
      <c r="D105" s="17" t="s">
        <v>559</v>
      </c>
      <c r="E105" s="6" t="n">
        <v>1000</v>
      </c>
      <c r="F105" s="7" t="n">
        <v>2</v>
      </c>
      <c r="G105" s="6" t="n">
        <v>20.19</v>
      </c>
      <c r="H105" s="6" t="n">
        <v>5</v>
      </c>
      <c r="I105" s="6" t="n">
        <v>40.38</v>
      </c>
      <c r="J105" s="6" t="n">
        <v>35.38</v>
      </c>
    </row>
    <row collapsed="false" customFormat="false" customHeight="false" hidden="false" ht="12.1" outlineLevel="0" r="106">
      <c r="A106" s="44" t="n">
        <v>45342</v>
      </c>
      <c r="B106" s="17" t="s">
        <v>386</v>
      </c>
      <c r="C106" s="17" t="s">
        <v>324</v>
      </c>
      <c r="D106" s="17" t="s">
        <v>557</v>
      </c>
      <c r="E106" s="6" t="n">
        <v>250</v>
      </c>
      <c r="F106" s="7" t="n">
        <v>14</v>
      </c>
      <c r="G106" s="6" t="n">
        <v>5.36</v>
      </c>
      <c r="H106" s="6" t="n">
        <v>10</v>
      </c>
      <c r="I106" s="6" t="n">
        <v>75.04</v>
      </c>
      <c r="J106" s="6" t="n">
        <v>65.04</v>
      </c>
    </row>
    <row collapsed="false" customFormat="false" customHeight="false" hidden="false" ht="12.1" outlineLevel="0" r="107">
      <c r="A107" s="44" t="n">
        <v>45342</v>
      </c>
      <c r="B107" s="17" t="s">
        <v>386</v>
      </c>
      <c r="C107" s="17" t="s">
        <v>340</v>
      </c>
      <c r="D107" s="17" t="s">
        <v>564</v>
      </c>
      <c r="E107" s="6" t="n">
        <v>400</v>
      </c>
      <c r="F107" s="7" t="n">
        <v>8</v>
      </c>
      <c r="G107" s="6" t="n">
        <v>8.08</v>
      </c>
      <c r="H107" s="6" t="n">
        <v>8</v>
      </c>
      <c r="I107" s="6" t="n">
        <v>64.64</v>
      </c>
      <c r="J107" s="6" t="n">
        <v>56.64</v>
      </c>
    </row>
    <row collapsed="false" customFormat="false" customHeight="false" hidden="false" ht="12.1" outlineLevel="0" r="108">
      <c r="A108" s="44" t="n">
        <v>45348</v>
      </c>
      <c r="B108" s="17" t="s">
        <v>386</v>
      </c>
      <c r="C108" s="17" t="s">
        <v>342</v>
      </c>
      <c r="D108" s="17" t="s">
        <v>565</v>
      </c>
      <c r="E108" s="6" t="n">
        <v>500</v>
      </c>
      <c r="F108" s="7" t="n">
        <v>2</v>
      </c>
      <c r="G108" s="6" t="n">
        <v>9.51</v>
      </c>
      <c r="H108" s="6" t="n">
        <v>2</v>
      </c>
      <c r="I108" s="6" t="n">
        <v>19.02</v>
      </c>
      <c r="J108" s="6" t="n">
        <v>17.02</v>
      </c>
    </row>
    <row collapsed="false" customFormat="false" customHeight="false" hidden="false" ht="12.1" outlineLevel="0" r="109">
      <c r="A109" s="44" t="n">
        <v>45350</v>
      </c>
      <c r="B109" s="17" t="s">
        <v>386</v>
      </c>
      <c r="C109" s="17" t="s">
        <v>338</v>
      </c>
      <c r="D109" s="17" t="s">
        <v>568</v>
      </c>
      <c r="E109" s="6" t="n">
        <v>400</v>
      </c>
      <c r="F109" s="7" t="n">
        <v>15</v>
      </c>
      <c r="G109" s="6" t="n">
        <v>8.17</v>
      </c>
      <c r="H109" s="6" t="n">
        <v>16</v>
      </c>
      <c r="I109" s="6" t="n">
        <v>122.55</v>
      </c>
      <c r="J109" s="6" t="n">
        <v>106.55</v>
      </c>
    </row>
    <row collapsed="false" customFormat="false" customHeight="false" hidden="false" ht="12.1" outlineLevel="0" r="110">
      <c r="A110" s="44" t="n">
        <v>45385</v>
      </c>
      <c r="B110" s="17" t="s">
        <v>386</v>
      </c>
      <c r="C110" s="17" t="s">
        <v>337</v>
      </c>
      <c r="D110" s="17" t="s">
        <v>566</v>
      </c>
      <c r="E110" s="6" t="n">
        <v>400</v>
      </c>
      <c r="F110" s="7" t="n">
        <v>1</v>
      </c>
      <c r="G110" s="6" t="n">
        <v>13.96</v>
      </c>
      <c r="H110" s="6" t="n">
        <v>2</v>
      </c>
      <c r="I110" s="6" t="n">
        <v>13.96</v>
      </c>
      <c r="J110" s="6" t="n">
        <v>11.96</v>
      </c>
    </row>
    <row collapsed="false" customFormat="false" customHeight="false" hidden="false" ht="12.1" outlineLevel="0" r="111">
      <c r="A111" s="44" t="n">
        <v>45393</v>
      </c>
      <c r="B111" s="17" t="s">
        <v>386</v>
      </c>
      <c r="C111" s="17" t="s">
        <v>329</v>
      </c>
      <c r="D111" s="17" t="s">
        <v>558</v>
      </c>
      <c r="E111" s="6" t="n">
        <v>300</v>
      </c>
      <c r="F111" s="7" t="n">
        <v>5</v>
      </c>
      <c r="G111" s="6" t="n">
        <v>5.95</v>
      </c>
      <c r="H111" s="6" t="n">
        <v>4</v>
      </c>
      <c r="I111" s="6" t="n">
        <v>29.75</v>
      </c>
      <c r="J111" s="6" t="n">
        <v>25.75</v>
      </c>
    </row>
    <row collapsed="false" customFormat="false" customHeight="false" hidden="false" ht="12.1" outlineLevel="0" r="112">
      <c r="A112" s="44" t="n">
        <v>45404</v>
      </c>
      <c r="B112" s="17" t="s">
        <v>386</v>
      </c>
      <c r="C112" s="17" t="s">
        <v>343</v>
      </c>
      <c r="D112" s="17" t="s">
        <v>569</v>
      </c>
      <c r="E112" s="6" t="n">
        <v>1000</v>
      </c>
      <c r="F112" s="7" t="n">
        <v>6</v>
      </c>
      <c r="G112" s="6" t="n">
        <v>30.79</v>
      </c>
      <c r="H112" s="6" t="n">
        <v>24</v>
      </c>
      <c r="I112" s="6" t="n">
        <v>184.74</v>
      </c>
      <c r="J112" s="6" t="n">
        <v>160.74</v>
      </c>
    </row>
    <row collapsed="false" customFormat="false" customHeight="false" hidden="false" ht="12.1" outlineLevel="0" r="113">
      <c r="A113" s="44" t="n">
        <v>45413</v>
      </c>
      <c r="B113" s="17" t="s">
        <v>386</v>
      </c>
      <c r="C113" s="17" t="s">
        <v>341</v>
      </c>
      <c r="D113" s="17" t="s">
        <v>567</v>
      </c>
      <c r="E113" s="6" t="n">
        <v>100</v>
      </c>
      <c r="F113" s="7" t="n">
        <v>9</v>
      </c>
      <c r="G113" s="6" t="n">
        <v>1.94</v>
      </c>
      <c r="H113" s="6" t="n">
        <v>2</v>
      </c>
      <c r="I113" s="6" t="n">
        <v>17.46</v>
      </c>
      <c r="J113" s="6" t="n">
        <v>15.46</v>
      </c>
    </row>
    <row collapsed="false" customFormat="false" customHeight="false" hidden="false" ht="12.1" outlineLevel="0" r="114">
      <c r="A114" s="44" t="n">
        <v>45419</v>
      </c>
      <c r="B114" s="17" t="s">
        <v>386</v>
      </c>
      <c r="C114" s="17" t="s">
        <v>327</v>
      </c>
      <c r="D114" s="17" t="s">
        <v>559</v>
      </c>
      <c r="E114" s="6" t="n">
        <v>1000</v>
      </c>
      <c r="F114" s="7" t="n">
        <v>2</v>
      </c>
      <c r="G114" s="6" t="n">
        <v>20.19</v>
      </c>
      <c r="H114" s="6" t="n">
        <v>5</v>
      </c>
      <c r="I114" s="6" t="n">
        <v>40.38</v>
      </c>
      <c r="J114" s="6" t="n">
        <v>35.38</v>
      </c>
    </row>
    <row collapsed="false" customFormat="false" customHeight="false" hidden="false" ht="12.1" outlineLevel="0" r="115">
      <c r="A115" s="44" t="n">
        <v>45433</v>
      </c>
      <c r="B115" s="17" t="s">
        <v>386</v>
      </c>
      <c r="C115" s="17" t="s">
        <v>340</v>
      </c>
      <c r="D115" s="17" t="s">
        <v>564</v>
      </c>
      <c r="E115" s="6" t="n">
        <v>400</v>
      </c>
      <c r="F115" s="7" t="n">
        <v>8</v>
      </c>
      <c r="G115" s="6" t="n">
        <v>8.08</v>
      </c>
      <c r="H115" s="6" t="n">
        <v>8</v>
      </c>
      <c r="I115" s="6" t="n">
        <v>64.64</v>
      </c>
      <c r="J115" s="6" t="n">
        <v>56.64</v>
      </c>
    </row>
    <row collapsed="false" customFormat="false" customHeight="false" hidden="false" ht="12.1" outlineLevel="0" r="116">
      <c r="A116" s="44" t="n">
        <v>45433</v>
      </c>
      <c r="B116" s="17" t="s">
        <v>386</v>
      </c>
      <c r="C116" s="17" t="s">
        <v>324</v>
      </c>
      <c r="D116" s="17" t="s">
        <v>557</v>
      </c>
      <c r="E116" s="6" t="n">
        <v>250</v>
      </c>
      <c r="F116" s="7" t="n">
        <v>14</v>
      </c>
      <c r="G116" s="6" t="n">
        <v>5.36</v>
      </c>
      <c r="H116" s="6" t="n">
        <v>10</v>
      </c>
      <c r="I116" s="6" t="n">
        <v>75.04</v>
      </c>
      <c r="J116" s="6" t="n">
        <v>65.04</v>
      </c>
    </row>
    <row collapsed="false" customFormat="false" customHeight="false" hidden="false" ht="12.1" outlineLevel="0" r="117">
      <c r="A117" s="44" t="n">
        <v>45439</v>
      </c>
      <c r="B117" s="17" t="s">
        <v>386</v>
      </c>
      <c r="C117" s="17" t="s">
        <v>342</v>
      </c>
      <c r="D117" s="17" t="s">
        <v>565</v>
      </c>
      <c r="E117" s="6" t="n">
        <v>500</v>
      </c>
      <c r="F117" s="7" t="n">
        <v>2</v>
      </c>
      <c r="G117" s="6" t="n">
        <v>9.51</v>
      </c>
      <c r="H117" s="6" t="n">
        <v>2</v>
      </c>
      <c r="I117" s="6" t="n">
        <v>19.02</v>
      </c>
      <c r="J117" s="6" t="n">
        <v>17.02</v>
      </c>
    </row>
    <row collapsed="false" customFormat="false" customHeight="false" hidden="false" ht="12.1" outlineLevel="0" r="118">
      <c r="A118" s="44" t="n">
        <v>45440</v>
      </c>
      <c r="B118" s="17" t="s">
        <v>386</v>
      </c>
      <c r="C118" s="17" t="s">
        <v>338</v>
      </c>
      <c r="D118" s="17" t="s">
        <v>568</v>
      </c>
      <c r="E118" s="6" t="n">
        <v>400</v>
      </c>
      <c r="F118" s="7" t="n">
        <v>15</v>
      </c>
      <c r="G118" s="6" t="n">
        <v>7.99</v>
      </c>
      <c r="H118" s="6" t="n">
        <v>16</v>
      </c>
      <c r="I118" s="6" t="n">
        <v>119.85</v>
      </c>
      <c r="J118" s="6" t="n">
        <v>103.85</v>
      </c>
    </row>
    <row collapsed="false" customFormat="false" customHeight="false" hidden="false" ht="12.1" outlineLevel="0" r="119">
      <c r="A119" s="44" t="n">
        <v>45476</v>
      </c>
      <c r="B119" s="17" t="s">
        <v>386</v>
      </c>
      <c r="C119" s="17" t="s">
        <v>337</v>
      </c>
      <c r="D119" s="17" t="s">
        <v>566</v>
      </c>
      <c r="E119" s="6" t="n">
        <v>400</v>
      </c>
      <c r="F119" s="7" t="n">
        <v>1</v>
      </c>
      <c r="G119" s="6" t="n">
        <v>13.96</v>
      </c>
      <c r="H119" s="6" t="n">
        <v>2</v>
      </c>
      <c r="I119" s="6" t="n">
        <v>13.96</v>
      </c>
      <c r="J119" s="6" t="n">
        <v>11.96</v>
      </c>
    </row>
    <row collapsed="false" customFormat="false" customHeight="false" hidden="false" ht="12.1" outlineLevel="0" r="120">
      <c r="A120" s="44" t="n">
        <v>45482</v>
      </c>
      <c r="B120" s="17" t="s">
        <v>386</v>
      </c>
      <c r="C120" s="17" t="s">
        <v>326</v>
      </c>
      <c r="D120" s="17" t="s">
        <v>562</v>
      </c>
      <c r="E120" s="6" t="n">
        <v>500</v>
      </c>
      <c r="F120" s="7" t="n">
        <v>2</v>
      </c>
      <c r="G120" s="6" t="n">
        <v>23.68</v>
      </c>
      <c r="H120" s="6" t="n">
        <v>6</v>
      </c>
      <c r="I120" s="6" t="n">
        <v>47.36</v>
      </c>
      <c r="J120" s="6" t="n">
        <v>41.36</v>
      </c>
    </row>
    <row collapsed="false" customFormat="false" customHeight="false" hidden="false" ht="12.1" outlineLevel="0" r="121">
      <c r="A121" s="44" t="n">
        <v>45484</v>
      </c>
      <c r="B121" s="17" t="s">
        <v>386</v>
      </c>
      <c r="C121" s="17" t="s">
        <v>329</v>
      </c>
      <c r="D121" s="17" t="s">
        <v>558</v>
      </c>
      <c r="E121" s="6" t="n">
        <v>300</v>
      </c>
      <c r="F121" s="7" t="n">
        <v>5</v>
      </c>
      <c r="G121" s="6" t="n">
        <v>5.95</v>
      </c>
      <c r="H121" s="6" t="n">
        <v>4</v>
      </c>
      <c r="I121" s="6" t="n">
        <v>29.75</v>
      </c>
      <c r="J121" s="6" t="n">
        <v>25.75</v>
      </c>
    </row>
    <row collapsed="false" customFormat="false" customHeight="false" hidden="false" ht="12.1" outlineLevel="0" r="122">
      <c r="A122" s="44" t="n">
        <v>45495</v>
      </c>
      <c r="B122" s="17" t="s">
        <v>386</v>
      </c>
      <c r="C122" s="17" t="s">
        <v>343</v>
      </c>
      <c r="D122" s="17" t="s">
        <v>569</v>
      </c>
      <c r="E122" s="6" t="n">
        <v>1000</v>
      </c>
      <c r="F122" s="7" t="n">
        <v>6</v>
      </c>
      <c r="G122" s="6" t="n">
        <v>30.79</v>
      </c>
      <c r="H122" s="6" t="n">
        <v>24</v>
      </c>
      <c r="I122" s="6" t="n">
        <v>184.74</v>
      </c>
      <c r="J122" s="6" t="n">
        <v>160.74</v>
      </c>
    </row>
    <row collapsed="false" customFormat="false" customHeight="false" hidden="false" ht="12.1" outlineLevel="0" r="123">
      <c r="A123" s="44" t="n">
        <v>45504</v>
      </c>
      <c r="B123" s="17" t="s">
        <v>386</v>
      </c>
      <c r="C123" s="17" t="s">
        <v>341</v>
      </c>
      <c r="D123" s="17" t="s">
        <v>567</v>
      </c>
      <c r="E123" s="6" t="n">
        <v>100</v>
      </c>
      <c r="F123" s="7" t="n">
        <v>9</v>
      </c>
      <c r="G123" s="6" t="n">
        <v>1.94</v>
      </c>
      <c r="H123" s="6" t="n">
        <v>2</v>
      </c>
      <c r="I123" s="6" t="n">
        <v>17.46</v>
      </c>
      <c r="J123" s="6" t="n">
        <v>15.46</v>
      </c>
    </row>
    <row collapsed="false" customFormat="false" customHeight="false" hidden="false" ht="12.1" outlineLevel="0" r="124">
      <c r="A124" s="44" t="n">
        <v>45510</v>
      </c>
      <c r="B124" s="17" t="s">
        <v>386</v>
      </c>
      <c r="C124" s="17" t="s">
        <v>327</v>
      </c>
      <c r="D124" s="17" t="s">
        <v>559</v>
      </c>
      <c r="E124" s="6" t="n">
        <v>1000</v>
      </c>
      <c r="F124" s="7" t="n">
        <v>2</v>
      </c>
      <c r="G124" s="6" t="n">
        <v>20.19</v>
      </c>
      <c r="H124" s="6" t="n">
        <v>5</v>
      </c>
      <c r="I124" s="6" t="n">
        <v>40.38</v>
      </c>
      <c r="J124" s="6" t="n">
        <v>35.38</v>
      </c>
    </row>
    <row collapsed="false" customFormat="false" customHeight="false" hidden="false" ht="12.1" outlineLevel="0" r="125">
      <c r="A125" s="44" t="n">
        <v>45524</v>
      </c>
      <c r="B125" s="17" t="s">
        <v>386</v>
      </c>
      <c r="C125" s="17" t="s">
        <v>324</v>
      </c>
      <c r="D125" s="17" t="s">
        <v>557</v>
      </c>
      <c r="E125" s="6" t="n">
        <v>250</v>
      </c>
      <c r="F125" s="7" t="n">
        <v>14</v>
      </c>
      <c r="G125" s="6" t="n">
        <v>5.36</v>
      </c>
      <c r="H125" s="6" t="n">
        <v>10</v>
      </c>
      <c r="I125" s="6" t="n">
        <v>75.04</v>
      </c>
      <c r="J125" s="6" t="n">
        <v>65.04</v>
      </c>
    </row>
    <row collapsed="false" customFormat="false" customHeight="false" hidden="false" ht="12.1" outlineLevel="0" r="126">
      <c r="A126" s="44" t="n">
        <v>45524</v>
      </c>
      <c r="B126" s="17" t="s">
        <v>386</v>
      </c>
      <c r="C126" s="17" t="s">
        <v>340</v>
      </c>
      <c r="D126" s="17" t="s">
        <v>564</v>
      </c>
      <c r="E126" s="6" t="n">
        <v>400</v>
      </c>
      <c r="F126" s="7" t="n">
        <v>8</v>
      </c>
      <c r="G126" s="6" t="n">
        <v>8.08</v>
      </c>
      <c r="H126" s="6" t="n">
        <v>8</v>
      </c>
      <c r="I126" s="6" t="n">
        <v>64.64</v>
      </c>
      <c r="J126" s="6" t="n">
        <v>56.64</v>
      </c>
    </row>
    <row collapsed="false" customFormat="false" customHeight="false" hidden="false" ht="12.1" outlineLevel="0" r="127">
      <c r="A127" s="44" t="n">
        <v>45530</v>
      </c>
      <c r="B127" s="17" t="s">
        <v>386</v>
      </c>
      <c r="C127" s="17" t="s">
        <v>342</v>
      </c>
      <c r="D127" s="17" t="s">
        <v>565</v>
      </c>
      <c r="E127" s="6" t="n">
        <v>500</v>
      </c>
      <c r="F127" s="7" t="n">
        <v>2</v>
      </c>
      <c r="G127" s="6" t="n">
        <v>9.51</v>
      </c>
      <c r="H127" s="6" t="n">
        <v>2</v>
      </c>
      <c r="I127" s="6" t="n">
        <v>19.02</v>
      </c>
      <c r="J127" s="6" t="n">
        <v>17.02</v>
      </c>
    </row>
    <row collapsed="false" customFormat="false" customHeight="false" hidden="false" ht="12.1" outlineLevel="0" r="128">
      <c r="A128" s="44" t="n">
        <v>45532</v>
      </c>
      <c r="B128" s="17" t="s">
        <v>386</v>
      </c>
      <c r="C128" s="17" t="s">
        <v>338</v>
      </c>
      <c r="D128" s="17" t="s">
        <v>568</v>
      </c>
      <c r="E128" s="6" t="n">
        <v>400</v>
      </c>
      <c r="F128" s="7" t="n">
        <v>15</v>
      </c>
      <c r="G128" s="6" t="n">
        <v>8.17</v>
      </c>
      <c r="H128" s="6" t="n">
        <v>16</v>
      </c>
      <c r="I128" s="6" t="n">
        <v>122.55</v>
      </c>
      <c r="J128" s="6" t="n">
        <v>106.55</v>
      </c>
    </row>
    <row collapsed="false" customFormat="false" customHeight="false" hidden="false" ht="12.1" outlineLevel="0" r="129">
      <c r="A129" s="44" t="n">
        <v>45567</v>
      </c>
      <c r="B129" s="17" t="s">
        <v>386</v>
      </c>
      <c r="C129" s="17" t="s">
        <v>337</v>
      </c>
      <c r="D129" s="17" t="s">
        <v>566</v>
      </c>
      <c r="E129" s="6" t="n">
        <v>200</v>
      </c>
      <c r="F129" s="7" t="n">
        <v>1</v>
      </c>
      <c r="G129" s="6" t="n">
        <v>6.98</v>
      </c>
      <c r="H129" s="6" t="n">
        <v>1</v>
      </c>
      <c r="I129" s="6" t="n">
        <v>6.98</v>
      </c>
      <c r="J129" s="6" t="n">
        <v>5.98</v>
      </c>
    </row>
    <row collapsed="false" customFormat="false" customHeight="false" hidden="false" ht="12.1" outlineLevel="0" r="130">
      <c r="A130" s="44" t="n">
        <v>45575</v>
      </c>
      <c r="B130" s="17" t="s">
        <v>386</v>
      </c>
      <c r="C130" s="17" t="s">
        <v>329</v>
      </c>
      <c r="D130" s="17" t="s">
        <v>558</v>
      </c>
      <c r="E130" s="6" t="n">
        <v>150</v>
      </c>
      <c r="F130" s="7" t="n">
        <v>5</v>
      </c>
      <c r="G130" s="6" t="n">
        <v>2.98</v>
      </c>
      <c r="H130" s="6" t="n">
        <v>2</v>
      </c>
      <c r="I130" s="6" t="n">
        <v>14.9</v>
      </c>
      <c r="J130" s="6" t="n">
        <v>12.9</v>
      </c>
    </row>
    <row collapsed="false" customFormat="false" customHeight="false" hidden="false" ht="12.1" outlineLevel="0" r="131">
      <c r="A131" s="44" t="n">
        <v>45586</v>
      </c>
      <c r="B131" s="17" t="s">
        <v>386</v>
      </c>
      <c r="C131" s="17" t="s">
        <v>343</v>
      </c>
      <c r="D131" s="17" t="s">
        <v>569</v>
      </c>
      <c r="E131" s="6" t="n">
        <v>1000</v>
      </c>
      <c r="F131" s="7" t="n">
        <v>6</v>
      </c>
      <c r="G131" s="6" t="n">
        <v>30.79</v>
      </c>
      <c r="H131" s="6" t="n">
        <v>24</v>
      </c>
      <c r="I131" s="6" t="n">
        <v>184.74</v>
      </c>
      <c r="J131" s="6" t="n">
        <v>160.74</v>
      </c>
    </row>
    <row collapsed="false" customFormat="false" customHeight="false" hidden="false" ht="12.1" outlineLevel="0" r="132">
      <c r="A132" s="44" t="n">
        <v>45602</v>
      </c>
      <c r="B132" s="17" t="s">
        <v>386</v>
      </c>
      <c r="C132" s="17" t="s">
        <v>341</v>
      </c>
      <c r="D132" s="17" t="s">
        <v>567</v>
      </c>
      <c r="E132" s="6" t="n">
        <v>100</v>
      </c>
      <c r="F132" s="7" t="n">
        <v>9</v>
      </c>
      <c r="G132" s="6" t="n">
        <v>2.09</v>
      </c>
      <c r="H132" s="6" t="n">
        <v>2</v>
      </c>
      <c r="I132" s="6" t="n">
        <v>18.81</v>
      </c>
      <c r="J132" s="6" t="n">
        <v>16.81</v>
      </c>
    </row>
    <row collapsed="false" customFormat="false" customHeight="false" hidden="false" ht="12.1" outlineLevel="0" r="133">
      <c r="A133" s="44" t="n">
        <v>45615</v>
      </c>
      <c r="B133" s="17" t="s">
        <v>386</v>
      </c>
      <c r="C133" s="17" t="s">
        <v>340</v>
      </c>
      <c r="D133" s="17" t="s">
        <v>564</v>
      </c>
      <c r="E133" s="6" t="n">
        <v>400</v>
      </c>
      <c r="F133" s="7" t="n">
        <v>8</v>
      </c>
      <c r="G133" s="6" t="n">
        <v>8.08</v>
      </c>
      <c r="H133" s="6" t="n">
        <v>8</v>
      </c>
      <c r="I133" s="6" t="n">
        <v>64.64</v>
      </c>
      <c r="J133" s="6" t="n">
        <v>56.64</v>
      </c>
    </row>
    <row collapsed="false" customFormat="false" customHeight="false" hidden="false" ht="12.1" outlineLevel="0" r="134">
      <c r="A134" s="44" t="n">
        <v>45632</v>
      </c>
      <c r="B134" s="17" t="s">
        <v>386</v>
      </c>
      <c r="C134" s="17" t="s">
        <v>338</v>
      </c>
      <c r="D134" s="17" t="s">
        <v>568</v>
      </c>
      <c r="E134" s="6" t="n">
        <v>400</v>
      </c>
      <c r="F134" s="7" t="n">
        <v>15</v>
      </c>
      <c r="G134" s="6" t="n">
        <v>8.88</v>
      </c>
      <c r="H134" s="6" t="n">
        <v>17</v>
      </c>
      <c r="I134" s="6" t="n">
        <v>133.2</v>
      </c>
      <c r="J134" s="6" t="n">
        <v>116.2</v>
      </c>
    </row>
    <row collapsed="false" customFormat="false" customHeight="false" hidden="false" ht="12.1" outlineLevel="0" r="135">
      <c r="A135" s="44" t="n">
        <v>45658</v>
      </c>
      <c r="B135" s="17" t="s">
        <v>386</v>
      </c>
      <c r="C135" s="17" t="s">
        <v>337</v>
      </c>
      <c r="D135" s="17" t="s">
        <v>566</v>
      </c>
      <c r="E135" s="6" t="n">
        <v>200</v>
      </c>
      <c r="F135" s="7" t="n">
        <v>1</v>
      </c>
      <c r="G135" s="6" t="n">
        <v>6.98</v>
      </c>
      <c r="H135" s="6" t="n">
        <v>1</v>
      </c>
      <c r="I135" s="6" t="n">
        <v>6.98</v>
      </c>
      <c r="J135" s="6" t="n">
        <v>5.98</v>
      </c>
    </row>
    <row collapsed="false" customFormat="false" customHeight="false" hidden="false" ht="12.1" outlineLevel="0" r="136">
      <c r="A136" s="44" t="n">
        <v>45666</v>
      </c>
      <c r="B136" s="17" t="s">
        <v>386</v>
      </c>
      <c r="C136" s="17" t="s">
        <v>329</v>
      </c>
      <c r="D136" s="17" t="s">
        <v>558</v>
      </c>
      <c r="E136" s="6" t="n">
        <v>150</v>
      </c>
      <c r="F136" s="7" t="n">
        <v>5</v>
      </c>
      <c r="G136" s="6" t="n">
        <v>2.98</v>
      </c>
      <c r="H136" s="6" t="n">
        <v>2</v>
      </c>
      <c r="I136" s="6" t="n">
        <v>14.9</v>
      </c>
      <c r="J136" s="6" t="n">
        <v>12.9</v>
      </c>
    </row>
    <row collapsed="false" customFormat="false" customHeight="false" hidden="false" ht="12.1" outlineLevel="0" r="137">
      <c r="A137" s="44" t="n">
        <v>45677</v>
      </c>
      <c r="B137" s="17" t="s">
        <v>386</v>
      </c>
      <c r="C137" s="17" t="s">
        <v>343</v>
      </c>
      <c r="D137" s="17" t="s">
        <v>569</v>
      </c>
      <c r="E137" s="6" t="n">
        <v>1000</v>
      </c>
      <c r="F137" s="7" t="n">
        <v>6</v>
      </c>
      <c r="G137" s="6" t="n">
        <v>30.79</v>
      </c>
      <c r="H137" s="6" t="n">
        <v>24</v>
      </c>
      <c r="I137" s="6" t="n">
        <v>184.74</v>
      </c>
      <c r="J137" s="6" t="n">
        <v>160.74</v>
      </c>
    </row>
    <row collapsed="false" customFormat="false" customHeight="false" hidden="false" ht="12.1" outlineLevel="0" r="138">
      <c r="A138" s="44" t="n">
        <v>45749</v>
      </c>
      <c r="B138" s="17" t="s">
        <v>386</v>
      </c>
      <c r="C138" s="17" t="s">
        <v>337</v>
      </c>
      <c r="D138" s="17" t="s">
        <v>566</v>
      </c>
      <c r="E138" s="6" t="n">
        <v>200</v>
      </c>
      <c r="F138" s="7" t="n">
        <v>1</v>
      </c>
      <c r="G138" s="6" t="n">
        <v>6.98</v>
      </c>
      <c r="H138" s="6" t="n">
        <v>1</v>
      </c>
      <c r="I138" s="6" t="n">
        <v>6.98</v>
      </c>
      <c r="J138" s="6" t="n">
        <v>5.98</v>
      </c>
    </row>
    <row collapsed="false" customFormat="false" customHeight="false" hidden="false" ht="12.1" outlineLevel="0" r="139">
      <c r="A139" s="44" t="n">
        <v>45757</v>
      </c>
      <c r="B139" s="17" t="s">
        <v>386</v>
      </c>
      <c r="C139" s="17" t="s">
        <v>329</v>
      </c>
      <c r="D139" s="17" t="s">
        <v>558</v>
      </c>
      <c r="E139" s="6" t="n">
        <v>150</v>
      </c>
      <c r="F139" s="7" t="n">
        <v>5</v>
      </c>
      <c r="G139" s="6" t="n">
        <v>2.98</v>
      </c>
      <c r="H139" s="6" t="n">
        <v>2</v>
      </c>
      <c r="I139" s="6" t="n">
        <v>14.9</v>
      </c>
      <c r="J139" s="6" t="n">
        <v>12.9</v>
      </c>
    </row>
    <row collapsed="false" customFormat="false" customHeight="false" hidden="false" ht="12.1" outlineLevel="0" r="140">
      <c r="A140" s="44" t="n">
        <v>45768</v>
      </c>
      <c r="B140" s="17" t="s">
        <v>386</v>
      </c>
      <c r="C140" s="17" t="s">
        <v>343</v>
      </c>
      <c r="D140" s="17" t="s">
        <v>569</v>
      </c>
      <c r="E140" s="6" t="n">
        <v>1000</v>
      </c>
      <c r="F140" s="7" t="n">
        <v>6</v>
      </c>
      <c r="G140" s="6" t="n">
        <v>30.79</v>
      </c>
      <c r="H140" s="6" t="n">
        <v>24</v>
      </c>
      <c r="I140" s="6" t="n">
        <v>184.74</v>
      </c>
      <c r="J140" s="6" t="n">
        <v>160.74</v>
      </c>
    </row>
    <row collapsed="false" customFormat="false" customHeight="false" hidden="false" ht="12.1" outlineLevel="0" r="141">
      <c r="A141" s="44" t="n">
        <v>45840</v>
      </c>
      <c r="B141" s="17" t="s">
        <v>386</v>
      </c>
      <c r="C141" s="17" t="s">
        <v>337</v>
      </c>
      <c r="D141" s="17" t="s">
        <v>566</v>
      </c>
      <c r="E141" s="6" t="n">
        <v>200</v>
      </c>
      <c r="F141" s="7" t="n">
        <v>1</v>
      </c>
      <c r="G141" s="6" t="n">
        <v>6.98</v>
      </c>
      <c r="H141" s="6" t="n">
        <v>1</v>
      </c>
      <c r="I141" s="6" t="n">
        <v>6.98</v>
      </c>
      <c r="J141" s="6" t="n">
        <v>5.98</v>
      </c>
    </row>
    <row collapsed="false" customFormat="false" customHeight="false" hidden="false" ht="12.1" outlineLevel="0" r="142">
      <c r="A142" s="44" t="n">
        <v>45848</v>
      </c>
      <c r="B142" s="17" t="s">
        <v>386</v>
      </c>
      <c r="C142" s="17" t="s">
        <v>329</v>
      </c>
      <c r="D142" s="17" t="s">
        <v>558</v>
      </c>
      <c r="E142" s="6" t="n">
        <v>150</v>
      </c>
      <c r="F142" s="7" t="n">
        <v>5</v>
      </c>
      <c r="G142" s="6" t="n">
        <v>2.98</v>
      </c>
      <c r="H142" s="6" t="n">
        <v>2</v>
      </c>
      <c r="I142" s="6" t="n">
        <v>14.9</v>
      </c>
      <c r="J142" s="6" t="n">
        <v>12.9</v>
      </c>
    </row>
    <row collapsed="false" customFormat="false" customHeight="false" hidden="false" ht="12.1" outlineLevel="0" r="143">
      <c r="A143" s="44" t="n">
        <v>45859</v>
      </c>
      <c r="B143" s="17" t="s">
        <v>386</v>
      </c>
      <c r="C143" s="17" t="s">
        <v>343</v>
      </c>
      <c r="D143" s="17" t="s">
        <v>569</v>
      </c>
      <c r="E143" s="6" t="n">
        <v>1000</v>
      </c>
      <c r="F143" s="7" t="n">
        <v>6</v>
      </c>
      <c r="G143" s="6" t="n">
        <v>30.79</v>
      </c>
      <c r="H143" s="6" t="n">
        <v>24</v>
      </c>
      <c r="I143" s="6" t="n">
        <v>184.74</v>
      </c>
      <c r="J143" s="6" t="n">
        <v>160.74</v>
      </c>
    </row>
    <row collapsed="false" customFormat="false" customHeight="false" hidden="false" ht="12.1" outlineLevel="0" r="144">
      <c r="A144" s="44" t="n">
        <v>45941</v>
      </c>
      <c r="B144" s="17" t="s">
        <v>386</v>
      </c>
      <c r="C144" s="17" t="s">
        <v>329</v>
      </c>
      <c r="D144" s="17" t="s">
        <v>558</v>
      </c>
      <c r="E144" s="6" t="n">
        <v>150</v>
      </c>
      <c r="F144" s="7" t="n">
        <v>5</v>
      </c>
      <c r="G144" s="6" t="n">
        <v>3.04</v>
      </c>
      <c r="H144" s="6" t="n">
        <v>2</v>
      </c>
      <c r="I144" s="6" t="n">
        <v>15.2</v>
      </c>
      <c r="J144" s="6" t="n">
        <v>13.2</v>
      </c>
    </row>
  </sheetData>
  <autoFilter ref="A1:J14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3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3" t="s">
        <v>91</v>
      </c>
      <c r="B1" s="43" t="s">
        <v>368</v>
      </c>
      <c r="C1" s="43" t="s">
        <v>0</v>
      </c>
      <c r="D1" s="43" t="s">
        <v>2</v>
      </c>
      <c r="E1" s="43" t="s">
        <v>539</v>
      </c>
      <c r="F1" s="43" t="s">
        <v>570</v>
      </c>
      <c r="G1" s="43" t="s">
        <v>571</v>
      </c>
      <c r="H1" s="43" t="s">
        <v>96</v>
      </c>
      <c r="I1" s="43" t="s">
        <v>572</v>
      </c>
      <c r="J1" s="43" t="s">
        <v>542</v>
      </c>
      <c r="K1" s="43" t="s">
        <v>573</v>
      </c>
      <c r="L1" s="43" t="s">
        <v>574</v>
      </c>
      <c r="M1" s="43" t="s">
        <v>575</v>
      </c>
      <c r="N1" s="43" t="s">
        <v>576</v>
      </c>
    </row>
    <row collapsed="false" customFormat="false" customHeight="false" hidden="false" ht="12.1" outlineLevel="0" r="2">
      <c r="A2" s="45" t="n">
        <v>43957</v>
      </c>
      <c r="B2" s="17" t="s">
        <v>370</v>
      </c>
      <c r="C2" s="17" t="s">
        <v>17</v>
      </c>
      <c r="D2" s="17" t="s">
        <v>19</v>
      </c>
      <c r="E2" s="18" t="n">
        <v>10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1995</v>
      </c>
      <c r="J2" s="18" t="n">
        <v>319.957</v>
      </c>
      <c r="K2" s="6" t="s">
        <f>=Портфель!G2*Портфель!$R$13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5" t="n">
        <v>44237</v>
      </c>
      <c r="B3" s="17" t="s">
        <v>386</v>
      </c>
      <c r="C3" s="17" t="s">
        <v>23</v>
      </c>
      <c r="D3" s="17" t="s">
        <v>24</v>
      </c>
      <c r="E3" s="18" t="n">
        <v>10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1715</v>
      </c>
      <c r="J3" s="18" t="n">
        <v>207.902</v>
      </c>
      <c r="K3" s="6" t="s">
        <f>=Портфель!G3*Портфель!$R$13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5" t="n">
        <v>44371</v>
      </c>
      <c r="B4" s="17" t="s">
        <v>386</v>
      </c>
      <c r="C4" s="17" t="s">
        <v>27</v>
      </c>
      <c r="D4" s="17" t="s">
        <v>28</v>
      </c>
      <c r="E4" s="18" t="n">
        <v>2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1581</v>
      </c>
      <c r="J4" s="18" t="n">
        <v>241.825</v>
      </c>
      <c r="K4" s="6" t="s">
        <f>=Портфель!G4*Портфель!$R$13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5" t="n">
        <v>44313</v>
      </c>
      <c r="B5" s="17" t="s">
        <v>386</v>
      </c>
      <c r="C5" s="17" t="s">
        <v>33</v>
      </c>
      <c r="D5" s="17" t="s">
        <v>35</v>
      </c>
      <c r="E5" s="18" t="n">
        <v>94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1639</v>
      </c>
      <c r="J5" s="18" t="n">
        <v>6.1</v>
      </c>
      <c r="K5" s="6" t="s">
        <f>=Портфель!G6*Портфель!$R$13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5" t="n">
        <v>44313</v>
      </c>
      <c r="B6" s="17" t="s">
        <v>386</v>
      </c>
      <c r="C6" s="17" t="s">
        <v>33</v>
      </c>
      <c r="D6" s="17" t="s">
        <v>35</v>
      </c>
      <c r="E6" s="18" t="n">
        <v>159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1639</v>
      </c>
      <c r="J6" s="18" t="n">
        <v>6.0720125786164</v>
      </c>
      <c r="K6" s="6" t="s">
        <f>=Портфель!G6*Портфель!$R$13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5" t="n">
        <v>44316</v>
      </c>
      <c r="B7" s="17" t="s">
        <v>386</v>
      </c>
      <c r="C7" s="17" t="s">
        <v>33</v>
      </c>
      <c r="D7" s="17" t="s">
        <v>35</v>
      </c>
      <c r="E7" s="18" t="n">
        <v>33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1636</v>
      </c>
      <c r="J7" s="18" t="n">
        <v>5.9721212121212</v>
      </c>
      <c r="K7" s="6" t="s">
        <f>=Портфель!G6*Портфель!$R$13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5" t="n">
        <v>44356</v>
      </c>
      <c r="B8" s="17" t="s">
        <v>386</v>
      </c>
      <c r="C8" s="17" t="s">
        <v>33</v>
      </c>
      <c r="D8" s="17" t="s">
        <v>35</v>
      </c>
      <c r="E8" s="18" t="n">
        <v>14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1596</v>
      </c>
      <c r="J8" s="18" t="n">
        <v>6.53</v>
      </c>
      <c r="K8" s="6" t="s">
        <f>=Портфель!G6*Портфель!$R$13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5" t="n">
        <v>44365</v>
      </c>
      <c r="B9" s="17" t="s">
        <v>386</v>
      </c>
      <c r="C9" s="17" t="s">
        <v>33</v>
      </c>
      <c r="D9" s="17" t="s">
        <v>35</v>
      </c>
      <c r="E9" s="18" t="n">
        <v>50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1587</v>
      </c>
      <c r="J9" s="18" t="n">
        <v>6.516</v>
      </c>
      <c r="K9" s="6" t="s">
        <f>=Портфель!G6*Портфель!$R$13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5" t="n">
        <v>44432</v>
      </c>
      <c r="B10" s="17" t="s">
        <v>386</v>
      </c>
      <c r="C10" s="17" t="s">
        <v>33</v>
      </c>
      <c r="D10" s="17" t="s">
        <v>35</v>
      </c>
      <c r="E10" s="18" t="n">
        <v>25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1520</v>
      </c>
      <c r="J10" s="18" t="n">
        <v>6.748</v>
      </c>
      <c r="K10" s="6" t="s">
        <f>=Портфель!G6*Портфель!$R$13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5" t="n">
        <v>44741</v>
      </c>
      <c r="B11" s="17" t="s">
        <v>386</v>
      </c>
      <c r="C11" s="17" t="s">
        <v>33</v>
      </c>
      <c r="D11" s="17" t="s">
        <v>35</v>
      </c>
      <c r="E11" s="18" t="n">
        <v>88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1211</v>
      </c>
      <c r="J11" s="18" t="n">
        <v>4.3060227272727</v>
      </c>
      <c r="K11" s="6" t="s">
        <f>=Портфель!G6*Портфель!$R$13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5" t="n">
        <v>44755</v>
      </c>
      <c r="B12" s="17" t="s">
        <v>386</v>
      </c>
      <c r="C12" s="17" t="s">
        <v>33</v>
      </c>
      <c r="D12" s="17" t="s">
        <v>35</v>
      </c>
      <c r="E12" s="18" t="n">
        <v>14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1197</v>
      </c>
      <c r="J12" s="18" t="n">
        <v>3.7521428571429</v>
      </c>
      <c r="K12" s="6" t="s">
        <f>=Портфель!G6*Портфель!$R$13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5" t="n">
        <v>44755</v>
      </c>
      <c r="B13" s="17" t="s">
        <v>386</v>
      </c>
      <c r="C13" s="17" t="s">
        <v>33</v>
      </c>
      <c r="D13" s="17" t="s">
        <v>35</v>
      </c>
      <c r="E13" s="18" t="n">
        <v>264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1197</v>
      </c>
      <c r="J13" s="18" t="n">
        <v>3.7540151515152</v>
      </c>
      <c r="K13" s="6" t="s">
        <f>=Портфель!G6*Портфель!$R$13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5" t="n">
        <v>44790</v>
      </c>
      <c r="B14" s="17" t="s">
        <v>386</v>
      </c>
      <c r="C14" s="17" t="s">
        <v>33</v>
      </c>
      <c r="D14" s="17" t="s">
        <v>35</v>
      </c>
      <c r="E14" s="18" t="n">
        <v>250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1162</v>
      </c>
      <c r="J14" s="18" t="n">
        <v>3.952</v>
      </c>
      <c r="K14" s="6" t="s">
        <f>=Портфель!G6*Портфель!$R$13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5" t="n">
        <v>44790</v>
      </c>
      <c r="B15" s="17" t="s">
        <v>386</v>
      </c>
      <c r="C15" s="17" t="s">
        <v>33</v>
      </c>
      <c r="D15" s="17" t="s">
        <v>35</v>
      </c>
      <c r="E15" s="18" t="n">
        <v>252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1162</v>
      </c>
      <c r="J15" s="18" t="n">
        <v>3.9519841269841</v>
      </c>
      <c r="K15" s="6" t="s">
        <f>=Портфель!G6*Портфель!$R$13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5" t="n">
        <v>44797</v>
      </c>
      <c r="B16" s="17" t="s">
        <v>386</v>
      </c>
      <c r="C16" s="17" t="s">
        <v>33</v>
      </c>
      <c r="D16" s="17" t="s">
        <v>35</v>
      </c>
      <c r="E16" s="18" t="n">
        <v>372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1155</v>
      </c>
      <c r="J16" s="18" t="n">
        <v>4.0319892473118</v>
      </c>
      <c r="K16" s="6" t="s">
        <f>=Портфель!G6*Портфель!$R$13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5" t="n">
        <v>44806</v>
      </c>
      <c r="B17" s="17" t="s">
        <v>386</v>
      </c>
      <c r="C17" s="17" t="s">
        <v>33</v>
      </c>
      <c r="D17" s="17" t="s">
        <v>35</v>
      </c>
      <c r="E17" s="18" t="n">
        <v>228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1146</v>
      </c>
      <c r="J17" s="18" t="n">
        <v>4.3579824561404</v>
      </c>
      <c r="K17" s="6" t="s">
        <f>=Портфель!G6*Портфель!$R$13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5" t="n">
        <v>44806</v>
      </c>
      <c r="B18" s="17" t="s">
        <v>386</v>
      </c>
      <c r="C18" s="17" t="s">
        <v>33</v>
      </c>
      <c r="D18" s="17" t="s">
        <v>35</v>
      </c>
      <c r="E18" s="18" t="n">
        <v>298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1146</v>
      </c>
      <c r="J18" s="18" t="n">
        <v>4.4120134228188</v>
      </c>
      <c r="K18" s="6" t="s">
        <f>=Портфель!G6*Портфель!$R$13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5" t="n">
        <v>44811</v>
      </c>
      <c r="B19" s="17" t="s">
        <v>386</v>
      </c>
      <c r="C19" s="17" t="s">
        <v>33</v>
      </c>
      <c r="D19" s="17" t="s">
        <v>35</v>
      </c>
      <c r="E19" s="18" t="n">
        <v>400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1141</v>
      </c>
      <c r="J19" s="18" t="n">
        <v>4.31</v>
      </c>
      <c r="K19" s="6" t="s">
        <f>=Портфель!G6*Портфель!$R$13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5" t="n">
        <v>44818</v>
      </c>
      <c r="B20" s="17" t="s">
        <v>386</v>
      </c>
      <c r="C20" s="17" t="s">
        <v>33</v>
      </c>
      <c r="D20" s="17" t="s">
        <v>35</v>
      </c>
      <c r="E20" s="18" t="n">
        <v>393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1134</v>
      </c>
      <c r="J20" s="18" t="n">
        <v>4.3460050890585</v>
      </c>
      <c r="K20" s="6" t="s">
        <f>=Портфель!G6*Портфель!$R$13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5" t="n">
        <v>44825</v>
      </c>
      <c r="B21" s="17" t="s">
        <v>386</v>
      </c>
      <c r="C21" s="17" t="s">
        <v>33</v>
      </c>
      <c r="D21" s="17" t="s">
        <v>35</v>
      </c>
      <c r="E21" s="18" t="n">
        <v>389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1127</v>
      </c>
      <c r="J21" s="18" t="n">
        <v>3.8579948586118</v>
      </c>
      <c r="K21" s="6" t="s">
        <f>=Портфель!G6*Портфель!$R$13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5" t="n">
        <v>44825</v>
      </c>
      <c r="B22" s="17" t="s">
        <v>386</v>
      </c>
      <c r="C22" s="17" t="s">
        <v>33</v>
      </c>
      <c r="D22" s="17" t="s">
        <v>35</v>
      </c>
      <c r="E22" s="18" t="n">
        <v>25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1127</v>
      </c>
      <c r="J22" s="18" t="n">
        <v>3.856</v>
      </c>
      <c r="K22" s="6" t="s">
        <f>=Портфель!G6*Портфель!$R$13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5" t="n">
        <v>44894</v>
      </c>
      <c r="B23" s="17" t="s">
        <v>386</v>
      </c>
      <c r="C23" s="17" t="s">
        <v>33</v>
      </c>
      <c r="D23" s="17" t="s">
        <v>35</v>
      </c>
      <c r="E23" s="18" t="n">
        <v>368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1058</v>
      </c>
      <c r="J23" s="18" t="n">
        <v>4.07</v>
      </c>
      <c r="K23" s="6" t="s">
        <f>=Портфель!G6*Портфель!$R$13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5" t="n">
        <v>44900</v>
      </c>
      <c r="B24" s="17" t="s">
        <v>386</v>
      </c>
      <c r="C24" s="17" t="s">
        <v>33</v>
      </c>
      <c r="D24" s="17" t="s">
        <v>35</v>
      </c>
      <c r="E24" s="18" t="n">
        <v>368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1052</v>
      </c>
      <c r="J24" s="18" t="n">
        <v>4.0939945652174</v>
      </c>
      <c r="K24" s="6" t="s">
        <f>=Портфель!G6*Портфель!$R$13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5" t="n">
        <v>44907</v>
      </c>
      <c r="B25" s="17" t="s">
        <v>386</v>
      </c>
      <c r="C25" s="17" t="s">
        <v>33</v>
      </c>
      <c r="D25" s="17" t="s">
        <v>35</v>
      </c>
      <c r="E25" s="18" t="n">
        <v>368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1045</v>
      </c>
      <c r="J25" s="18" t="n">
        <v>4.0479891304348</v>
      </c>
      <c r="K25" s="6" t="s">
        <f>=Портфель!G6*Портфель!$R$13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5" t="n">
        <v>44916</v>
      </c>
      <c r="B26" s="17" t="s">
        <v>386</v>
      </c>
      <c r="C26" s="17" t="s">
        <v>33</v>
      </c>
      <c r="D26" s="17" t="s">
        <v>35</v>
      </c>
      <c r="E26" s="18" t="n">
        <v>368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1036</v>
      </c>
      <c r="J26" s="18" t="n">
        <v>4.0460054347826</v>
      </c>
      <c r="K26" s="6" t="s">
        <f>=Портфель!G6*Портфель!$R$13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5" t="n">
        <v>44923</v>
      </c>
      <c r="B27" s="17" t="s">
        <v>386</v>
      </c>
      <c r="C27" s="17" t="s">
        <v>33</v>
      </c>
      <c r="D27" s="17" t="s">
        <v>35</v>
      </c>
      <c r="E27" s="18" t="n">
        <v>368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1029</v>
      </c>
      <c r="J27" s="18" t="n">
        <v>4.1039945652174</v>
      </c>
      <c r="K27" s="6" t="s">
        <f>=Портфель!G6*Портфель!$R$13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5" t="n">
        <v>44931</v>
      </c>
      <c r="B28" s="17" t="s">
        <v>386</v>
      </c>
      <c r="C28" s="17" t="s">
        <v>33</v>
      </c>
      <c r="D28" s="17" t="s">
        <v>35</v>
      </c>
      <c r="E28" s="18" t="n">
        <v>368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1021</v>
      </c>
      <c r="J28" s="18" t="n">
        <v>4.1460054347826</v>
      </c>
      <c r="K28" s="6" t="s">
        <f>=Портфель!G6*Портфель!$R$13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5" t="n">
        <v>44937</v>
      </c>
      <c r="B29" s="17" t="s">
        <v>386</v>
      </c>
      <c r="C29" s="17" t="s">
        <v>33</v>
      </c>
      <c r="D29" s="17" t="s">
        <v>35</v>
      </c>
      <c r="E29" s="18" t="n">
        <v>368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1015</v>
      </c>
      <c r="J29" s="18" t="n">
        <v>4.1920108695652</v>
      </c>
      <c r="K29" s="6" t="s">
        <f>=Портфель!G6*Портфель!$R$13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5" t="n">
        <v>44944</v>
      </c>
      <c r="B30" s="17" t="s">
        <v>386</v>
      </c>
      <c r="C30" s="17" t="s">
        <v>33</v>
      </c>
      <c r="D30" s="17" t="s">
        <v>35</v>
      </c>
      <c r="E30" s="18" t="n">
        <v>368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1008</v>
      </c>
      <c r="J30" s="18" t="n">
        <v>4.2420108695652</v>
      </c>
      <c r="K30" s="6" t="s">
        <f>=Портфель!G6*Портфель!$R$13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5" t="n">
        <v>44951</v>
      </c>
      <c r="B31" s="17" t="s">
        <v>386</v>
      </c>
      <c r="C31" s="17" t="s">
        <v>33</v>
      </c>
      <c r="D31" s="17" t="s">
        <v>35</v>
      </c>
      <c r="E31" s="18" t="n">
        <v>368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1001</v>
      </c>
      <c r="J31" s="18" t="n">
        <v>4.1720108695652</v>
      </c>
      <c r="K31" s="6" t="s">
        <f>=Портфель!G6*Портфель!$R$13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5" t="n">
        <v>44958</v>
      </c>
      <c r="B32" s="17" t="s">
        <v>386</v>
      </c>
      <c r="C32" s="17" t="s">
        <v>33</v>
      </c>
      <c r="D32" s="17" t="s">
        <v>35</v>
      </c>
      <c r="E32" s="18" t="n">
        <v>368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994</v>
      </c>
      <c r="J32" s="18" t="n">
        <v>4.2820108695652</v>
      </c>
      <c r="K32" s="6" t="s">
        <f>=Портфель!G6*Портфель!$R$13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5" t="n">
        <v>44965</v>
      </c>
      <c r="B33" s="17" t="s">
        <v>386</v>
      </c>
      <c r="C33" s="17" t="s">
        <v>33</v>
      </c>
      <c r="D33" s="17" t="s">
        <v>35</v>
      </c>
      <c r="E33" s="18" t="n">
        <v>368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987</v>
      </c>
      <c r="J33" s="18" t="n">
        <v>4.38</v>
      </c>
      <c r="K33" s="6" t="s">
        <f>=Портфель!G6*Портфель!$R$13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5" t="n">
        <v>44972</v>
      </c>
      <c r="B34" s="17" t="s">
        <v>386</v>
      </c>
      <c r="C34" s="17" t="s">
        <v>33</v>
      </c>
      <c r="D34" s="17" t="s">
        <v>35</v>
      </c>
      <c r="E34" s="18" t="n">
        <v>368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980</v>
      </c>
      <c r="J34" s="18" t="n">
        <v>4.22</v>
      </c>
      <c r="K34" s="6" t="s">
        <f>=Портфель!G6*Портфель!$R$13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5" t="n">
        <v>44979</v>
      </c>
      <c r="B35" s="17" t="s">
        <v>386</v>
      </c>
      <c r="C35" s="17" t="s">
        <v>33</v>
      </c>
      <c r="D35" s="17" t="s">
        <v>35</v>
      </c>
      <c r="E35" s="18" t="n">
        <v>368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973</v>
      </c>
      <c r="J35" s="18" t="n">
        <v>4.2320108695652</v>
      </c>
      <c r="K35" s="6" t="s">
        <f>=Портфель!G6*Портфель!$R$13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45" t="n">
        <v>44987</v>
      </c>
      <c r="B36" s="17" t="s">
        <v>386</v>
      </c>
      <c r="C36" s="17" t="s">
        <v>33</v>
      </c>
      <c r="D36" s="17" t="s">
        <v>35</v>
      </c>
      <c r="E36" s="18" t="n">
        <v>368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965</v>
      </c>
      <c r="J36" s="18" t="n">
        <v>4.34</v>
      </c>
      <c r="K36" s="6" t="s">
        <f>=Портфель!G6*Портфель!$R$13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45" t="n">
        <v>44994</v>
      </c>
      <c r="B37" s="17" t="s">
        <v>386</v>
      </c>
      <c r="C37" s="17" t="s">
        <v>33</v>
      </c>
      <c r="D37" s="17" t="s">
        <v>35</v>
      </c>
      <c r="E37" s="18" t="n">
        <v>368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958</v>
      </c>
      <c r="J37" s="18" t="n">
        <v>4.38</v>
      </c>
      <c r="K37" s="6" t="s">
        <f>=Портфель!G6*Портфель!$R$13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45" t="n">
        <v>45000</v>
      </c>
      <c r="B38" s="17" t="s">
        <v>386</v>
      </c>
      <c r="C38" s="17" t="s">
        <v>33</v>
      </c>
      <c r="D38" s="17" t="s">
        <v>35</v>
      </c>
      <c r="E38" s="18" t="n">
        <v>368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952</v>
      </c>
      <c r="J38" s="18" t="n">
        <v>4.3679891304348</v>
      </c>
      <c r="K38" s="6" t="s">
        <f>=Портфель!G6*Портфель!$R$13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45" t="n">
        <v>45078</v>
      </c>
      <c r="B39" s="17" t="s">
        <v>386</v>
      </c>
      <c r="C39" s="17" t="s">
        <v>33</v>
      </c>
      <c r="D39" s="17" t="s">
        <v>35</v>
      </c>
      <c r="E39" s="18" t="n">
        <v>170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874</v>
      </c>
      <c r="J39" s="18" t="n">
        <v>5.36</v>
      </c>
      <c r="K39" s="6" t="s">
        <f>=Портфель!G6*Портфель!$R$13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45" t="n">
        <v>45168</v>
      </c>
      <c r="B40" s="17" t="s">
        <v>386</v>
      </c>
      <c r="C40" s="17" t="s">
        <v>33</v>
      </c>
      <c r="D40" s="17" t="s">
        <v>35</v>
      </c>
      <c r="E40" s="18" t="n">
        <v>300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784</v>
      </c>
      <c r="J40" s="18" t="n">
        <v>6.35</v>
      </c>
      <c r="K40" s="6" t="s">
        <f>=Портфель!G6*Портфель!$R$13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45" t="n">
        <v>45337</v>
      </c>
      <c r="B41" s="17" t="s">
        <v>386</v>
      </c>
      <c r="C41" s="17" t="s">
        <v>33</v>
      </c>
      <c r="D41" s="17" t="s">
        <v>35</v>
      </c>
      <c r="E41" s="18" t="n">
        <v>294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615</v>
      </c>
      <c r="J41" s="18" t="n">
        <v>6.58</v>
      </c>
      <c r="K41" s="6" t="s">
        <f>=Портфель!G6*Портфель!$R$13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45" t="n">
        <v>45344</v>
      </c>
      <c r="B42" s="17" t="s">
        <v>386</v>
      </c>
      <c r="C42" s="17" t="s">
        <v>33</v>
      </c>
      <c r="D42" s="17" t="s">
        <v>35</v>
      </c>
      <c r="E42" s="18" t="n">
        <v>300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608</v>
      </c>
      <c r="J42" s="18" t="n">
        <v>6.43</v>
      </c>
      <c r="K42" s="6" t="s">
        <f>=Портфель!G6*Портфель!$R$13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45" t="n">
        <v>45391</v>
      </c>
      <c r="B43" s="17" t="s">
        <v>386</v>
      </c>
      <c r="C43" s="17" t="s">
        <v>33</v>
      </c>
      <c r="D43" s="17" t="s">
        <v>35</v>
      </c>
      <c r="E43" s="18" t="n">
        <v>600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561</v>
      </c>
      <c r="J43" s="18" t="n">
        <v>6.97</v>
      </c>
      <c r="K43" s="6" t="s">
        <f>=Портфель!G6*Портфель!$R$13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45" t="n">
        <v>45436</v>
      </c>
      <c r="B44" s="17" t="s">
        <v>386</v>
      </c>
      <c r="C44" s="17" t="s">
        <v>33</v>
      </c>
      <c r="D44" s="17" t="s">
        <v>35</v>
      </c>
      <c r="E44" s="18" t="n">
        <v>100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516</v>
      </c>
      <c r="J44" s="18" t="n">
        <v>6.97</v>
      </c>
      <c r="K44" s="6" t="s">
        <f>=Портфель!G6*Портфель!$R$13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45" t="n">
        <v>45502</v>
      </c>
      <c r="B45" s="17" t="s">
        <v>386</v>
      </c>
      <c r="C45" s="17" t="s">
        <v>33</v>
      </c>
      <c r="D45" s="17" t="s">
        <v>35</v>
      </c>
      <c r="E45" s="18" t="n">
        <v>200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450</v>
      </c>
      <c r="J45" s="18" t="n">
        <v>6.26</v>
      </c>
      <c r="K45" s="6" t="s">
        <f>=Портфель!G6*Портфель!$R$13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45" t="n">
        <v>45509</v>
      </c>
      <c r="B46" s="17" t="s">
        <v>386</v>
      </c>
      <c r="C46" s="17" t="s">
        <v>33</v>
      </c>
      <c r="D46" s="17" t="s">
        <v>35</v>
      </c>
      <c r="E46" s="18" t="n">
        <v>200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443</v>
      </c>
      <c r="J46" s="18" t="n">
        <v>6.13</v>
      </c>
      <c r="K46" s="6" t="s">
        <f>=Портфель!G6*Портфель!$R$13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45" t="n">
        <v>45518</v>
      </c>
      <c r="B47" s="17" t="s">
        <v>386</v>
      </c>
      <c r="C47" s="17" t="s">
        <v>33</v>
      </c>
      <c r="D47" s="17" t="s">
        <v>35</v>
      </c>
      <c r="E47" s="18" t="n">
        <v>200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434</v>
      </c>
      <c r="J47" s="18" t="n">
        <v>6.12</v>
      </c>
      <c r="K47" s="6" t="s">
        <f>=Портфель!G6*Портфель!$R$13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45" t="n">
        <v>45526</v>
      </c>
      <c r="B48" s="17" t="s">
        <v>386</v>
      </c>
      <c r="C48" s="17" t="s">
        <v>33</v>
      </c>
      <c r="D48" s="17" t="s">
        <v>35</v>
      </c>
      <c r="E48" s="18" t="n">
        <v>200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426</v>
      </c>
      <c r="J48" s="18" t="n">
        <v>5.91</v>
      </c>
      <c r="K48" s="6" t="s">
        <f>=Портфель!G6*Портфель!$R$13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45" t="n">
        <v>45534</v>
      </c>
      <c r="B49" s="17" t="s">
        <v>386</v>
      </c>
      <c r="C49" s="17" t="s">
        <v>33</v>
      </c>
      <c r="D49" s="17" t="s">
        <v>35</v>
      </c>
      <c r="E49" s="18" t="n">
        <v>200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418</v>
      </c>
      <c r="J49" s="18" t="n">
        <v>5.78</v>
      </c>
      <c r="K49" s="6" t="s">
        <f>=Портфель!G6*Портфель!$R$13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45" t="n">
        <v>45538</v>
      </c>
      <c r="B50" s="17" t="s">
        <v>386</v>
      </c>
      <c r="C50" s="17" t="s">
        <v>33</v>
      </c>
      <c r="D50" s="17" t="s">
        <v>35</v>
      </c>
      <c r="E50" s="18" t="n">
        <v>200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414</v>
      </c>
      <c r="J50" s="18" t="n">
        <v>5.44</v>
      </c>
      <c r="K50" s="6" t="s">
        <f>=Портфель!G6*Портфель!$R$13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45" t="n">
        <v>45545</v>
      </c>
      <c r="B51" s="17" t="s">
        <v>386</v>
      </c>
      <c r="C51" s="17" t="s">
        <v>33</v>
      </c>
      <c r="D51" s="17" t="s">
        <v>35</v>
      </c>
      <c r="E51" s="18" t="n">
        <v>200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407</v>
      </c>
      <c r="J51" s="18" t="n">
        <v>5.73</v>
      </c>
      <c r="K51" s="6" t="s">
        <f>=Портфель!G6*Портфель!$R$13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45" t="n">
        <v>45553</v>
      </c>
      <c r="B52" s="17" t="s">
        <v>386</v>
      </c>
      <c r="C52" s="17" t="s">
        <v>33</v>
      </c>
      <c r="D52" s="17" t="s">
        <v>35</v>
      </c>
      <c r="E52" s="18" t="n">
        <v>200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399</v>
      </c>
      <c r="J52" s="18" t="n">
        <v>5.89</v>
      </c>
      <c r="K52" s="6" t="s">
        <f>=Портфель!G6*Портфель!$R$13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45" t="n">
        <v>45559</v>
      </c>
      <c r="B53" s="17" t="s">
        <v>386</v>
      </c>
      <c r="C53" s="17" t="s">
        <v>33</v>
      </c>
      <c r="D53" s="17" t="s">
        <v>35</v>
      </c>
      <c r="E53" s="18" t="n">
        <v>200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393</v>
      </c>
      <c r="J53" s="18" t="n">
        <v>6.07</v>
      </c>
      <c r="K53" s="6" t="s">
        <f>=Портфель!G6*Портфель!$R$13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45" t="n">
        <v>45566</v>
      </c>
      <c r="B54" s="17" t="s">
        <v>386</v>
      </c>
      <c r="C54" s="17" t="s">
        <v>33</v>
      </c>
      <c r="D54" s="17" t="s">
        <v>35</v>
      </c>
      <c r="E54" s="18" t="n">
        <v>200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386</v>
      </c>
      <c r="J54" s="18" t="n">
        <v>5.98</v>
      </c>
      <c r="K54" s="6" t="s">
        <f>=Портфель!G6*Портфель!$R$13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45" t="n">
        <v>45574</v>
      </c>
      <c r="B55" s="17" t="s">
        <v>386</v>
      </c>
      <c r="C55" s="17" t="s">
        <v>33</v>
      </c>
      <c r="D55" s="17" t="s">
        <v>35</v>
      </c>
      <c r="E55" s="18" t="n">
        <v>200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378</v>
      </c>
      <c r="J55" s="18" t="n">
        <v>5.94</v>
      </c>
      <c r="K55" s="6" t="s">
        <f>=Портфель!G6*Портфель!$R$13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45" t="n">
        <v>45580</v>
      </c>
      <c r="B56" s="17" t="s">
        <v>386</v>
      </c>
      <c r="C56" s="17" t="s">
        <v>33</v>
      </c>
      <c r="D56" s="17" t="s">
        <v>35</v>
      </c>
      <c r="E56" s="18" t="n">
        <v>200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372</v>
      </c>
      <c r="J56" s="18" t="n">
        <v>5.95</v>
      </c>
      <c r="K56" s="6" t="s">
        <f>=Портфель!G6*Портфель!$R$13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45" t="n">
        <v>45587</v>
      </c>
      <c r="B57" s="17" t="s">
        <v>386</v>
      </c>
      <c r="C57" s="17" t="s">
        <v>33</v>
      </c>
      <c r="D57" s="17" t="s">
        <v>35</v>
      </c>
      <c r="E57" s="18" t="n">
        <v>200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365</v>
      </c>
      <c r="J57" s="18" t="n">
        <v>5.92</v>
      </c>
      <c r="K57" s="6" t="s">
        <f>=Портфель!G6*Портфель!$R$13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45" t="n">
        <v>45596</v>
      </c>
      <c r="B58" s="17" t="s">
        <v>386</v>
      </c>
      <c r="C58" s="17" t="s">
        <v>33</v>
      </c>
      <c r="D58" s="17" t="s">
        <v>35</v>
      </c>
      <c r="E58" s="18" t="n">
        <v>200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356</v>
      </c>
      <c r="J58" s="18" t="n">
        <v>5.53</v>
      </c>
      <c r="K58" s="6" t="s">
        <f>=Портфель!G6*Портфель!$R$13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45" t="n">
        <v>45601</v>
      </c>
      <c r="B59" s="17" t="s">
        <v>386</v>
      </c>
      <c r="C59" s="17" t="s">
        <v>33</v>
      </c>
      <c r="D59" s="17" t="s">
        <v>35</v>
      </c>
      <c r="E59" s="18" t="n">
        <v>200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351</v>
      </c>
      <c r="J59" s="18" t="n">
        <v>5.58</v>
      </c>
      <c r="K59" s="6" t="s">
        <f>=Портфель!G6*Портфель!$R$13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45" t="n">
        <v>45608</v>
      </c>
      <c r="B60" s="17" t="s">
        <v>386</v>
      </c>
      <c r="C60" s="17" t="s">
        <v>33</v>
      </c>
      <c r="D60" s="17" t="s">
        <v>35</v>
      </c>
      <c r="E60" s="18" t="n">
        <v>200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344</v>
      </c>
      <c r="J60" s="18" t="n">
        <v>5.92</v>
      </c>
      <c r="K60" s="6" t="s">
        <f>=Портфель!G6*Портфель!$R$13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45" t="n">
        <v>45616</v>
      </c>
      <c r="B61" s="17" t="s">
        <v>386</v>
      </c>
      <c r="C61" s="17" t="s">
        <v>33</v>
      </c>
      <c r="D61" s="17" t="s">
        <v>35</v>
      </c>
      <c r="E61" s="18" t="n">
        <v>200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336</v>
      </c>
      <c r="J61" s="18" t="n">
        <v>5.69</v>
      </c>
      <c r="K61" s="6" t="s">
        <f>=Портфель!G6*Портфель!$R$13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45" t="n">
        <v>45622</v>
      </c>
      <c r="B62" s="17" t="s">
        <v>386</v>
      </c>
      <c r="C62" s="17" t="s">
        <v>33</v>
      </c>
      <c r="D62" s="17" t="s">
        <v>35</v>
      </c>
      <c r="E62" s="18" t="n">
        <v>200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330</v>
      </c>
      <c r="J62" s="18" t="n">
        <v>5.44</v>
      </c>
      <c r="K62" s="6" t="s">
        <f>=Портфель!G6*Портфель!$R$13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45" t="n">
        <v>45629</v>
      </c>
      <c r="B63" s="17" t="s">
        <v>386</v>
      </c>
      <c r="C63" s="17" t="s">
        <v>33</v>
      </c>
      <c r="D63" s="17" t="s">
        <v>35</v>
      </c>
      <c r="E63" s="18" t="n">
        <v>200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323</v>
      </c>
      <c r="J63" s="18" t="n">
        <v>5.47</v>
      </c>
      <c r="K63" s="6" t="s">
        <f>=Портфель!G6*Портфель!$R$13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45" t="n">
        <v>45636</v>
      </c>
      <c r="B64" s="17" t="s">
        <v>386</v>
      </c>
      <c r="C64" s="17" t="s">
        <v>33</v>
      </c>
      <c r="D64" s="17" t="s">
        <v>35</v>
      </c>
      <c r="E64" s="18" t="n">
        <v>200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316</v>
      </c>
      <c r="J64" s="18" t="n">
        <v>5.45</v>
      </c>
      <c r="K64" s="6" t="s">
        <f>=Портфель!G6*Портфель!$R$13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45" t="n">
        <v>45644</v>
      </c>
      <c r="B65" s="17" t="s">
        <v>386</v>
      </c>
      <c r="C65" s="17" t="s">
        <v>33</v>
      </c>
      <c r="D65" s="17" t="s">
        <v>35</v>
      </c>
      <c r="E65" s="18" t="n">
        <v>200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308</v>
      </c>
      <c r="J65" s="18" t="n">
        <v>5.23</v>
      </c>
      <c r="K65" s="6" t="s">
        <f>=Портфель!G6*Портфель!$R$13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45" t="n">
        <v>45652</v>
      </c>
      <c r="B66" s="17" t="s">
        <v>386</v>
      </c>
      <c r="C66" s="17" t="s">
        <v>33</v>
      </c>
      <c r="D66" s="17" t="s">
        <v>35</v>
      </c>
      <c r="E66" s="18" t="n">
        <v>200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300</v>
      </c>
      <c r="J66" s="18" t="n">
        <v>5.97</v>
      </c>
      <c r="K66" s="6" t="s">
        <f>=Портфель!G6*Портфель!$R$13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45" t="n">
        <v>45673</v>
      </c>
      <c r="B67" s="17" t="s">
        <v>386</v>
      </c>
      <c r="C67" s="17" t="s">
        <v>33</v>
      </c>
      <c r="D67" s="17" t="s">
        <v>35</v>
      </c>
      <c r="E67" s="18" t="n">
        <v>200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279</v>
      </c>
      <c r="J67" s="18" t="n">
        <v>6.32</v>
      </c>
      <c r="K67" s="6" t="s">
        <f>=Портфель!G6*Портфель!$R$13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45" t="n">
        <v>45678</v>
      </c>
      <c r="B68" s="17" t="s">
        <v>386</v>
      </c>
      <c r="C68" s="17" t="s">
        <v>33</v>
      </c>
      <c r="D68" s="17" t="s">
        <v>35</v>
      </c>
      <c r="E68" s="18" t="n">
        <v>200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274</v>
      </c>
      <c r="J68" s="18" t="n">
        <v>6.34</v>
      </c>
      <c r="K68" s="6" t="s">
        <f>=Портфель!G6*Портфель!$R$13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45" t="n">
        <v>45685</v>
      </c>
      <c r="B69" s="17" t="s">
        <v>386</v>
      </c>
      <c r="C69" s="17" t="s">
        <v>33</v>
      </c>
      <c r="D69" s="17" t="s">
        <v>35</v>
      </c>
      <c r="E69" s="18" t="n">
        <v>200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267</v>
      </c>
      <c r="J69" s="18" t="n">
        <v>6.29</v>
      </c>
      <c r="K69" s="6" t="s">
        <f>=Портфель!G6*Портфель!$R$13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45" t="n">
        <v>45692</v>
      </c>
      <c r="B70" s="17" t="s">
        <v>386</v>
      </c>
      <c r="C70" s="17" t="s">
        <v>33</v>
      </c>
      <c r="D70" s="17" t="s">
        <v>35</v>
      </c>
      <c r="E70" s="18" t="n">
        <v>200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260</v>
      </c>
      <c r="J70" s="18" t="n">
        <v>6.4</v>
      </c>
      <c r="K70" s="6" t="s">
        <f>=Портфель!G6*Портфель!$R$13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45" t="n">
        <v>45699</v>
      </c>
      <c r="B71" s="17" t="s">
        <v>386</v>
      </c>
      <c r="C71" s="17" t="s">
        <v>33</v>
      </c>
      <c r="D71" s="17" t="s">
        <v>35</v>
      </c>
      <c r="E71" s="18" t="n">
        <v>200</v>
      </c>
      <c r="F71" s="7" t="s">
        <f>=DATEDIF(A71,$N$2,"y")</f>
      </c>
      <c r="G71" s="7" t="s">
        <f>=DATEDIF(A71,$N$2,"ym")</f>
      </c>
      <c r="H71" s="7" t="s">
        <f>=DATEDIF(A71,$N$2,"md")</f>
      </c>
      <c r="I71" s="7" t="n">
        <v>253</v>
      </c>
      <c r="J71" s="18" t="n">
        <v>6.52</v>
      </c>
      <c r="K71" s="6" t="s">
        <f>=Портфель!G6*Портфель!$R$13</f>
      </c>
      <c r="L71" s="6" t="s">
        <f>=(K71-J71)*E71</f>
      </c>
      <c r="M71" s="6" t="s">
        <f>=MAX(0,L71*0.13)</f>
      </c>
    </row>
    <row collapsed="false" customFormat="false" customHeight="false" hidden="false" ht="12.1" outlineLevel="0" r="72">
      <c r="A72" s="45" t="n">
        <v>45706</v>
      </c>
      <c r="B72" s="17" t="s">
        <v>386</v>
      </c>
      <c r="C72" s="17" t="s">
        <v>33</v>
      </c>
      <c r="D72" s="17" t="s">
        <v>35</v>
      </c>
      <c r="E72" s="18" t="n">
        <v>200</v>
      </c>
      <c r="F72" s="7" t="s">
        <f>=DATEDIF(A72,$N$2,"y")</f>
      </c>
      <c r="G72" s="7" t="s">
        <f>=DATEDIF(A72,$N$2,"ym")</f>
      </c>
      <c r="H72" s="7" t="s">
        <f>=DATEDIF(A72,$N$2,"md")</f>
      </c>
      <c r="I72" s="7" t="n">
        <v>246</v>
      </c>
      <c r="J72" s="18" t="n">
        <v>7.2</v>
      </c>
      <c r="K72" s="6" t="s">
        <f>=Портфель!G6*Портфель!$R$13</f>
      </c>
      <c r="L72" s="6" t="s">
        <f>=(K72-J72)*E72</f>
      </c>
      <c r="M72" s="6" t="s">
        <f>=MAX(0,L72*0.13)</f>
      </c>
    </row>
    <row collapsed="false" customFormat="false" customHeight="false" hidden="false" ht="12.1" outlineLevel="0" r="73">
      <c r="A73" s="45" t="n">
        <v>45713</v>
      </c>
      <c r="B73" s="17" t="s">
        <v>386</v>
      </c>
      <c r="C73" s="17" t="s">
        <v>33</v>
      </c>
      <c r="D73" s="17" t="s">
        <v>35</v>
      </c>
      <c r="E73" s="18" t="n">
        <v>200</v>
      </c>
      <c r="F73" s="7" t="s">
        <f>=DATEDIF(A73,$N$2,"y")</f>
      </c>
      <c r="G73" s="7" t="s">
        <f>=DATEDIF(A73,$N$2,"ym")</f>
      </c>
      <c r="H73" s="7" t="s">
        <f>=DATEDIF(A73,$N$2,"md")</f>
      </c>
      <c r="I73" s="7" t="n">
        <v>239</v>
      </c>
      <c r="J73" s="18" t="n">
        <v>7.3</v>
      </c>
      <c r="K73" s="6" t="s">
        <f>=Портфель!G6*Портфель!$R$13</f>
      </c>
      <c r="L73" s="6" t="s">
        <f>=(K73-J73)*E73</f>
      </c>
      <c r="M73" s="6" t="s">
        <f>=MAX(0,L73*0.13)</f>
      </c>
    </row>
    <row collapsed="false" customFormat="false" customHeight="false" hidden="false" ht="12.1" outlineLevel="0" r="74">
      <c r="A74" s="45" t="n">
        <v>45720</v>
      </c>
      <c r="B74" s="17" t="s">
        <v>386</v>
      </c>
      <c r="C74" s="17" t="s">
        <v>33</v>
      </c>
      <c r="D74" s="17" t="s">
        <v>35</v>
      </c>
      <c r="E74" s="18" t="n">
        <v>200</v>
      </c>
      <c r="F74" s="7" t="s">
        <f>=DATEDIF(A74,$N$2,"y")</f>
      </c>
      <c r="G74" s="7" t="s">
        <f>=DATEDIF(A74,$N$2,"ym")</f>
      </c>
      <c r="H74" s="7" t="s">
        <f>=DATEDIF(A74,$N$2,"md")</f>
      </c>
      <c r="I74" s="7" t="n">
        <v>232</v>
      </c>
      <c r="J74" s="18" t="n">
        <v>7.05</v>
      </c>
      <c r="K74" s="6" t="s">
        <f>=Портфель!G6*Портфель!$R$13</f>
      </c>
      <c r="L74" s="6" t="s">
        <f>=(K74-J74)*E74</f>
      </c>
      <c r="M74" s="6" t="s">
        <f>=MAX(0,L74*0.13)</f>
      </c>
    </row>
    <row collapsed="false" customFormat="false" customHeight="false" hidden="false" ht="12.1" outlineLevel="0" r="75">
      <c r="A75" s="45" t="n">
        <v>45728</v>
      </c>
      <c r="B75" s="17" t="s">
        <v>386</v>
      </c>
      <c r="C75" s="17" t="s">
        <v>33</v>
      </c>
      <c r="D75" s="17" t="s">
        <v>35</v>
      </c>
      <c r="E75" s="18" t="n">
        <v>200</v>
      </c>
      <c r="F75" s="7" t="s">
        <f>=DATEDIF(A75,$N$2,"y")</f>
      </c>
      <c r="G75" s="7" t="s">
        <f>=DATEDIF(A75,$N$2,"ym")</f>
      </c>
      <c r="H75" s="7" t="s">
        <f>=DATEDIF(A75,$N$2,"md")</f>
      </c>
      <c r="I75" s="7" t="n">
        <v>224</v>
      </c>
      <c r="J75" s="18" t="n">
        <v>6.95</v>
      </c>
      <c r="K75" s="6" t="s">
        <f>=Портфель!G6*Портфель!$R$13</f>
      </c>
      <c r="L75" s="6" t="s">
        <f>=(K75-J75)*E75</f>
      </c>
      <c r="M75" s="6" t="s">
        <f>=MAX(0,L75*0.13)</f>
      </c>
    </row>
    <row collapsed="false" customFormat="false" customHeight="false" hidden="false" ht="12.1" outlineLevel="0" r="76">
      <c r="A76" s="45" t="n">
        <v>45734</v>
      </c>
      <c r="B76" s="17" t="s">
        <v>386</v>
      </c>
      <c r="C76" s="17" t="s">
        <v>33</v>
      </c>
      <c r="D76" s="17" t="s">
        <v>35</v>
      </c>
      <c r="E76" s="18" t="n">
        <v>200</v>
      </c>
      <c r="F76" s="7" t="s">
        <f>=DATEDIF(A76,$N$2,"y")</f>
      </c>
      <c r="G76" s="7" t="s">
        <f>=DATEDIF(A76,$N$2,"ym")</f>
      </c>
      <c r="H76" s="7" t="s">
        <f>=DATEDIF(A76,$N$2,"md")</f>
      </c>
      <c r="I76" s="7" t="n">
        <v>218</v>
      </c>
      <c r="J76" s="18" t="n">
        <v>7.1</v>
      </c>
      <c r="K76" s="6" t="s">
        <f>=Портфель!G6*Портфель!$R$13</f>
      </c>
      <c r="L76" s="6" t="s">
        <f>=(K76-J76)*E76</f>
      </c>
      <c r="M76" s="6" t="s">
        <f>=MAX(0,L76*0.13)</f>
      </c>
    </row>
    <row collapsed="false" customFormat="false" customHeight="false" hidden="false" ht="12.1" outlineLevel="0" r="77">
      <c r="A77" s="45" t="n">
        <v>45741</v>
      </c>
      <c r="B77" s="17" t="s">
        <v>386</v>
      </c>
      <c r="C77" s="17" t="s">
        <v>33</v>
      </c>
      <c r="D77" s="17" t="s">
        <v>35</v>
      </c>
      <c r="E77" s="18" t="n">
        <v>200</v>
      </c>
      <c r="F77" s="7" t="s">
        <f>=DATEDIF(A77,$N$2,"y")</f>
      </c>
      <c r="G77" s="7" t="s">
        <f>=DATEDIF(A77,$N$2,"ym")</f>
      </c>
      <c r="H77" s="7" t="s">
        <f>=DATEDIF(A77,$N$2,"md")</f>
      </c>
      <c r="I77" s="7" t="n">
        <v>211</v>
      </c>
      <c r="J77" s="18" t="n">
        <v>6.94</v>
      </c>
      <c r="K77" s="6" t="s">
        <f>=Портфель!G6*Портфель!$R$13</f>
      </c>
      <c r="L77" s="6" t="s">
        <f>=(K77-J77)*E77</f>
      </c>
      <c r="M77" s="6" t="s">
        <f>=MAX(0,L77*0.13)</f>
      </c>
    </row>
    <row collapsed="false" customFormat="false" customHeight="false" hidden="false" ht="12.1" outlineLevel="0" r="78">
      <c r="A78" s="45" t="n">
        <v>45748</v>
      </c>
      <c r="B78" s="17" t="s">
        <v>386</v>
      </c>
      <c r="C78" s="17" t="s">
        <v>33</v>
      </c>
      <c r="D78" s="17" t="s">
        <v>35</v>
      </c>
      <c r="E78" s="18" t="n">
        <v>200</v>
      </c>
      <c r="F78" s="7" t="s">
        <f>=DATEDIF(A78,$N$2,"y")</f>
      </c>
      <c r="G78" s="7" t="s">
        <f>=DATEDIF(A78,$N$2,"ym")</f>
      </c>
      <c r="H78" s="7" t="s">
        <f>=DATEDIF(A78,$N$2,"md")</f>
      </c>
      <c r="I78" s="7" t="n">
        <v>204</v>
      </c>
      <c r="J78" s="18" t="n">
        <v>6.63</v>
      </c>
      <c r="K78" s="6" t="s">
        <f>=Портфель!G6*Портфель!$R$13</f>
      </c>
      <c r="L78" s="6" t="s">
        <f>=(K78-J78)*E78</f>
      </c>
      <c r="M78" s="6" t="s">
        <f>=MAX(0,L78*0.13)</f>
      </c>
    </row>
    <row collapsed="false" customFormat="false" customHeight="false" hidden="false" ht="12.1" outlineLevel="0" r="79">
      <c r="A79" s="45" t="n">
        <v>45762</v>
      </c>
      <c r="B79" s="17" t="s">
        <v>386</v>
      </c>
      <c r="C79" s="17" t="s">
        <v>33</v>
      </c>
      <c r="D79" s="17" t="s">
        <v>35</v>
      </c>
      <c r="E79" s="18" t="n">
        <v>100</v>
      </c>
      <c r="F79" s="7" t="s">
        <f>=DATEDIF(A79,$N$2,"y")</f>
      </c>
      <c r="G79" s="7" t="s">
        <f>=DATEDIF(A79,$N$2,"ym")</f>
      </c>
      <c r="H79" s="7" t="s">
        <f>=DATEDIF(A79,$N$2,"md")</f>
      </c>
      <c r="I79" s="7" t="n">
        <v>190</v>
      </c>
      <c r="J79" s="18" t="n">
        <v>6.17</v>
      </c>
      <c r="K79" s="6" t="s">
        <f>=Портфель!G6*Портфель!$R$13</f>
      </c>
      <c r="L79" s="6" t="s">
        <f>=(K79-J79)*E79</f>
      </c>
      <c r="M79" s="6" t="s">
        <f>=MAX(0,L79*0.13)</f>
      </c>
    </row>
    <row collapsed="false" customFormat="false" customHeight="false" hidden="false" ht="12.1" outlineLevel="0" r="80">
      <c r="A80" s="45" t="n">
        <v>45762</v>
      </c>
      <c r="B80" s="17" t="s">
        <v>370</v>
      </c>
      <c r="C80" s="17" t="s">
        <v>33</v>
      </c>
      <c r="D80" s="17" t="s">
        <v>35</v>
      </c>
      <c r="E80" s="18" t="n">
        <v>100</v>
      </c>
      <c r="F80" s="7" t="s">
        <f>=DATEDIF(A80,$N$2,"y")</f>
      </c>
      <c r="G80" s="7" t="s">
        <f>=DATEDIF(A80,$N$2,"ym")</f>
      </c>
      <c r="H80" s="7" t="s">
        <f>=DATEDIF(A80,$N$2,"md")</f>
      </c>
      <c r="I80" s="7" t="n">
        <v>190</v>
      </c>
      <c r="J80" s="18" t="n">
        <v>6.17</v>
      </c>
      <c r="K80" s="6" t="s">
        <f>=Портфель!G6*Портфель!$R$13</f>
      </c>
      <c r="L80" s="6" t="s">
        <f>=(K80-J80)*E80</f>
      </c>
      <c r="M80" s="6" t="s">
        <f>=MAX(0,L80*0.13)</f>
      </c>
    </row>
    <row collapsed="false" customFormat="false" customHeight="false" hidden="false" ht="12.1" outlineLevel="0" r="81">
      <c r="A81" s="45" t="n">
        <v>44313</v>
      </c>
      <c r="B81" s="17" t="s">
        <v>386</v>
      </c>
      <c r="C81" s="17" t="s">
        <v>38</v>
      </c>
      <c r="D81" s="17" t="s">
        <v>39</v>
      </c>
      <c r="E81" s="18" t="n">
        <v>4</v>
      </c>
      <c r="F81" s="7" t="s">
        <f>=DATEDIF(A81,$N$2,"y")</f>
      </c>
      <c r="G81" s="7" t="s">
        <f>=DATEDIF(A81,$N$2,"ym")</f>
      </c>
      <c r="H81" s="7" t="s">
        <f>=DATEDIF(A81,$N$2,"md")</f>
      </c>
      <c r="I81" s="7" t="n">
        <v>1639</v>
      </c>
      <c r="J81" s="18" t="n">
        <v>57.7728</v>
      </c>
      <c r="K81" s="6" t="s">
        <f>=Портфель!G7*Портфель!$R$13</f>
      </c>
      <c r="L81" s="6" t="s">
        <f>=(K81-J81)*E81</f>
      </c>
      <c r="M81" s="6" t="s">
        <f>=MAX(0,L81*0.13)</f>
      </c>
    </row>
    <row collapsed="false" customFormat="false" customHeight="false" hidden="false" ht="12.1" outlineLevel="0" r="82">
      <c r="A82" s="45" t="n">
        <v>44455</v>
      </c>
      <c r="B82" s="17" t="s">
        <v>386</v>
      </c>
      <c r="C82" s="17" t="s">
        <v>38</v>
      </c>
      <c r="D82" s="17" t="s">
        <v>39</v>
      </c>
      <c r="E82" s="18" t="n">
        <v>100</v>
      </c>
      <c r="F82" s="7" t="s">
        <f>=DATEDIF(A82,$N$2,"y")</f>
      </c>
      <c r="G82" s="7" t="s">
        <f>=DATEDIF(A82,$N$2,"ym")</f>
      </c>
      <c r="H82" s="7" t="s">
        <f>=DATEDIF(A82,$N$2,"md")</f>
      </c>
      <c r="I82" s="7" t="n">
        <v>1497</v>
      </c>
      <c r="J82" s="18" t="n">
        <v>59.9192</v>
      </c>
      <c r="K82" s="6" t="s">
        <f>=Портфель!G7*Портфель!$R$13</f>
      </c>
      <c r="L82" s="6" t="s">
        <f>=(K82-J82)*E82</f>
      </c>
      <c r="M82" s="6" t="s">
        <f>=MAX(0,L82*0.13)</f>
      </c>
    </row>
    <row collapsed="false" customFormat="false" customHeight="false" hidden="false" ht="12.1" outlineLevel="0" r="83">
      <c r="A83" s="45" t="n">
        <v>44476</v>
      </c>
      <c r="B83" s="17" t="s">
        <v>386</v>
      </c>
      <c r="C83" s="17" t="s">
        <v>38</v>
      </c>
      <c r="D83" s="17" t="s">
        <v>39</v>
      </c>
      <c r="E83" s="18" t="n">
        <v>23</v>
      </c>
      <c r="F83" s="7" t="s">
        <f>=DATEDIF(A83,$N$2,"y")</f>
      </c>
      <c r="G83" s="7" t="s">
        <f>=DATEDIF(A83,$N$2,"ym")</f>
      </c>
      <c r="H83" s="7" t="s">
        <f>=DATEDIF(A83,$N$2,"md")</f>
      </c>
      <c r="I83" s="7" t="n">
        <v>1476</v>
      </c>
      <c r="J83" s="18" t="n">
        <v>58.525217391304</v>
      </c>
      <c r="K83" s="6" t="s">
        <f>=Портфель!G7*Портфель!$R$13</f>
      </c>
      <c r="L83" s="6" t="s">
        <f>=(K83-J83)*E83</f>
      </c>
      <c r="M83" s="6" t="s">
        <f>=MAX(0,L83*0.13)</f>
      </c>
    </row>
    <row collapsed="false" customFormat="false" customHeight="false" hidden="false" ht="12.1" outlineLevel="0" r="84">
      <c r="A84" s="45" t="n">
        <v>44482</v>
      </c>
      <c r="B84" s="17" t="s">
        <v>386</v>
      </c>
      <c r="C84" s="17" t="s">
        <v>38</v>
      </c>
      <c r="D84" s="17" t="s">
        <v>39</v>
      </c>
      <c r="E84" s="18" t="n">
        <v>50</v>
      </c>
      <c r="F84" s="7" t="s">
        <f>=DATEDIF(A84,$N$2,"y")</f>
      </c>
      <c r="G84" s="7" t="s">
        <f>=DATEDIF(A84,$N$2,"ym")</f>
      </c>
      <c r="H84" s="7" t="s">
        <f>=DATEDIF(A84,$N$2,"md")</f>
      </c>
      <c r="I84" s="7" t="n">
        <v>1470</v>
      </c>
      <c r="J84" s="18" t="n">
        <v>57.8028</v>
      </c>
      <c r="K84" s="6" t="s">
        <f>=Портфель!G7*Портфель!$R$13</f>
      </c>
      <c r="L84" s="6" t="s">
        <f>=(K84-J84)*E84</f>
      </c>
      <c r="M84" s="6" t="s">
        <f>=MAX(0,L84*0.13)</f>
      </c>
    </row>
    <row collapsed="false" customFormat="false" customHeight="false" hidden="false" ht="12.1" outlineLevel="0" r="85">
      <c r="A85" s="45" t="n">
        <v>44489</v>
      </c>
      <c r="B85" s="17" t="s">
        <v>386</v>
      </c>
      <c r="C85" s="17" t="s">
        <v>38</v>
      </c>
      <c r="D85" s="17" t="s">
        <v>39</v>
      </c>
      <c r="E85" s="18" t="n">
        <v>31</v>
      </c>
      <c r="F85" s="7" t="s">
        <f>=DATEDIF(A85,$N$2,"y")</f>
      </c>
      <c r="G85" s="7" t="s">
        <f>=DATEDIF(A85,$N$2,"ym")</f>
      </c>
      <c r="H85" s="7" t="s">
        <f>=DATEDIF(A85,$N$2,"md")</f>
      </c>
      <c r="I85" s="7" t="n">
        <v>1463</v>
      </c>
      <c r="J85" s="18" t="n">
        <v>59.327419354839</v>
      </c>
      <c r="K85" s="6" t="s">
        <f>=Портфель!G7*Портфель!$R$13</f>
      </c>
      <c r="L85" s="6" t="s">
        <f>=(K85-J85)*E85</f>
      </c>
      <c r="M85" s="6" t="s">
        <f>=MAX(0,L85*0.13)</f>
      </c>
    </row>
    <row collapsed="false" customFormat="false" customHeight="false" hidden="false" ht="12.1" outlineLevel="0" r="86">
      <c r="A86" s="45" t="n">
        <v>44496</v>
      </c>
      <c r="B86" s="17" t="s">
        <v>386</v>
      </c>
      <c r="C86" s="17" t="s">
        <v>38</v>
      </c>
      <c r="D86" s="17" t="s">
        <v>39</v>
      </c>
      <c r="E86" s="18" t="n">
        <v>10</v>
      </c>
      <c r="F86" s="7" t="s">
        <f>=DATEDIF(A86,$N$2,"y")</f>
      </c>
      <c r="G86" s="7" t="s">
        <f>=DATEDIF(A86,$N$2,"ym")</f>
      </c>
      <c r="H86" s="7" t="s">
        <f>=DATEDIF(A86,$N$2,"md")</f>
      </c>
      <c r="I86" s="7" t="n">
        <v>1456</v>
      </c>
      <c r="J86" s="18" t="n">
        <v>59.097</v>
      </c>
      <c r="K86" s="6" t="s">
        <f>=Портфель!G7*Портфель!$R$13</f>
      </c>
      <c r="L86" s="6" t="s">
        <f>=(K86-J86)*E86</f>
      </c>
      <c r="M86" s="6" t="s">
        <f>=MAX(0,L86*0.13)</f>
      </c>
    </row>
    <row collapsed="false" customFormat="false" customHeight="false" hidden="false" ht="12.1" outlineLevel="0" r="87">
      <c r="A87" s="45" t="n">
        <v>44496</v>
      </c>
      <c r="B87" s="17" t="s">
        <v>386</v>
      </c>
      <c r="C87" s="17" t="s">
        <v>38</v>
      </c>
      <c r="D87" s="17" t="s">
        <v>39</v>
      </c>
      <c r="E87" s="18" t="n">
        <v>9</v>
      </c>
      <c r="F87" s="7" t="s">
        <f>=DATEDIF(A87,$N$2,"y")</f>
      </c>
      <c r="G87" s="7" t="s">
        <f>=DATEDIF(A87,$N$2,"ym")</f>
      </c>
      <c r="H87" s="7" t="s">
        <f>=DATEDIF(A87,$N$2,"md")</f>
      </c>
      <c r="I87" s="7" t="n">
        <v>1456</v>
      </c>
      <c r="J87" s="18" t="n">
        <v>59.096666666667</v>
      </c>
      <c r="K87" s="6" t="s">
        <f>=Портфель!G7*Портфель!$R$13</f>
      </c>
      <c r="L87" s="6" t="s">
        <f>=(K87-J87)*E87</f>
      </c>
      <c r="M87" s="6" t="s">
        <f>=MAX(0,L87*0.13)</f>
      </c>
    </row>
    <row collapsed="false" customFormat="false" customHeight="false" hidden="false" ht="12.1" outlineLevel="0" r="88">
      <c r="A88" s="45" t="n">
        <v>44503</v>
      </c>
      <c r="B88" s="17" t="s">
        <v>386</v>
      </c>
      <c r="C88" s="17" t="s">
        <v>38</v>
      </c>
      <c r="D88" s="17" t="s">
        <v>39</v>
      </c>
      <c r="E88" s="18" t="n">
        <v>27</v>
      </c>
      <c r="F88" s="7" t="s">
        <f>=DATEDIF(A88,$N$2,"y")</f>
      </c>
      <c r="G88" s="7" t="s">
        <f>=DATEDIF(A88,$N$2,"ym")</f>
      </c>
      <c r="H88" s="7" t="s">
        <f>=DATEDIF(A88,$N$2,"md")</f>
      </c>
      <c r="I88" s="7" t="n">
        <v>1449</v>
      </c>
      <c r="J88" s="18" t="n">
        <v>60.922222222222</v>
      </c>
      <c r="K88" s="6" t="s">
        <f>=Портфель!G7*Портфель!$R$13</f>
      </c>
      <c r="L88" s="6" t="s">
        <f>=(K88-J88)*E88</f>
      </c>
      <c r="M88" s="6" t="s">
        <f>=MAX(0,L88*0.13)</f>
      </c>
    </row>
    <row collapsed="false" customFormat="false" customHeight="false" hidden="false" ht="12.1" outlineLevel="0" r="89">
      <c r="A89" s="45" t="n">
        <v>44511</v>
      </c>
      <c r="B89" s="17" t="s">
        <v>386</v>
      </c>
      <c r="C89" s="17" t="s">
        <v>38</v>
      </c>
      <c r="D89" s="17" t="s">
        <v>39</v>
      </c>
      <c r="E89" s="18" t="n">
        <v>12</v>
      </c>
      <c r="F89" s="7" t="s">
        <f>=DATEDIF(A89,$N$2,"y")</f>
      </c>
      <c r="G89" s="7" t="s">
        <f>=DATEDIF(A89,$N$2,"ym")</f>
      </c>
      <c r="H89" s="7" t="s">
        <f>=DATEDIF(A89,$N$2,"md")</f>
      </c>
      <c r="I89" s="7" t="n">
        <v>1441</v>
      </c>
      <c r="J89" s="18" t="n">
        <v>61.173333333333</v>
      </c>
      <c r="K89" s="6" t="s">
        <f>=Портфель!G7*Портфель!$R$13</f>
      </c>
      <c r="L89" s="6" t="s">
        <f>=(K89-J89)*E89</f>
      </c>
      <c r="M89" s="6" t="s">
        <f>=MAX(0,L89*0.13)</f>
      </c>
    </row>
    <row collapsed="false" customFormat="false" customHeight="false" hidden="false" ht="12.1" outlineLevel="0" r="90">
      <c r="A90" s="45" t="n">
        <v>44517</v>
      </c>
      <c r="B90" s="17" t="s">
        <v>386</v>
      </c>
      <c r="C90" s="17" t="s">
        <v>38</v>
      </c>
      <c r="D90" s="17" t="s">
        <v>39</v>
      </c>
      <c r="E90" s="18" t="n">
        <v>14</v>
      </c>
      <c r="F90" s="7" t="s">
        <f>=DATEDIF(A90,$N$2,"y")</f>
      </c>
      <c r="G90" s="7" t="s">
        <f>=DATEDIF(A90,$N$2,"ym")</f>
      </c>
      <c r="H90" s="7" t="s">
        <f>=DATEDIF(A90,$N$2,"md")</f>
      </c>
      <c r="I90" s="7" t="n">
        <v>1435</v>
      </c>
      <c r="J90" s="18" t="n">
        <v>63.199285714286</v>
      </c>
      <c r="K90" s="6" t="s">
        <f>=Портфель!G7*Портфель!$R$13</f>
      </c>
      <c r="L90" s="6" t="s">
        <f>=(K90-J90)*E90</f>
      </c>
      <c r="M90" s="6" t="s">
        <f>=MAX(0,L90*0.13)</f>
      </c>
    </row>
    <row collapsed="false" customFormat="false" customHeight="false" hidden="false" ht="12.1" outlineLevel="0" r="91">
      <c r="A91" s="45" t="n">
        <v>44524</v>
      </c>
      <c r="B91" s="17" t="s">
        <v>386</v>
      </c>
      <c r="C91" s="17" t="s">
        <v>38</v>
      </c>
      <c r="D91" s="17" t="s">
        <v>39</v>
      </c>
      <c r="E91" s="18" t="n">
        <v>14</v>
      </c>
      <c r="F91" s="7" t="s">
        <f>=DATEDIF(A91,$N$2,"y")</f>
      </c>
      <c r="G91" s="7" t="s">
        <f>=DATEDIF(A91,$N$2,"ym")</f>
      </c>
      <c r="H91" s="7" t="s">
        <f>=DATEDIF(A91,$N$2,"md")</f>
      </c>
      <c r="I91" s="7" t="n">
        <v>1428</v>
      </c>
      <c r="J91" s="18" t="n">
        <v>64.101428571429</v>
      </c>
      <c r="K91" s="6" t="s">
        <f>=Портфель!G7*Портфель!$R$13</f>
      </c>
      <c r="L91" s="6" t="s">
        <f>=(K91-J91)*E91</f>
      </c>
      <c r="M91" s="6" t="s">
        <f>=MAX(0,L91*0.13)</f>
      </c>
    </row>
    <row collapsed="false" customFormat="false" customHeight="false" hidden="false" ht="12.1" outlineLevel="0" r="92">
      <c r="A92" s="45" t="n">
        <v>44531</v>
      </c>
      <c r="B92" s="17" t="s">
        <v>386</v>
      </c>
      <c r="C92" s="17" t="s">
        <v>38</v>
      </c>
      <c r="D92" s="17" t="s">
        <v>39</v>
      </c>
      <c r="E92" s="18" t="n">
        <v>21</v>
      </c>
      <c r="F92" s="7" t="s">
        <f>=DATEDIF(A92,$N$2,"y")</f>
      </c>
      <c r="G92" s="7" t="s">
        <f>=DATEDIF(A92,$N$2,"ym")</f>
      </c>
      <c r="H92" s="7" t="s">
        <f>=DATEDIF(A92,$N$2,"md")</f>
      </c>
      <c r="I92" s="7" t="n">
        <v>1421</v>
      </c>
      <c r="J92" s="18" t="n">
        <v>62.818095238095</v>
      </c>
      <c r="K92" s="6" t="s">
        <f>=Портфель!G7*Портфель!$R$13</f>
      </c>
      <c r="L92" s="6" t="s">
        <f>=(K92-J92)*E92</f>
      </c>
      <c r="M92" s="6" t="s">
        <f>=MAX(0,L92*0.13)</f>
      </c>
    </row>
    <row collapsed="false" customFormat="false" customHeight="false" hidden="false" ht="12.1" outlineLevel="0" r="93">
      <c r="A93" s="45" t="n">
        <v>44538</v>
      </c>
      <c r="B93" s="17" t="s">
        <v>386</v>
      </c>
      <c r="C93" s="17" t="s">
        <v>38</v>
      </c>
      <c r="D93" s="17" t="s">
        <v>39</v>
      </c>
      <c r="E93" s="18" t="n">
        <v>18</v>
      </c>
      <c r="F93" s="7" t="s">
        <f>=DATEDIF(A93,$N$2,"y")</f>
      </c>
      <c r="G93" s="7" t="s">
        <f>=DATEDIF(A93,$N$2,"ym")</f>
      </c>
      <c r="H93" s="7" t="s">
        <f>=DATEDIF(A93,$N$2,"md")</f>
      </c>
      <c r="I93" s="7" t="n">
        <v>1414</v>
      </c>
      <c r="J93" s="18" t="n">
        <v>63.46</v>
      </c>
      <c r="K93" s="6" t="s">
        <f>=Портфель!G7*Портфель!$R$13</f>
      </c>
      <c r="L93" s="6" t="s">
        <f>=(K93-J93)*E93</f>
      </c>
      <c r="M93" s="6" t="s">
        <f>=MAX(0,L93*0.13)</f>
      </c>
    </row>
    <row collapsed="false" customFormat="false" customHeight="false" hidden="false" ht="12.1" outlineLevel="0" r="94">
      <c r="A94" s="45" t="n">
        <v>44545</v>
      </c>
      <c r="B94" s="17" t="s">
        <v>386</v>
      </c>
      <c r="C94" s="17" t="s">
        <v>38</v>
      </c>
      <c r="D94" s="17" t="s">
        <v>39</v>
      </c>
      <c r="E94" s="18" t="n">
        <v>18</v>
      </c>
      <c r="F94" s="7" t="s">
        <f>=DATEDIF(A94,$N$2,"y")</f>
      </c>
      <c r="G94" s="7" t="s">
        <f>=DATEDIF(A94,$N$2,"ym")</f>
      </c>
      <c r="H94" s="7" t="s">
        <f>=DATEDIF(A94,$N$2,"md")</f>
      </c>
      <c r="I94" s="7" t="n">
        <v>1407</v>
      </c>
      <c r="J94" s="18" t="n">
        <v>62.607222222222</v>
      </c>
      <c r="K94" s="6" t="s">
        <f>=Портфель!G7*Портфель!$R$13</f>
      </c>
      <c r="L94" s="6" t="s">
        <f>=(K94-J94)*E94</f>
      </c>
      <c r="M94" s="6" t="s">
        <f>=MAX(0,L94*0.13)</f>
      </c>
    </row>
    <row collapsed="false" customFormat="false" customHeight="false" hidden="false" ht="12.1" outlineLevel="0" r="95">
      <c r="A95" s="45" t="n">
        <v>44545</v>
      </c>
      <c r="B95" s="17" t="s">
        <v>386</v>
      </c>
      <c r="C95" s="17" t="s">
        <v>38</v>
      </c>
      <c r="D95" s="17" t="s">
        <v>39</v>
      </c>
      <c r="E95" s="18" t="n">
        <v>4</v>
      </c>
      <c r="F95" s="7" t="s">
        <f>=DATEDIF(A95,$N$2,"y")</f>
      </c>
      <c r="G95" s="7" t="s">
        <f>=DATEDIF(A95,$N$2,"ym")</f>
      </c>
      <c r="H95" s="7" t="s">
        <f>=DATEDIF(A95,$N$2,"md")</f>
      </c>
      <c r="I95" s="7" t="n">
        <v>1407</v>
      </c>
      <c r="J95" s="18" t="n">
        <v>62.5875</v>
      </c>
      <c r="K95" s="6" t="s">
        <f>=Портфель!G7*Портфель!$R$13</f>
      </c>
      <c r="L95" s="6" t="s">
        <f>=(K95-J95)*E95</f>
      </c>
      <c r="M95" s="6" t="s">
        <f>=MAX(0,L95*0.13)</f>
      </c>
    </row>
    <row collapsed="false" customFormat="false" customHeight="false" hidden="false" ht="12.1" outlineLevel="0" r="96">
      <c r="A96" s="45" t="n">
        <v>44552</v>
      </c>
      <c r="B96" s="17" t="s">
        <v>386</v>
      </c>
      <c r="C96" s="17" t="s">
        <v>38</v>
      </c>
      <c r="D96" s="17" t="s">
        <v>39</v>
      </c>
      <c r="E96" s="18" t="n">
        <v>34</v>
      </c>
      <c r="F96" s="7" t="s">
        <f>=DATEDIF(A96,$N$2,"y")</f>
      </c>
      <c r="G96" s="7" t="s">
        <f>=DATEDIF(A96,$N$2,"ym")</f>
      </c>
      <c r="H96" s="7" t="s">
        <f>=DATEDIF(A96,$N$2,"md")</f>
      </c>
      <c r="I96" s="7" t="n">
        <v>1400</v>
      </c>
      <c r="J96" s="18" t="n">
        <v>62.617352941176</v>
      </c>
      <c r="K96" s="6" t="s">
        <f>=Портфель!G7*Портфель!$R$13</f>
      </c>
      <c r="L96" s="6" t="s">
        <f>=(K96-J96)*E96</f>
      </c>
      <c r="M96" s="6" t="s">
        <f>=MAX(0,L96*0.13)</f>
      </c>
    </row>
    <row collapsed="false" customFormat="false" customHeight="false" hidden="false" ht="12.1" outlineLevel="0" r="97">
      <c r="A97" s="45" t="n">
        <v>44559</v>
      </c>
      <c r="B97" s="17" t="s">
        <v>386</v>
      </c>
      <c r="C97" s="17" t="s">
        <v>38</v>
      </c>
      <c r="D97" s="17" t="s">
        <v>39</v>
      </c>
      <c r="E97" s="18" t="n">
        <v>6</v>
      </c>
      <c r="F97" s="7" t="s">
        <f>=DATEDIF(A97,$N$2,"y")</f>
      </c>
      <c r="G97" s="7" t="s">
        <f>=DATEDIF(A97,$N$2,"ym")</f>
      </c>
      <c r="H97" s="7" t="s">
        <f>=DATEDIF(A97,$N$2,"md")</f>
      </c>
      <c r="I97" s="7" t="n">
        <v>1393</v>
      </c>
      <c r="J97" s="18" t="n">
        <v>64.773333333333</v>
      </c>
      <c r="K97" s="6" t="s">
        <f>=Портфель!G7*Портфель!$R$13</f>
      </c>
      <c r="L97" s="6" t="s">
        <f>=(K97-J97)*E97</f>
      </c>
      <c r="M97" s="6" t="s">
        <f>=MAX(0,L97*0.13)</f>
      </c>
    </row>
    <row collapsed="false" customFormat="false" customHeight="false" hidden="false" ht="12.1" outlineLevel="0" r="98">
      <c r="A98" s="45" t="n">
        <v>44573</v>
      </c>
      <c r="B98" s="17" t="s">
        <v>386</v>
      </c>
      <c r="C98" s="17" t="s">
        <v>38</v>
      </c>
      <c r="D98" s="17" t="s">
        <v>39</v>
      </c>
      <c r="E98" s="18" t="n">
        <v>15</v>
      </c>
      <c r="F98" s="7" t="s">
        <f>=DATEDIF(A98,$N$2,"y")</f>
      </c>
      <c r="G98" s="7" t="s">
        <f>=DATEDIF(A98,$N$2,"ym")</f>
      </c>
      <c r="H98" s="7" t="s">
        <f>=DATEDIF(A98,$N$2,"md")</f>
      </c>
      <c r="I98" s="7" t="n">
        <v>1379</v>
      </c>
      <c r="J98" s="18" t="n">
        <v>64.232</v>
      </c>
      <c r="K98" s="6" t="s">
        <f>=Портфель!G7*Портфель!$R$13</f>
      </c>
      <c r="L98" s="6" t="s">
        <f>=(K98-J98)*E98</f>
      </c>
      <c r="M98" s="6" t="s">
        <f>=MAX(0,L98*0.13)</f>
      </c>
    </row>
    <row collapsed="false" customFormat="false" customHeight="false" hidden="false" ht="12.1" outlineLevel="0" r="99">
      <c r="A99" s="45" t="n">
        <v>44580</v>
      </c>
      <c r="B99" s="17" t="s">
        <v>386</v>
      </c>
      <c r="C99" s="17" t="s">
        <v>38</v>
      </c>
      <c r="D99" s="17" t="s">
        <v>39</v>
      </c>
      <c r="E99" s="18" t="n">
        <v>12</v>
      </c>
      <c r="F99" s="7" t="s">
        <f>=DATEDIF(A99,$N$2,"y")</f>
      </c>
      <c r="G99" s="7" t="s">
        <f>=DATEDIF(A99,$N$2,"ym")</f>
      </c>
      <c r="H99" s="7" t="s">
        <f>=DATEDIF(A99,$N$2,"md")</f>
      </c>
      <c r="I99" s="7" t="n">
        <v>1372</v>
      </c>
      <c r="J99" s="18" t="n">
        <v>63.991666666667</v>
      </c>
      <c r="K99" s="6" t="s">
        <f>=Портфель!G7*Портфель!$R$13</f>
      </c>
      <c r="L99" s="6" t="s">
        <f>=(K99-J99)*E99</f>
      </c>
      <c r="M99" s="6" t="s">
        <f>=MAX(0,L99*0.13)</f>
      </c>
    </row>
    <row collapsed="false" customFormat="false" customHeight="false" hidden="false" ht="12.1" outlineLevel="0" r="100">
      <c r="A100" s="45" t="n">
        <v>44580</v>
      </c>
      <c r="B100" s="17" t="s">
        <v>386</v>
      </c>
      <c r="C100" s="17" t="s">
        <v>38</v>
      </c>
      <c r="D100" s="17" t="s">
        <v>39</v>
      </c>
      <c r="E100" s="18" t="n">
        <v>2</v>
      </c>
      <c r="F100" s="7" t="s">
        <f>=DATEDIF(A100,$N$2,"y")</f>
      </c>
      <c r="G100" s="7" t="s">
        <f>=DATEDIF(A100,$N$2,"ym")</f>
      </c>
      <c r="H100" s="7" t="s">
        <f>=DATEDIF(A100,$N$2,"md")</f>
      </c>
      <c r="I100" s="7" t="n">
        <v>1372</v>
      </c>
      <c r="J100" s="18" t="n">
        <v>63.9</v>
      </c>
      <c r="K100" s="6" t="s">
        <f>=Портфель!G7*Портфель!$R$13</f>
      </c>
      <c r="L100" s="6" t="s">
        <f>=(K100-J100)*E100</f>
      </c>
      <c r="M100" s="6" t="s">
        <f>=MAX(0,L100*0.13)</f>
      </c>
    </row>
    <row collapsed="false" customFormat="false" customHeight="false" hidden="false" ht="12.1" outlineLevel="0" r="101">
      <c r="A101" s="45" t="n">
        <v>44587</v>
      </c>
      <c r="B101" s="17" t="s">
        <v>386</v>
      </c>
      <c r="C101" s="17" t="s">
        <v>38</v>
      </c>
      <c r="D101" s="17" t="s">
        <v>39</v>
      </c>
      <c r="E101" s="18" t="n">
        <v>13</v>
      </c>
      <c r="F101" s="7" t="s">
        <f>=DATEDIF(A101,$N$2,"y")</f>
      </c>
      <c r="G101" s="7" t="s">
        <f>=DATEDIF(A101,$N$2,"ym")</f>
      </c>
      <c r="H101" s="7" t="s">
        <f>=DATEDIF(A101,$N$2,"md")</f>
      </c>
      <c r="I101" s="7" t="n">
        <v>1365</v>
      </c>
      <c r="J101" s="18" t="n">
        <v>63.289230769231</v>
      </c>
      <c r="K101" s="6" t="s">
        <f>=Портфель!G7*Портфель!$R$13</f>
      </c>
      <c r="L101" s="6" t="s">
        <f>=(K101-J101)*E101</f>
      </c>
      <c r="M101" s="6" t="s">
        <f>=MAX(0,L101*0.13)</f>
      </c>
    </row>
    <row collapsed="false" customFormat="false" customHeight="false" hidden="false" ht="12.1" outlineLevel="0" r="102">
      <c r="A102" s="45" t="n">
        <v>44594</v>
      </c>
      <c r="B102" s="17" t="s">
        <v>386</v>
      </c>
      <c r="C102" s="17" t="s">
        <v>38</v>
      </c>
      <c r="D102" s="17" t="s">
        <v>39</v>
      </c>
      <c r="E102" s="18" t="n">
        <v>11</v>
      </c>
      <c r="F102" s="7" t="s">
        <f>=DATEDIF(A102,$N$2,"y")</f>
      </c>
      <c r="G102" s="7" t="s">
        <f>=DATEDIF(A102,$N$2,"ym")</f>
      </c>
      <c r="H102" s="7" t="s">
        <f>=DATEDIF(A102,$N$2,"md")</f>
      </c>
      <c r="I102" s="7" t="n">
        <v>1358</v>
      </c>
      <c r="J102" s="18" t="n">
        <v>63.690909090909</v>
      </c>
      <c r="K102" s="6" t="s">
        <f>=Портфель!G7*Портфель!$R$13</f>
      </c>
      <c r="L102" s="6" t="s">
        <f>=(K102-J102)*E102</f>
      </c>
      <c r="M102" s="6" t="s">
        <f>=MAX(0,L102*0.13)</f>
      </c>
    </row>
    <row collapsed="false" customFormat="false" customHeight="false" hidden="false" ht="12.1" outlineLevel="0" r="103">
      <c r="A103" s="45" t="n">
        <v>44601</v>
      </c>
      <c r="B103" s="17" t="s">
        <v>386</v>
      </c>
      <c r="C103" s="17" t="s">
        <v>38</v>
      </c>
      <c r="D103" s="17" t="s">
        <v>39</v>
      </c>
      <c r="E103" s="18" t="n">
        <v>7</v>
      </c>
      <c r="F103" s="7" t="s">
        <f>=DATEDIF(A103,$N$2,"y")</f>
      </c>
      <c r="G103" s="7" t="s">
        <f>=DATEDIF(A103,$N$2,"ym")</f>
      </c>
      <c r="H103" s="7" t="s">
        <f>=DATEDIF(A103,$N$2,"md")</f>
      </c>
      <c r="I103" s="7" t="n">
        <v>1351</v>
      </c>
      <c r="J103" s="18" t="n">
        <v>62.105714285714</v>
      </c>
      <c r="K103" s="6" t="s">
        <f>=Портфель!G7*Портфель!$R$13</f>
      </c>
      <c r="L103" s="6" t="s">
        <f>=(K103-J103)*E103</f>
      </c>
      <c r="M103" s="6" t="s">
        <f>=MAX(0,L103*0.13)</f>
      </c>
    </row>
    <row collapsed="false" customFormat="false" customHeight="false" hidden="false" ht="12.1" outlineLevel="0" r="104">
      <c r="A104" s="45" t="n">
        <v>44608</v>
      </c>
      <c r="B104" s="17" t="s">
        <v>386</v>
      </c>
      <c r="C104" s="17" t="s">
        <v>38</v>
      </c>
      <c r="D104" s="17" t="s">
        <v>39</v>
      </c>
      <c r="E104" s="18" t="n">
        <v>9</v>
      </c>
      <c r="F104" s="7" t="s">
        <f>=DATEDIF(A104,$N$2,"y")</f>
      </c>
      <c r="G104" s="7" t="s">
        <f>=DATEDIF(A104,$N$2,"ym")</f>
      </c>
      <c r="H104" s="7" t="s">
        <f>=DATEDIF(A104,$N$2,"md")</f>
      </c>
      <c r="I104" s="7" t="n">
        <v>1344</v>
      </c>
      <c r="J104" s="18" t="n">
        <v>61.263333333333</v>
      </c>
      <c r="K104" s="6" t="s">
        <f>=Портфель!G7*Портфель!$R$13</f>
      </c>
      <c r="L104" s="6" t="s">
        <f>=(K104-J104)*E104</f>
      </c>
      <c r="M104" s="6" t="s">
        <f>=MAX(0,L104*0.13)</f>
      </c>
    </row>
    <row collapsed="false" customFormat="false" customHeight="false" hidden="false" ht="12.1" outlineLevel="0" r="105">
      <c r="A105" s="45" t="n">
        <v>44616</v>
      </c>
      <c r="B105" s="17" t="s">
        <v>386</v>
      </c>
      <c r="C105" s="17" t="s">
        <v>38</v>
      </c>
      <c r="D105" s="17" t="s">
        <v>39</v>
      </c>
      <c r="E105" s="18" t="n">
        <v>5</v>
      </c>
      <c r="F105" s="7" t="s">
        <f>=DATEDIF(A105,$N$2,"y")</f>
      </c>
      <c r="G105" s="7" t="s">
        <f>=DATEDIF(A105,$N$2,"ym")</f>
      </c>
      <c r="H105" s="7" t="s">
        <f>=DATEDIF(A105,$N$2,"md")</f>
      </c>
      <c r="I105" s="7" t="n">
        <v>1336</v>
      </c>
      <c r="J105" s="18" t="n">
        <v>58.676</v>
      </c>
      <c r="K105" s="6" t="s">
        <f>=Портфель!G7*Портфель!$R$13</f>
      </c>
      <c r="L105" s="6" t="s">
        <f>=(K105-J105)*E105</f>
      </c>
      <c r="M105" s="6" t="s">
        <f>=MAX(0,L105*0.13)</f>
      </c>
    </row>
    <row collapsed="false" customFormat="false" customHeight="false" hidden="false" ht="12.1" outlineLevel="0" r="106">
      <c r="A106" s="45" t="n">
        <v>44447</v>
      </c>
      <c r="B106" s="17" t="s">
        <v>386</v>
      </c>
      <c r="C106" s="17" t="s">
        <v>42</v>
      </c>
      <c r="D106" s="17" t="s">
        <v>43</v>
      </c>
      <c r="E106" s="18" t="n">
        <v>22</v>
      </c>
      <c r="F106" s="7" t="s">
        <f>=DATEDIF(A106,$N$2,"y")</f>
      </c>
      <c r="G106" s="7" t="s">
        <f>=DATEDIF(A106,$N$2,"ym")</f>
      </c>
      <c r="H106" s="7" t="s">
        <f>=DATEDIF(A106,$N$2,"md")</f>
      </c>
      <c r="I106" s="7" t="n">
        <v>1505</v>
      </c>
      <c r="J106" s="18" t="n">
        <v>78.896052631579</v>
      </c>
      <c r="K106" s="6" t="s">
        <f>=Портфель!G8*Портфель!$R$13</f>
      </c>
      <c r="L106" s="6" t="s">
        <f>=(K106-J106)*E106</f>
      </c>
      <c r="M106" s="6" t="s">
        <f>=MAX(0,L106*0.13)</f>
      </c>
    </row>
    <row collapsed="false" customFormat="false" customHeight="false" hidden="false" ht="12.1" outlineLevel="0" r="107">
      <c r="A107" s="45" t="n">
        <v>44447</v>
      </c>
      <c r="B107" s="17" t="s">
        <v>386</v>
      </c>
      <c r="C107" s="17" t="s">
        <v>42</v>
      </c>
      <c r="D107" s="17" t="s">
        <v>43</v>
      </c>
      <c r="E107" s="18" t="n">
        <v>9</v>
      </c>
      <c r="F107" s="7" t="s">
        <f>=DATEDIF(A107,$N$2,"y")</f>
      </c>
      <c r="G107" s="7" t="s">
        <f>=DATEDIF(A107,$N$2,"ym")</f>
      </c>
      <c r="H107" s="7" t="s">
        <f>=DATEDIF(A107,$N$2,"md")</f>
      </c>
      <c r="I107" s="7" t="n">
        <v>1505</v>
      </c>
      <c r="J107" s="18" t="n">
        <v>78.745555555556</v>
      </c>
      <c r="K107" s="6" t="s">
        <f>=Портфель!G8*Портфель!$R$13</f>
      </c>
      <c r="L107" s="6" t="s">
        <f>=(K107-J107)*E107</f>
      </c>
      <c r="M107" s="6" t="s">
        <f>=MAX(0,L107*0.13)</f>
      </c>
    </row>
    <row collapsed="false" customFormat="false" customHeight="false" hidden="false" ht="12.1" outlineLevel="0" r="108">
      <c r="A108" s="45" t="n">
        <v>44454</v>
      </c>
      <c r="B108" s="17" t="s">
        <v>386</v>
      </c>
      <c r="C108" s="17" t="s">
        <v>42</v>
      </c>
      <c r="D108" s="17" t="s">
        <v>43</v>
      </c>
      <c r="E108" s="18" t="n">
        <v>122</v>
      </c>
      <c r="F108" s="7" t="s">
        <f>=DATEDIF(A108,$N$2,"y")</f>
      </c>
      <c r="G108" s="7" t="s">
        <f>=DATEDIF(A108,$N$2,"ym")</f>
      </c>
      <c r="H108" s="7" t="s">
        <f>=DATEDIF(A108,$N$2,"md")</f>
      </c>
      <c r="I108" s="7" t="n">
        <v>1498</v>
      </c>
      <c r="J108" s="18" t="n">
        <v>78.21393442623</v>
      </c>
      <c r="K108" s="6" t="s">
        <f>=Портфель!G8*Портфель!$R$13</f>
      </c>
      <c r="L108" s="6" t="s">
        <f>=(K108-J108)*E108</f>
      </c>
      <c r="M108" s="6" t="s">
        <f>=MAX(0,L108*0.13)</f>
      </c>
    </row>
    <row collapsed="false" customFormat="false" customHeight="false" hidden="false" ht="12.1" outlineLevel="0" r="109">
      <c r="A109" s="45" t="n">
        <v>44468</v>
      </c>
      <c r="B109" s="17" t="s">
        <v>386</v>
      </c>
      <c r="C109" s="17" t="s">
        <v>42</v>
      </c>
      <c r="D109" s="17" t="s">
        <v>43</v>
      </c>
      <c r="E109" s="18" t="n">
        <v>6</v>
      </c>
      <c r="F109" s="7" t="s">
        <f>=DATEDIF(A109,$N$2,"y")</f>
      </c>
      <c r="G109" s="7" t="s">
        <f>=DATEDIF(A109,$N$2,"ym")</f>
      </c>
      <c r="H109" s="7" t="s">
        <f>=DATEDIF(A109,$N$2,"md")</f>
      </c>
      <c r="I109" s="7" t="n">
        <v>1484</v>
      </c>
      <c r="J109" s="18" t="n">
        <v>75.876666666667</v>
      </c>
      <c r="K109" s="6" t="s">
        <f>=Портфель!G8*Портфель!$R$13</f>
      </c>
      <c r="L109" s="6" t="s">
        <f>=(K109-J109)*E109</f>
      </c>
      <c r="M109" s="6" t="s">
        <f>=MAX(0,L109*0.13)</f>
      </c>
    </row>
    <row collapsed="false" customFormat="false" customHeight="false" hidden="false" ht="12.1" outlineLevel="0" r="110">
      <c r="A110" s="45" t="n">
        <v>44475</v>
      </c>
      <c r="B110" s="17" t="s">
        <v>386</v>
      </c>
      <c r="C110" s="17" t="s">
        <v>42</v>
      </c>
      <c r="D110" s="17" t="s">
        <v>43</v>
      </c>
      <c r="E110" s="18" t="n">
        <v>4</v>
      </c>
      <c r="F110" s="7" t="s">
        <f>=DATEDIF(A110,$N$2,"y")</f>
      </c>
      <c r="G110" s="7" t="s">
        <f>=DATEDIF(A110,$N$2,"ym")</f>
      </c>
      <c r="H110" s="7" t="s">
        <f>=DATEDIF(A110,$N$2,"md")</f>
      </c>
      <c r="I110" s="7" t="n">
        <v>1477</v>
      </c>
      <c r="J110" s="18" t="n">
        <v>73.32</v>
      </c>
      <c r="K110" s="6" t="s">
        <f>=Портфель!G8*Портфель!$R$13</f>
      </c>
      <c r="L110" s="6" t="s">
        <f>=(K110-J110)*E110</f>
      </c>
      <c r="M110" s="6" t="s">
        <f>=MAX(0,L110*0.13)</f>
      </c>
    </row>
    <row collapsed="false" customFormat="false" customHeight="false" hidden="false" ht="12.1" outlineLevel="0" r="111">
      <c r="A111" s="45" t="n">
        <v>44482</v>
      </c>
      <c r="B111" s="17" t="s">
        <v>386</v>
      </c>
      <c r="C111" s="17" t="s">
        <v>42</v>
      </c>
      <c r="D111" s="17" t="s">
        <v>43</v>
      </c>
      <c r="E111" s="18" t="n">
        <v>9</v>
      </c>
      <c r="F111" s="7" t="s">
        <f>=DATEDIF(A111,$N$2,"y")</f>
      </c>
      <c r="G111" s="7" t="s">
        <f>=DATEDIF(A111,$N$2,"ym")</f>
      </c>
      <c r="H111" s="7" t="s">
        <f>=DATEDIF(A111,$N$2,"md")</f>
      </c>
      <c r="I111" s="7" t="n">
        <v>1470</v>
      </c>
      <c r="J111" s="18" t="n">
        <v>74.593333333333</v>
      </c>
      <c r="K111" s="6" t="s">
        <f>=Портфель!G8*Портфель!$R$13</f>
      </c>
      <c r="L111" s="6" t="s">
        <f>=(K111-J111)*E111</f>
      </c>
      <c r="M111" s="6" t="s">
        <f>=MAX(0,L111*0.13)</f>
      </c>
    </row>
    <row collapsed="false" customFormat="false" customHeight="false" hidden="false" ht="12.1" outlineLevel="0" r="112">
      <c r="A112" s="45" t="n">
        <v>44496</v>
      </c>
      <c r="B112" s="17" t="s">
        <v>386</v>
      </c>
      <c r="C112" s="17" t="s">
        <v>42</v>
      </c>
      <c r="D112" s="17" t="s">
        <v>43</v>
      </c>
      <c r="E112" s="18" t="n">
        <v>5</v>
      </c>
      <c r="F112" s="7" t="s">
        <f>=DATEDIF(A112,$N$2,"y")</f>
      </c>
      <c r="G112" s="7" t="s">
        <f>=DATEDIF(A112,$N$2,"ym")</f>
      </c>
      <c r="H112" s="7" t="s">
        <f>=DATEDIF(A112,$N$2,"md")</f>
      </c>
      <c r="I112" s="7" t="n">
        <v>1456</v>
      </c>
      <c r="J112" s="18" t="n">
        <v>75.054</v>
      </c>
      <c r="K112" s="6" t="s">
        <f>=Портфель!G8*Портфель!$R$13</f>
      </c>
      <c r="L112" s="6" t="s">
        <f>=(K112-J112)*E112</f>
      </c>
      <c r="M112" s="6" t="s">
        <f>=MAX(0,L112*0.13)</f>
      </c>
    </row>
    <row collapsed="false" customFormat="false" customHeight="false" hidden="false" ht="12.1" outlineLevel="0" r="113">
      <c r="A113" s="45" t="n">
        <v>44496</v>
      </c>
      <c r="B113" s="17" t="s">
        <v>386</v>
      </c>
      <c r="C113" s="17" t="s">
        <v>42</v>
      </c>
      <c r="D113" s="17" t="s">
        <v>43</v>
      </c>
      <c r="E113" s="18" t="n">
        <v>2</v>
      </c>
      <c r="F113" s="7" t="s">
        <f>=DATEDIF(A113,$N$2,"y")</f>
      </c>
      <c r="G113" s="7" t="s">
        <f>=DATEDIF(A113,$N$2,"ym")</f>
      </c>
      <c r="H113" s="7" t="s">
        <f>=DATEDIF(A113,$N$2,"md")</f>
      </c>
      <c r="I113" s="7" t="n">
        <v>1456</v>
      </c>
      <c r="J113" s="18" t="n">
        <v>75.055</v>
      </c>
      <c r="K113" s="6" t="s">
        <f>=Портфель!G8*Портфель!$R$13</f>
      </c>
      <c r="L113" s="6" t="s">
        <f>=(K113-J113)*E113</f>
      </c>
      <c r="M113" s="6" t="s">
        <f>=MAX(0,L113*0.13)</f>
      </c>
    </row>
    <row collapsed="false" customFormat="false" customHeight="false" hidden="false" ht="12.1" outlineLevel="0" r="114">
      <c r="A114" s="45" t="n">
        <v>44503</v>
      </c>
      <c r="B114" s="17" t="s">
        <v>386</v>
      </c>
      <c r="C114" s="17" t="s">
        <v>42</v>
      </c>
      <c r="D114" s="17" t="s">
        <v>43</v>
      </c>
      <c r="E114" s="18" t="n">
        <v>10</v>
      </c>
      <c r="F114" s="7" t="s">
        <f>=DATEDIF(A114,$N$2,"y")</f>
      </c>
      <c r="G114" s="7" t="s">
        <f>=DATEDIF(A114,$N$2,"ym")</f>
      </c>
      <c r="H114" s="7" t="s">
        <f>=DATEDIF(A114,$N$2,"md")</f>
      </c>
      <c r="I114" s="7" t="n">
        <v>1449</v>
      </c>
      <c r="J114" s="18" t="n">
        <v>77.422</v>
      </c>
      <c r="K114" s="6" t="s">
        <f>=Портфель!G8*Портфель!$R$13</f>
      </c>
      <c r="L114" s="6" t="s">
        <f>=(K114-J114)*E114</f>
      </c>
      <c r="M114" s="6" t="s">
        <f>=MAX(0,L114*0.13)</f>
      </c>
    </row>
    <row collapsed="false" customFormat="false" customHeight="false" hidden="false" ht="12.1" outlineLevel="0" r="115">
      <c r="A115" s="45" t="n">
        <v>44511</v>
      </c>
      <c r="B115" s="17" t="s">
        <v>386</v>
      </c>
      <c r="C115" s="17" t="s">
        <v>42</v>
      </c>
      <c r="D115" s="17" t="s">
        <v>43</v>
      </c>
      <c r="E115" s="18" t="n">
        <v>3</v>
      </c>
      <c r="F115" s="7" t="s">
        <f>=DATEDIF(A115,$N$2,"y")</f>
      </c>
      <c r="G115" s="7" t="s">
        <f>=DATEDIF(A115,$N$2,"ym")</f>
      </c>
      <c r="H115" s="7" t="s">
        <f>=DATEDIF(A115,$N$2,"md")</f>
      </c>
      <c r="I115" s="7" t="n">
        <v>1441</v>
      </c>
      <c r="J115" s="18" t="n">
        <v>76.95</v>
      </c>
      <c r="K115" s="6" t="s">
        <f>=Портфель!G8*Портфель!$R$13</f>
      </c>
      <c r="L115" s="6" t="s">
        <f>=(K115-J115)*E115</f>
      </c>
      <c r="M115" s="6" t="s">
        <f>=MAX(0,L115*0.13)</f>
      </c>
    </row>
    <row collapsed="false" customFormat="false" customHeight="false" hidden="false" ht="12.1" outlineLevel="0" r="116">
      <c r="A116" s="45" t="n">
        <v>44511</v>
      </c>
      <c r="B116" s="17" t="s">
        <v>386</v>
      </c>
      <c r="C116" s="17" t="s">
        <v>42</v>
      </c>
      <c r="D116" s="17" t="s">
        <v>43</v>
      </c>
      <c r="E116" s="18" t="n">
        <v>2</v>
      </c>
      <c r="F116" s="7" t="s">
        <f>=DATEDIF(A116,$N$2,"y")</f>
      </c>
      <c r="G116" s="7" t="s">
        <f>=DATEDIF(A116,$N$2,"ym")</f>
      </c>
      <c r="H116" s="7" t="s">
        <f>=DATEDIF(A116,$N$2,"md")</f>
      </c>
      <c r="I116" s="7" t="n">
        <v>1441</v>
      </c>
      <c r="J116" s="18" t="n">
        <v>76.95</v>
      </c>
      <c r="K116" s="6" t="s">
        <f>=Портфель!G8*Портфель!$R$13</f>
      </c>
      <c r="L116" s="6" t="s">
        <f>=(K116-J116)*E116</f>
      </c>
      <c r="M116" s="6" t="s">
        <f>=MAX(0,L116*0.13)</f>
      </c>
    </row>
    <row collapsed="false" customFormat="false" customHeight="false" hidden="false" ht="12.1" outlineLevel="0" r="117">
      <c r="A117" s="45" t="n">
        <v>44511</v>
      </c>
      <c r="B117" s="17" t="s">
        <v>386</v>
      </c>
      <c r="C117" s="17" t="s">
        <v>42</v>
      </c>
      <c r="D117" s="17" t="s">
        <v>43</v>
      </c>
      <c r="E117" s="18" t="n">
        <v>24</v>
      </c>
      <c r="F117" s="7" t="s">
        <f>=DATEDIF(A117,$N$2,"y")</f>
      </c>
      <c r="G117" s="7" t="s">
        <f>=DATEDIF(A117,$N$2,"ym")</f>
      </c>
      <c r="H117" s="7" t="s">
        <f>=DATEDIF(A117,$N$2,"md")</f>
      </c>
      <c r="I117" s="7" t="n">
        <v>1441</v>
      </c>
      <c r="J117" s="18" t="n">
        <v>76.95</v>
      </c>
      <c r="K117" s="6" t="s">
        <f>=Портфель!G8*Портфель!$R$13</f>
      </c>
      <c r="L117" s="6" t="s">
        <f>=(K117-J117)*E117</f>
      </c>
      <c r="M117" s="6" t="s">
        <f>=MAX(0,L117*0.13)</f>
      </c>
    </row>
    <row collapsed="false" customFormat="false" customHeight="false" hidden="false" ht="12.1" outlineLevel="0" r="118">
      <c r="A118" s="45" t="n">
        <v>44517</v>
      </c>
      <c r="B118" s="17" t="s">
        <v>386</v>
      </c>
      <c r="C118" s="17" t="s">
        <v>42</v>
      </c>
      <c r="D118" s="17" t="s">
        <v>43</v>
      </c>
      <c r="E118" s="18" t="n">
        <v>26</v>
      </c>
      <c r="F118" s="7" t="s">
        <f>=DATEDIF(A118,$N$2,"y")</f>
      </c>
      <c r="G118" s="7" t="s">
        <f>=DATEDIF(A118,$N$2,"ym")</f>
      </c>
      <c r="H118" s="7" t="s">
        <f>=DATEDIF(A118,$N$2,"md")</f>
      </c>
      <c r="I118" s="7" t="n">
        <v>1435</v>
      </c>
      <c r="J118" s="18" t="n">
        <v>78.946153846154</v>
      </c>
      <c r="K118" s="6" t="s">
        <f>=Портфель!G8*Портфель!$R$13</f>
      </c>
      <c r="L118" s="6" t="s">
        <f>=(K118-J118)*E118</f>
      </c>
      <c r="M118" s="6" t="s">
        <f>=MAX(0,L118*0.13)</f>
      </c>
    </row>
    <row collapsed="false" customFormat="false" customHeight="false" hidden="false" ht="12.1" outlineLevel="0" r="119">
      <c r="A119" s="45" t="n">
        <v>44524</v>
      </c>
      <c r="B119" s="17" t="s">
        <v>386</v>
      </c>
      <c r="C119" s="17" t="s">
        <v>42</v>
      </c>
      <c r="D119" s="17" t="s">
        <v>43</v>
      </c>
      <c r="E119" s="18" t="n">
        <v>21</v>
      </c>
      <c r="F119" s="7" t="s">
        <f>=DATEDIF(A119,$N$2,"y")</f>
      </c>
      <c r="G119" s="7" t="s">
        <f>=DATEDIF(A119,$N$2,"ym")</f>
      </c>
      <c r="H119" s="7" t="s">
        <f>=DATEDIF(A119,$N$2,"md")</f>
      </c>
      <c r="I119" s="7" t="n">
        <v>1428</v>
      </c>
      <c r="J119" s="18" t="n">
        <v>79.02619047619</v>
      </c>
      <c r="K119" s="6" t="s">
        <f>=Портфель!G8*Портфель!$R$13</f>
      </c>
      <c r="L119" s="6" t="s">
        <f>=(K119-J119)*E119</f>
      </c>
      <c r="M119" s="6" t="s">
        <f>=MAX(0,L119*0.13)</f>
      </c>
    </row>
    <row collapsed="false" customFormat="false" customHeight="false" hidden="false" ht="12.1" outlineLevel="0" r="120">
      <c r="A120" s="45" t="n">
        <v>44531</v>
      </c>
      <c r="B120" s="17" t="s">
        <v>386</v>
      </c>
      <c r="C120" s="17" t="s">
        <v>42</v>
      </c>
      <c r="D120" s="17" t="s">
        <v>43</v>
      </c>
      <c r="E120" s="18" t="n">
        <v>5</v>
      </c>
      <c r="F120" s="7" t="s">
        <f>=DATEDIF(A120,$N$2,"y")</f>
      </c>
      <c r="G120" s="7" t="s">
        <f>=DATEDIF(A120,$N$2,"ym")</f>
      </c>
      <c r="H120" s="7" t="s">
        <f>=DATEDIF(A120,$N$2,"md")</f>
      </c>
      <c r="I120" s="7" t="n">
        <v>1421</v>
      </c>
      <c r="J120" s="18" t="n">
        <v>76.69</v>
      </c>
      <c r="K120" s="6" t="s">
        <f>=Портфель!G8*Портфель!$R$13</f>
      </c>
      <c r="L120" s="6" t="s">
        <f>=(K120-J120)*E120</f>
      </c>
      <c r="M120" s="6" t="s">
        <f>=MAX(0,L120*0.13)</f>
      </c>
    </row>
    <row collapsed="false" customFormat="false" customHeight="false" hidden="false" ht="12.1" outlineLevel="0" r="121">
      <c r="A121" s="45" t="n">
        <v>44531</v>
      </c>
      <c r="B121" s="17" t="s">
        <v>386</v>
      </c>
      <c r="C121" s="17" t="s">
        <v>42</v>
      </c>
      <c r="D121" s="17" t="s">
        <v>43</v>
      </c>
      <c r="E121" s="18" t="n">
        <v>5</v>
      </c>
      <c r="F121" s="7" t="s">
        <f>=DATEDIF(A121,$N$2,"y")</f>
      </c>
      <c r="G121" s="7" t="s">
        <f>=DATEDIF(A121,$N$2,"ym")</f>
      </c>
      <c r="H121" s="7" t="s">
        <f>=DATEDIF(A121,$N$2,"md")</f>
      </c>
      <c r="I121" s="7" t="n">
        <v>1421</v>
      </c>
      <c r="J121" s="18" t="n">
        <v>76.69</v>
      </c>
      <c r="K121" s="6" t="s">
        <f>=Портфель!G8*Портфель!$R$13</f>
      </c>
      <c r="L121" s="6" t="s">
        <f>=(K121-J121)*E121</f>
      </c>
      <c r="M121" s="6" t="s">
        <f>=MAX(0,L121*0.13)</f>
      </c>
    </row>
    <row collapsed="false" customFormat="false" customHeight="false" hidden="false" ht="12.1" outlineLevel="0" r="122">
      <c r="A122" s="45" t="n">
        <v>44531</v>
      </c>
      <c r="B122" s="17" t="s">
        <v>386</v>
      </c>
      <c r="C122" s="17" t="s">
        <v>42</v>
      </c>
      <c r="D122" s="17" t="s">
        <v>43</v>
      </c>
      <c r="E122" s="18" t="n">
        <v>5</v>
      </c>
      <c r="F122" s="7" t="s">
        <f>=DATEDIF(A122,$N$2,"y")</f>
      </c>
      <c r="G122" s="7" t="s">
        <f>=DATEDIF(A122,$N$2,"ym")</f>
      </c>
      <c r="H122" s="7" t="s">
        <f>=DATEDIF(A122,$N$2,"md")</f>
      </c>
      <c r="I122" s="7" t="n">
        <v>1421</v>
      </c>
      <c r="J122" s="18" t="n">
        <v>76.69</v>
      </c>
      <c r="K122" s="6" t="s">
        <f>=Портфель!G8*Портфель!$R$13</f>
      </c>
      <c r="L122" s="6" t="s">
        <f>=(K122-J122)*E122</f>
      </c>
      <c r="M122" s="6" t="s">
        <f>=MAX(0,L122*0.13)</f>
      </c>
    </row>
    <row collapsed="false" customFormat="false" customHeight="false" hidden="false" ht="12.1" outlineLevel="0" r="123">
      <c r="A123" s="45" t="n">
        <v>44531</v>
      </c>
      <c r="B123" s="17" t="s">
        <v>386</v>
      </c>
      <c r="C123" s="17" t="s">
        <v>42</v>
      </c>
      <c r="D123" s="17" t="s">
        <v>43</v>
      </c>
      <c r="E123" s="18" t="n">
        <v>3</v>
      </c>
      <c r="F123" s="7" t="s">
        <f>=DATEDIF(A123,$N$2,"y")</f>
      </c>
      <c r="G123" s="7" t="s">
        <f>=DATEDIF(A123,$N$2,"ym")</f>
      </c>
      <c r="H123" s="7" t="s">
        <f>=DATEDIF(A123,$N$2,"md")</f>
      </c>
      <c r="I123" s="7" t="n">
        <v>1421</v>
      </c>
      <c r="J123" s="18" t="n">
        <v>76.69</v>
      </c>
      <c r="K123" s="6" t="s">
        <f>=Портфель!G8*Портфель!$R$13</f>
      </c>
      <c r="L123" s="6" t="s">
        <f>=(K123-J123)*E123</f>
      </c>
      <c r="M123" s="6" t="s">
        <f>=MAX(0,L123*0.13)</f>
      </c>
    </row>
    <row collapsed="false" customFormat="false" customHeight="false" hidden="false" ht="12.1" outlineLevel="0" r="124">
      <c r="A124" s="45" t="n">
        <v>44538</v>
      </c>
      <c r="B124" s="17" t="s">
        <v>386</v>
      </c>
      <c r="C124" s="17" t="s">
        <v>42</v>
      </c>
      <c r="D124" s="17" t="s">
        <v>43</v>
      </c>
      <c r="E124" s="18" t="n">
        <v>17</v>
      </c>
      <c r="F124" s="7" t="s">
        <f>=DATEDIF(A124,$N$2,"y")</f>
      </c>
      <c r="G124" s="7" t="s">
        <f>=DATEDIF(A124,$N$2,"ym")</f>
      </c>
      <c r="H124" s="7" t="s">
        <f>=DATEDIF(A124,$N$2,"md")</f>
      </c>
      <c r="I124" s="7" t="n">
        <v>1414</v>
      </c>
      <c r="J124" s="18" t="n">
        <v>78.524705882353</v>
      </c>
      <c r="K124" s="6" t="s">
        <f>=Портфель!G8*Портфель!$R$13</f>
      </c>
      <c r="L124" s="6" t="s">
        <f>=(K124-J124)*E124</f>
      </c>
      <c r="M124" s="6" t="s">
        <f>=MAX(0,L124*0.13)</f>
      </c>
    </row>
    <row collapsed="false" customFormat="false" customHeight="false" hidden="false" ht="12.1" outlineLevel="0" r="125">
      <c r="A125" s="45" t="n">
        <v>44545</v>
      </c>
      <c r="B125" s="17" t="s">
        <v>386</v>
      </c>
      <c r="C125" s="17" t="s">
        <v>42</v>
      </c>
      <c r="D125" s="17" t="s">
        <v>43</v>
      </c>
      <c r="E125" s="18" t="n">
        <v>13</v>
      </c>
      <c r="F125" s="7" t="s">
        <f>=DATEDIF(A125,$N$2,"y")</f>
      </c>
      <c r="G125" s="7" t="s">
        <f>=DATEDIF(A125,$N$2,"ym")</f>
      </c>
      <c r="H125" s="7" t="s">
        <f>=DATEDIF(A125,$N$2,"md")</f>
      </c>
      <c r="I125" s="7" t="n">
        <v>1407</v>
      </c>
      <c r="J125" s="18" t="n">
        <v>76.9</v>
      </c>
      <c r="K125" s="6" t="s">
        <f>=Портфель!G8*Портфель!$R$13</f>
      </c>
      <c r="L125" s="6" t="s">
        <f>=(K125-J125)*E125</f>
      </c>
      <c r="M125" s="6" t="s">
        <f>=MAX(0,L125*0.13)</f>
      </c>
    </row>
    <row collapsed="false" customFormat="false" customHeight="false" hidden="false" ht="12.1" outlineLevel="0" r="126">
      <c r="A126" s="45" t="n">
        <v>44545</v>
      </c>
      <c r="B126" s="17" t="s">
        <v>386</v>
      </c>
      <c r="C126" s="17" t="s">
        <v>42</v>
      </c>
      <c r="D126" s="17" t="s">
        <v>43</v>
      </c>
      <c r="E126" s="18" t="n">
        <v>2</v>
      </c>
      <c r="F126" s="7" t="s">
        <f>=DATEDIF(A126,$N$2,"y")</f>
      </c>
      <c r="G126" s="7" t="s">
        <f>=DATEDIF(A126,$N$2,"ym")</f>
      </c>
      <c r="H126" s="7" t="s">
        <f>=DATEDIF(A126,$N$2,"md")</f>
      </c>
      <c r="I126" s="7" t="n">
        <v>1407</v>
      </c>
      <c r="J126" s="18" t="n">
        <v>76.95</v>
      </c>
      <c r="K126" s="6" t="s">
        <f>=Портфель!G8*Портфель!$R$13</f>
      </c>
      <c r="L126" s="6" t="s">
        <f>=(K126-J126)*E126</f>
      </c>
      <c r="M126" s="6" t="s">
        <f>=MAX(0,L126*0.13)</f>
      </c>
    </row>
    <row collapsed="false" customFormat="false" customHeight="false" hidden="false" ht="12.1" outlineLevel="0" r="127">
      <c r="A127" s="45" t="n">
        <v>44545</v>
      </c>
      <c r="B127" s="17" t="s">
        <v>386</v>
      </c>
      <c r="C127" s="17" t="s">
        <v>42</v>
      </c>
      <c r="D127" s="17" t="s">
        <v>43</v>
      </c>
      <c r="E127" s="18" t="n">
        <v>1</v>
      </c>
      <c r="F127" s="7" t="s">
        <f>=DATEDIF(A127,$N$2,"y")</f>
      </c>
      <c r="G127" s="7" t="s">
        <f>=DATEDIF(A127,$N$2,"ym")</f>
      </c>
      <c r="H127" s="7" t="s">
        <f>=DATEDIF(A127,$N$2,"md")</f>
      </c>
      <c r="I127" s="7" t="n">
        <v>1407</v>
      </c>
      <c r="J127" s="18" t="n">
        <v>76.95</v>
      </c>
      <c r="K127" s="6" t="s">
        <f>=Портфель!G8*Портфель!$R$13</f>
      </c>
      <c r="L127" s="6" t="s">
        <f>=(K127-J127)*E127</f>
      </c>
      <c r="M127" s="6" t="s">
        <f>=MAX(0,L127*0.13)</f>
      </c>
    </row>
    <row collapsed="false" customFormat="false" customHeight="false" hidden="false" ht="12.1" outlineLevel="0" r="128">
      <c r="A128" s="45" t="n">
        <v>44552</v>
      </c>
      <c r="B128" s="17" t="s">
        <v>386</v>
      </c>
      <c r="C128" s="17" t="s">
        <v>42</v>
      </c>
      <c r="D128" s="17" t="s">
        <v>43</v>
      </c>
      <c r="E128" s="18" t="n">
        <v>9</v>
      </c>
      <c r="F128" s="7" t="s">
        <f>=DATEDIF(A128,$N$2,"y")</f>
      </c>
      <c r="G128" s="7" t="s">
        <f>=DATEDIF(A128,$N$2,"ym")</f>
      </c>
      <c r="H128" s="7" t="s">
        <f>=DATEDIF(A128,$N$2,"md")</f>
      </c>
      <c r="I128" s="7" t="n">
        <v>1400</v>
      </c>
      <c r="J128" s="18" t="n">
        <v>77.04</v>
      </c>
      <c r="K128" s="6" t="s">
        <f>=Портфель!G8*Портфель!$R$13</f>
      </c>
      <c r="L128" s="6" t="s">
        <f>=(K128-J128)*E128</f>
      </c>
      <c r="M128" s="6" t="s">
        <f>=MAX(0,L128*0.13)</f>
      </c>
    </row>
    <row collapsed="false" customFormat="false" customHeight="false" hidden="false" ht="12.1" outlineLevel="0" r="129">
      <c r="A129" s="45" t="n">
        <v>44552</v>
      </c>
      <c r="B129" s="17" t="s">
        <v>386</v>
      </c>
      <c r="C129" s="17" t="s">
        <v>42</v>
      </c>
      <c r="D129" s="17" t="s">
        <v>43</v>
      </c>
      <c r="E129" s="18" t="n">
        <v>9</v>
      </c>
      <c r="F129" s="7" t="s">
        <f>=DATEDIF(A129,$N$2,"y")</f>
      </c>
      <c r="G129" s="7" t="s">
        <f>=DATEDIF(A129,$N$2,"ym")</f>
      </c>
      <c r="H129" s="7" t="s">
        <f>=DATEDIF(A129,$N$2,"md")</f>
      </c>
      <c r="I129" s="7" t="n">
        <v>1400</v>
      </c>
      <c r="J129" s="18" t="n">
        <v>77.04</v>
      </c>
      <c r="K129" s="6" t="s">
        <f>=Портфель!G8*Портфель!$R$13</f>
      </c>
      <c r="L129" s="6" t="s">
        <f>=(K129-J129)*E129</f>
      </c>
      <c r="M129" s="6" t="s">
        <f>=MAX(0,L129*0.13)</f>
      </c>
    </row>
    <row collapsed="false" customFormat="false" customHeight="false" hidden="false" ht="12.1" outlineLevel="0" r="130">
      <c r="A130" s="45" t="n">
        <v>44559</v>
      </c>
      <c r="B130" s="17" t="s">
        <v>386</v>
      </c>
      <c r="C130" s="17" t="s">
        <v>42</v>
      </c>
      <c r="D130" s="17" t="s">
        <v>43</v>
      </c>
      <c r="E130" s="18" t="n">
        <v>8</v>
      </c>
      <c r="F130" s="7" t="s">
        <f>=DATEDIF(A130,$N$2,"y")</f>
      </c>
      <c r="G130" s="7" t="s">
        <f>=DATEDIF(A130,$N$2,"ym")</f>
      </c>
      <c r="H130" s="7" t="s">
        <f>=DATEDIF(A130,$N$2,"md")</f>
      </c>
      <c r="I130" s="7" t="n">
        <v>1393</v>
      </c>
      <c r="J130" s="18" t="n">
        <v>79.3475</v>
      </c>
      <c r="K130" s="6" t="s">
        <f>=Портфель!G8*Портфель!$R$13</f>
      </c>
      <c r="L130" s="6" t="s">
        <f>=(K130-J130)*E130</f>
      </c>
      <c r="M130" s="6" t="s">
        <f>=MAX(0,L130*0.13)</f>
      </c>
    </row>
    <row collapsed="false" customFormat="false" customHeight="false" hidden="false" ht="12.1" outlineLevel="0" r="131">
      <c r="A131" s="45" t="n">
        <v>44559</v>
      </c>
      <c r="B131" s="17" t="s">
        <v>386</v>
      </c>
      <c r="C131" s="17" t="s">
        <v>42</v>
      </c>
      <c r="D131" s="17" t="s">
        <v>43</v>
      </c>
      <c r="E131" s="18" t="n">
        <v>3</v>
      </c>
      <c r="F131" s="7" t="s">
        <f>=DATEDIF(A131,$N$2,"y")</f>
      </c>
      <c r="G131" s="7" t="s">
        <f>=DATEDIF(A131,$N$2,"ym")</f>
      </c>
      <c r="H131" s="7" t="s">
        <f>=DATEDIF(A131,$N$2,"md")</f>
      </c>
      <c r="I131" s="7" t="n">
        <v>1393</v>
      </c>
      <c r="J131" s="18" t="n">
        <v>79.346666666667</v>
      </c>
      <c r="K131" s="6" t="s">
        <f>=Портфель!G8*Портфель!$R$13</f>
      </c>
      <c r="L131" s="6" t="s">
        <f>=(K131-J131)*E131</f>
      </c>
      <c r="M131" s="6" t="s">
        <f>=MAX(0,L131*0.13)</f>
      </c>
    </row>
    <row collapsed="false" customFormat="false" customHeight="false" hidden="false" ht="12.1" outlineLevel="0" r="132">
      <c r="A132" s="45" t="n">
        <v>44573</v>
      </c>
      <c r="B132" s="17" t="s">
        <v>386</v>
      </c>
      <c r="C132" s="17" t="s">
        <v>42</v>
      </c>
      <c r="D132" s="17" t="s">
        <v>43</v>
      </c>
      <c r="E132" s="18" t="n">
        <v>2</v>
      </c>
      <c r="F132" s="7" t="s">
        <f>=DATEDIF(A132,$N$2,"y")</f>
      </c>
      <c r="G132" s="7" t="s">
        <f>=DATEDIF(A132,$N$2,"ym")</f>
      </c>
      <c r="H132" s="7" t="s">
        <f>=DATEDIF(A132,$N$2,"md")</f>
      </c>
      <c r="I132" s="7" t="n">
        <v>1379</v>
      </c>
      <c r="J132" s="18" t="n">
        <v>80.82</v>
      </c>
      <c r="K132" s="6" t="s">
        <f>=Портфель!G8*Портфель!$R$13</f>
      </c>
      <c r="L132" s="6" t="s">
        <f>=(K132-J132)*E132</f>
      </c>
      <c r="M132" s="6" t="s">
        <f>=MAX(0,L132*0.13)</f>
      </c>
    </row>
    <row collapsed="false" customFormat="false" customHeight="false" hidden="false" ht="12.1" outlineLevel="0" r="133">
      <c r="A133" s="45" t="n">
        <v>44587</v>
      </c>
      <c r="B133" s="17" t="s">
        <v>386</v>
      </c>
      <c r="C133" s="17" t="s">
        <v>42</v>
      </c>
      <c r="D133" s="17" t="s">
        <v>43</v>
      </c>
      <c r="E133" s="18" t="n">
        <v>2</v>
      </c>
      <c r="F133" s="7" t="s">
        <f>=DATEDIF(A133,$N$2,"y")</f>
      </c>
      <c r="G133" s="7" t="s">
        <f>=DATEDIF(A133,$N$2,"ym")</f>
      </c>
      <c r="H133" s="7" t="s">
        <f>=DATEDIF(A133,$N$2,"md")</f>
      </c>
      <c r="I133" s="7" t="n">
        <v>1365</v>
      </c>
      <c r="J133" s="18" t="n">
        <v>82.525</v>
      </c>
      <c r="K133" s="6" t="s">
        <f>=Портфель!G8*Портфель!$R$13</f>
      </c>
      <c r="L133" s="6" t="s">
        <f>=(K133-J133)*E133</f>
      </c>
      <c r="M133" s="6" t="s">
        <f>=MAX(0,L133*0.13)</f>
      </c>
    </row>
    <row collapsed="false" customFormat="false" customHeight="false" hidden="false" ht="12.1" outlineLevel="0" r="134">
      <c r="A134" s="45" t="n">
        <v>44594</v>
      </c>
      <c r="B134" s="17" t="s">
        <v>386</v>
      </c>
      <c r="C134" s="17" t="s">
        <v>42</v>
      </c>
      <c r="D134" s="17" t="s">
        <v>43</v>
      </c>
      <c r="E134" s="18" t="n">
        <v>4</v>
      </c>
      <c r="F134" s="7" t="s">
        <f>=DATEDIF(A134,$N$2,"y")</f>
      </c>
      <c r="G134" s="7" t="s">
        <f>=DATEDIF(A134,$N$2,"ym")</f>
      </c>
      <c r="H134" s="7" t="s">
        <f>=DATEDIF(A134,$N$2,"md")</f>
      </c>
      <c r="I134" s="7" t="n">
        <v>1358</v>
      </c>
      <c r="J134" s="18" t="n">
        <v>81.2025</v>
      </c>
      <c r="K134" s="6" t="s">
        <f>=Портфель!G8*Портфель!$R$13</f>
      </c>
      <c r="L134" s="6" t="s">
        <f>=(K134-J134)*E134</f>
      </c>
      <c r="M134" s="6" t="s">
        <f>=MAX(0,L134*0.13)</f>
      </c>
    </row>
    <row collapsed="false" customFormat="false" customHeight="false" hidden="false" ht="12.1" outlineLevel="0" r="135">
      <c r="A135" s="45" t="n">
        <v>44601</v>
      </c>
      <c r="B135" s="17" t="s">
        <v>386</v>
      </c>
      <c r="C135" s="17" t="s">
        <v>42</v>
      </c>
      <c r="D135" s="17" t="s">
        <v>43</v>
      </c>
      <c r="E135" s="18" t="n">
        <v>2</v>
      </c>
      <c r="F135" s="7" t="s">
        <f>=DATEDIF(A135,$N$2,"y")</f>
      </c>
      <c r="G135" s="7" t="s">
        <f>=DATEDIF(A135,$N$2,"ym")</f>
      </c>
      <c r="H135" s="7" t="s">
        <f>=DATEDIF(A135,$N$2,"md")</f>
      </c>
      <c r="I135" s="7" t="n">
        <v>1351</v>
      </c>
      <c r="J135" s="18" t="n">
        <v>80.16</v>
      </c>
      <c r="K135" s="6" t="s">
        <f>=Портфель!G8*Портфель!$R$13</f>
      </c>
      <c r="L135" s="6" t="s">
        <f>=(K135-J135)*E135</f>
      </c>
      <c r="M135" s="6" t="s">
        <f>=MAX(0,L135*0.13)</f>
      </c>
    </row>
    <row collapsed="false" customFormat="false" customHeight="false" hidden="false" ht="12.1" outlineLevel="0" r="136">
      <c r="A136" s="45" t="n">
        <v>44608</v>
      </c>
      <c r="B136" s="17" t="s">
        <v>386</v>
      </c>
      <c r="C136" s="17" t="s">
        <v>42</v>
      </c>
      <c r="D136" s="17" t="s">
        <v>43</v>
      </c>
      <c r="E136" s="18" t="n">
        <v>2</v>
      </c>
      <c r="F136" s="7" t="s">
        <f>=DATEDIF(A136,$N$2,"y")</f>
      </c>
      <c r="G136" s="7" t="s">
        <f>=DATEDIF(A136,$N$2,"ym")</f>
      </c>
      <c r="H136" s="7" t="s">
        <f>=DATEDIF(A136,$N$2,"md")</f>
      </c>
      <c r="I136" s="7" t="n">
        <v>1344</v>
      </c>
      <c r="J136" s="18" t="n">
        <v>79.54</v>
      </c>
      <c r="K136" s="6" t="s">
        <f>=Портфель!G8*Портфель!$R$13</f>
      </c>
      <c r="L136" s="6" t="s">
        <f>=(K136-J136)*E136</f>
      </c>
      <c r="M136" s="6" t="s">
        <f>=MAX(0,L136*0.13)</f>
      </c>
    </row>
    <row collapsed="false" customFormat="false" customHeight="false" hidden="false" ht="12.1" outlineLevel="0" r="137">
      <c r="A137" s="45" t="n">
        <v>44757</v>
      </c>
      <c r="B137" s="17" t="s">
        <v>386</v>
      </c>
      <c r="C137" s="17" t="s">
        <v>46</v>
      </c>
      <c r="D137" s="17" t="s">
        <v>47</v>
      </c>
      <c r="E137" s="18" t="n">
        <v>300</v>
      </c>
      <c r="F137" s="7" t="s">
        <f>=DATEDIF(A137,$N$2,"y")</f>
      </c>
      <c r="G137" s="7" t="s">
        <f>=DATEDIF(A137,$N$2,"ym")</f>
      </c>
      <c r="H137" s="7" t="s">
        <f>=DATEDIF(A137,$N$2,"md")</f>
      </c>
      <c r="I137" s="7" t="n">
        <v>1195</v>
      </c>
      <c r="J137" s="18" t="n">
        <v>5.64508392</v>
      </c>
      <c r="K137" s="6" t="s">
        <f>=Портфель!G9*Портфель!$R$17</f>
      </c>
      <c r="L137" s="6" t="s">
        <f>=(K137-J137)*E137</f>
      </c>
      <c r="M137" s="6" t="s">
        <f>=MAX(0,L137*0.13)</f>
      </c>
    </row>
    <row collapsed="false" customFormat="false" customHeight="false" hidden="false" ht="12.1" outlineLevel="0" r="138">
      <c r="A138" s="45" t="n">
        <v>44769</v>
      </c>
      <c r="B138" s="17" t="s">
        <v>386</v>
      </c>
      <c r="C138" s="17" t="s">
        <v>46</v>
      </c>
      <c r="D138" s="17" t="s">
        <v>47</v>
      </c>
      <c r="E138" s="18" t="n">
        <v>100</v>
      </c>
      <c r="F138" s="7" t="s">
        <f>=DATEDIF(A138,$N$2,"y")</f>
      </c>
      <c r="G138" s="7" t="s">
        <f>=DATEDIF(A138,$N$2,"ym")</f>
      </c>
      <c r="H138" s="7" t="s">
        <f>=DATEDIF(A138,$N$2,"md")</f>
      </c>
      <c r="I138" s="7" t="n">
        <v>1183</v>
      </c>
      <c r="J138" s="18" t="n">
        <v>5.86018395</v>
      </c>
      <c r="K138" s="6" t="s">
        <f>=Портфель!G9*Портфель!$R$17</f>
      </c>
      <c r="L138" s="6" t="s">
        <f>=(K138-J138)*E138</f>
      </c>
      <c r="M138" s="6" t="s">
        <f>=MAX(0,L138*0.13)</f>
      </c>
    </row>
    <row collapsed="false" customFormat="false" customHeight="false" hidden="false" ht="12.1" outlineLevel="0" r="139">
      <c r="A139" s="45" t="n">
        <v>44775</v>
      </c>
      <c r="B139" s="17" t="s">
        <v>386</v>
      </c>
      <c r="C139" s="17" t="s">
        <v>46</v>
      </c>
      <c r="D139" s="17" t="s">
        <v>47</v>
      </c>
      <c r="E139" s="18" t="n">
        <v>300</v>
      </c>
      <c r="F139" s="7" t="s">
        <f>=DATEDIF(A139,$N$2,"y")</f>
      </c>
      <c r="G139" s="7" t="s">
        <f>=DATEDIF(A139,$N$2,"ym")</f>
      </c>
      <c r="H139" s="7" t="s">
        <f>=DATEDIF(A139,$N$2,"md")</f>
      </c>
      <c r="I139" s="7" t="n">
        <v>1177</v>
      </c>
      <c r="J139" s="18" t="n">
        <v>6.43464722</v>
      </c>
      <c r="K139" s="6" t="s">
        <f>=Портфель!G9*Портфель!$R$17</f>
      </c>
      <c r="L139" s="6" t="s">
        <f>=(K139-J139)*E139</f>
      </c>
      <c r="M139" s="6" t="s">
        <f>=MAX(0,L139*0.13)</f>
      </c>
    </row>
    <row collapsed="false" customFormat="false" customHeight="false" hidden="false" ht="12.1" outlineLevel="0" r="140">
      <c r="A140" s="45" t="n">
        <v>44783</v>
      </c>
      <c r="B140" s="17" t="s">
        <v>386</v>
      </c>
      <c r="C140" s="17" t="s">
        <v>46</v>
      </c>
      <c r="D140" s="17" t="s">
        <v>47</v>
      </c>
      <c r="E140" s="18" t="n">
        <v>100</v>
      </c>
      <c r="F140" s="7" t="s">
        <f>=DATEDIF(A140,$N$2,"y")</f>
      </c>
      <c r="G140" s="7" t="s">
        <f>=DATEDIF(A140,$N$2,"ym")</f>
      </c>
      <c r="H140" s="7" t="s">
        <f>=DATEDIF(A140,$N$2,"md")</f>
      </c>
      <c r="I140" s="7" t="n">
        <v>1169</v>
      </c>
      <c r="J140" s="18" t="n">
        <v>6.36419956</v>
      </c>
      <c r="K140" s="6" t="s">
        <f>=Портфель!G9*Портфель!$R$17</f>
      </c>
      <c r="L140" s="6" t="s">
        <f>=(K140-J140)*E140</f>
      </c>
      <c r="M140" s="6" t="s">
        <f>=MAX(0,L140*0.13)</f>
      </c>
    </row>
    <row collapsed="false" customFormat="false" customHeight="false" hidden="false" ht="12.1" outlineLevel="0" r="141">
      <c r="A141" s="45" t="n">
        <v>44790</v>
      </c>
      <c r="B141" s="17" t="s">
        <v>386</v>
      </c>
      <c r="C141" s="17" t="s">
        <v>46</v>
      </c>
      <c r="D141" s="17" t="s">
        <v>47</v>
      </c>
      <c r="E141" s="18" t="n">
        <v>200</v>
      </c>
      <c r="F141" s="7" t="s">
        <f>=DATEDIF(A141,$N$2,"y")</f>
      </c>
      <c r="G141" s="7" t="s">
        <f>=DATEDIF(A141,$N$2,"ym")</f>
      </c>
      <c r="H141" s="7" t="s">
        <f>=DATEDIF(A141,$N$2,"md")</f>
      </c>
      <c r="I141" s="7" t="n">
        <v>1162</v>
      </c>
      <c r="J141" s="18" t="n">
        <v>6.62158266</v>
      </c>
      <c r="K141" s="6" t="s">
        <f>=Портфель!G9*Портфель!$R$17</f>
      </c>
      <c r="L141" s="6" t="s">
        <f>=(K141-J141)*E141</f>
      </c>
      <c r="M141" s="6" t="s">
        <f>=MAX(0,L141*0.13)</f>
      </c>
    </row>
    <row collapsed="false" customFormat="false" customHeight="false" hidden="false" ht="12.1" outlineLevel="0" r="142">
      <c r="A142" s="45" t="n">
        <v>44797</v>
      </c>
      <c r="B142" s="17" t="s">
        <v>386</v>
      </c>
      <c r="C142" s="17" t="s">
        <v>46</v>
      </c>
      <c r="D142" s="17" t="s">
        <v>47</v>
      </c>
      <c r="E142" s="18" t="n">
        <v>200</v>
      </c>
      <c r="F142" s="7" t="s">
        <f>=DATEDIF(A142,$N$2,"y")</f>
      </c>
      <c r="G142" s="7" t="s">
        <f>=DATEDIF(A142,$N$2,"ym")</f>
      </c>
      <c r="H142" s="7" t="s">
        <f>=DATEDIF(A142,$N$2,"md")</f>
      </c>
      <c r="I142" s="7" t="n">
        <v>1155</v>
      </c>
      <c r="J142" s="18" t="n">
        <v>6.26515298</v>
      </c>
      <c r="K142" s="6" t="s">
        <f>=Портфель!G9*Портфель!$R$17</f>
      </c>
      <c r="L142" s="6" t="s">
        <f>=(K142-J142)*E142</f>
      </c>
      <c r="M142" s="6" t="s">
        <f>=MAX(0,L142*0.13)</f>
      </c>
    </row>
    <row collapsed="false" customFormat="false" customHeight="false" hidden="false" ht="12.1" outlineLevel="0" r="143">
      <c r="A143" s="45" t="n">
        <v>44806</v>
      </c>
      <c r="B143" s="17" t="s">
        <v>386</v>
      </c>
      <c r="C143" s="17" t="s">
        <v>46</v>
      </c>
      <c r="D143" s="17" t="s">
        <v>47</v>
      </c>
      <c r="E143" s="18" t="n">
        <v>200</v>
      </c>
      <c r="F143" s="7" t="s">
        <f>=DATEDIF(A143,$N$2,"y")</f>
      </c>
      <c r="G143" s="7" t="s">
        <f>=DATEDIF(A143,$N$2,"ym")</f>
      </c>
      <c r="H143" s="7" t="s">
        <f>=DATEDIF(A143,$N$2,"md")</f>
      </c>
      <c r="I143" s="7" t="n">
        <v>1146</v>
      </c>
      <c r="J143" s="18" t="n">
        <v>6.0417711</v>
      </c>
      <c r="K143" s="6" t="s">
        <f>=Портфель!G9*Портфель!$R$17</f>
      </c>
      <c r="L143" s="6" t="s">
        <f>=(K143-J143)*E143</f>
      </c>
      <c r="M143" s="6" t="s">
        <f>=MAX(0,L143*0.13)</f>
      </c>
    </row>
    <row collapsed="false" customFormat="false" customHeight="false" hidden="false" ht="12.1" outlineLevel="0" r="144">
      <c r="A144" s="45" t="n">
        <v>44811</v>
      </c>
      <c r="B144" s="17" t="s">
        <v>386</v>
      </c>
      <c r="C144" s="17" t="s">
        <v>46</v>
      </c>
      <c r="D144" s="17" t="s">
        <v>47</v>
      </c>
      <c r="E144" s="18" t="n">
        <v>200</v>
      </c>
      <c r="F144" s="7" t="s">
        <f>=DATEDIF(A144,$N$2,"y")</f>
      </c>
      <c r="G144" s="7" t="s">
        <f>=DATEDIF(A144,$N$2,"ym")</f>
      </c>
      <c r="H144" s="7" t="s">
        <f>=DATEDIF(A144,$N$2,"md")</f>
      </c>
      <c r="I144" s="7" t="n">
        <v>1141</v>
      </c>
      <c r="J144" s="18" t="n">
        <v>5.97590208</v>
      </c>
      <c r="K144" s="6" t="s">
        <f>=Портфель!G9*Портфель!$R$17</f>
      </c>
      <c r="L144" s="6" t="s">
        <f>=(K144-J144)*E144</f>
      </c>
      <c r="M144" s="6" t="s">
        <f>=MAX(0,L144*0.13)</f>
      </c>
    </row>
    <row collapsed="false" customFormat="false" customHeight="false" hidden="false" ht="12.1" outlineLevel="0" r="145">
      <c r="A145" s="45" t="n">
        <v>44818</v>
      </c>
      <c r="B145" s="17" t="s">
        <v>386</v>
      </c>
      <c r="C145" s="17" t="s">
        <v>46</v>
      </c>
      <c r="D145" s="17" t="s">
        <v>47</v>
      </c>
      <c r="E145" s="18" t="n">
        <v>200</v>
      </c>
      <c r="F145" s="7" t="s">
        <f>=DATEDIF(A145,$N$2,"y")</f>
      </c>
      <c r="G145" s="7" t="s">
        <f>=DATEDIF(A145,$N$2,"ym")</f>
      </c>
      <c r="H145" s="7" t="s">
        <f>=DATEDIF(A145,$N$2,"md")</f>
      </c>
      <c r="I145" s="7" t="n">
        <v>1134</v>
      </c>
      <c r="J145" s="18" t="n">
        <v>5.95870592</v>
      </c>
      <c r="K145" s="6" t="s">
        <f>=Портфель!G9*Портфель!$R$17</f>
      </c>
      <c r="L145" s="6" t="s">
        <f>=(K145-J145)*E145</f>
      </c>
      <c r="M145" s="6" t="s">
        <f>=MAX(0,L145*0.13)</f>
      </c>
    </row>
    <row collapsed="false" customFormat="false" customHeight="false" hidden="false" ht="12.1" outlineLevel="0" r="146">
      <c r="A146" s="45" t="n">
        <v>44826</v>
      </c>
      <c r="B146" s="17" t="s">
        <v>386</v>
      </c>
      <c r="C146" s="17" t="s">
        <v>46</v>
      </c>
      <c r="D146" s="17" t="s">
        <v>47</v>
      </c>
      <c r="E146" s="18" t="n">
        <v>200</v>
      </c>
      <c r="F146" s="7" t="s">
        <f>=DATEDIF(A146,$N$2,"y")</f>
      </c>
      <c r="G146" s="7" t="s">
        <f>=DATEDIF(A146,$N$2,"ym")</f>
      </c>
      <c r="H146" s="7" t="s">
        <f>=DATEDIF(A146,$N$2,"md")</f>
      </c>
      <c r="I146" s="7" t="n">
        <v>1126</v>
      </c>
      <c r="J146" s="18" t="n">
        <v>5.6972916</v>
      </c>
      <c r="K146" s="6" t="s">
        <f>=Портфель!G9*Портфель!$R$17</f>
      </c>
      <c r="L146" s="6" t="s">
        <f>=(K146-J146)*E146</f>
      </c>
      <c r="M146" s="6" t="s">
        <f>=MAX(0,L146*0.13)</f>
      </c>
    </row>
    <row collapsed="false" customFormat="false" customHeight="false" hidden="false" ht="12.1" outlineLevel="0" r="147">
      <c r="A147" s="45" t="n">
        <v>44841</v>
      </c>
      <c r="B147" s="17" t="s">
        <v>386</v>
      </c>
      <c r="C147" s="17" t="s">
        <v>46</v>
      </c>
      <c r="D147" s="17" t="s">
        <v>47</v>
      </c>
      <c r="E147" s="18" t="n">
        <v>300</v>
      </c>
      <c r="F147" s="7" t="s">
        <f>=DATEDIF(A147,$N$2,"y")</f>
      </c>
      <c r="G147" s="7" t="s">
        <f>=DATEDIF(A147,$N$2,"ym")</f>
      </c>
      <c r="H147" s="7" t="s">
        <f>=DATEDIF(A147,$N$2,"md")</f>
      </c>
      <c r="I147" s="7" t="n">
        <v>1111</v>
      </c>
      <c r="J147" s="18" t="n">
        <v>5.49511008</v>
      </c>
      <c r="K147" s="6" t="s">
        <f>=Портфель!G9*Портфель!$R$17</f>
      </c>
      <c r="L147" s="6" t="s">
        <f>=(K147-J147)*E147</f>
      </c>
      <c r="M147" s="6" t="s">
        <f>=MAX(0,L147*0.13)</f>
      </c>
    </row>
    <row collapsed="false" customFormat="false" customHeight="false" hidden="false" ht="12.1" outlineLevel="0" r="148">
      <c r="A148" s="45" t="n">
        <v>44845</v>
      </c>
      <c r="B148" s="17" t="s">
        <v>386</v>
      </c>
      <c r="C148" s="17" t="s">
        <v>46</v>
      </c>
      <c r="D148" s="17" t="s">
        <v>47</v>
      </c>
      <c r="E148" s="18" t="n">
        <v>300</v>
      </c>
      <c r="F148" s="7" t="s">
        <f>=DATEDIF(A148,$N$2,"y")</f>
      </c>
      <c r="G148" s="7" t="s">
        <f>=DATEDIF(A148,$N$2,"ym")</f>
      </c>
      <c r="H148" s="7" t="s">
        <f>=DATEDIF(A148,$N$2,"md")</f>
      </c>
      <c r="I148" s="7" t="n">
        <v>1107</v>
      </c>
      <c r="J148" s="18" t="n">
        <v>5.53335888</v>
      </c>
      <c r="K148" s="6" t="s">
        <f>=Портфель!G9*Портфель!$R$17</f>
      </c>
      <c r="L148" s="6" t="s">
        <f>=(K148-J148)*E148</f>
      </c>
      <c r="M148" s="6" t="s">
        <f>=MAX(0,L148*0.13)</f>
      </c>
    </row>
    <row collapsed="false" customFormat="false" customHeight="false" hidden="false" ht="12.1" outlineLevel="0" r="149">
      <c r="A149" s="45" t="n">
        <v>44855</v>
      </c>
      <c r="B149" s="17" t="s">
        <v>386</v>
      </c>
      <c r="C149" s="17" t="s">
        <v>46</v>
      </c>
      <c r="D149" s="17" t="s">
        <v>47</v>
      </c>
      <c r="E149" s="18" t="n">
        <v>300</v>
      </c>
      <c r="F149" s="7" t="s">
        <f>=DATEDIF(A149,$N$2,"y")</f>
      </c>
      <c r="G149" s="7" t="s">
        <f>=DATEDIF(A149,$N$2,"ym")</f>
      </c>
      <c r="H149" s="7" t="s">
        <f>=DATEDIF(A149,$N$2,"md")</f>
      </c>
      <c r="I149" s="7" t="n">
        <v>1097</v>
      </c>
      <c r="J149" s="18" t="n">
        <v>5.6581656</v>
      </c>
      <c r="K149" s="6" t="s">
        <f>=Портфель!G9*Портфель!$R$17</f>
      </c>
      <c r="L149" s="6" t="s">
        <f>=(K149-J149)*E149</f>
      </c>
      <c r="M149" s="6" t="s">
        <f>=MAX(0,L149*0.13)</f>
      </c>
    </row>
    <row collapsed="false" customFormat="false" customHeight="false" hidden="false" ht="12.1" outlineLevel="0" r="150">
      <c r="A150" s="45" t="n">
        <v>44876</v>
      </c>
      <c r="B150" s="17" t="s">
        <v>386</v>
      </c>
      <c r="C150" s="17" t="s">
        <v>46</v>
      </c>
      <c r="D150" s="17" t="s">
        <v>47</v>
      </c>
      <c r="E150" s="18" t="n">
        <v>100</v>
      </c>
      <c r="F150" s="7" t="s">
        <f>=DATEDIF(A150,$N$2,"y")</f>
      </c>
      <c r="G150" s="7" t="s">
        <f>=DATEDIF(A150,$N$2,"ym")</f>
      </c>
      <c r="H150" s="7" t="s">
        <f>=DATEDIF(A150,$N$2,"md")</f>
      </c>
      <c r="I150" s="7" t="n">
        <v>1076</v>
      </c>
      <c r="J150" s="18" t="n">
        <v>6.04472358</v>
      </c>
      <c r="K150" s="6" t="s">
        <f>=Портфель!G9*Портфель!$R$17</f>
      </c>
      <c r="L150" s="6" t="s">
        <f>=(K150-J150)*E150</f>
      </c>
      <c r="M150" s="6" t="s">
        <f>=MAX(0,L150*0.13)</f>
      </c>
    </row>
    <row collapsed="false" customFormat="false" customHeight="false" hidden="false" ht="12.1" outlineLevel="0" r="151">
      <c r="A151" s="45" t="n">
        <v>43826</v>
      </c>
      <c r="B151" s="17" t="s">
        <v>370</v>
      </c>
      <c r="C151" s="17" t="s">
        <v>51</v>
      </c>
      <c r="D151" s="17" t="s">
        <v>52</v>
      </c>
      <c r="E151" s="18" t="n">
        <v>1</v>
      </c>
      <c r="F151" s="7" t="s">
        <f>=DATEDIF(A151,$N$2,"y")</f>
      </c>
      <c r="G151" s="7" t="s">
        <f>=DATEDIF(A151,$N$2,"ym")</f>
      </c>
      <c r="H151" s="7" t="s">
        <f>=DATEDIF(A151,$N$2,"md")</f>
      </c>
      <c r="I151" s="7" t="n">
        <v>2126</v>
      </c>
      <c r="J151" s="18" t="n">
        <v>5555.62</v>
      </c>
      <c r="K151" s="6" t="s">
        <f>=Портфель!G10*Портфель!$R$13</f>
      </c>
      <c r="L151" s="6" t="s">
        <f>=(K151-J151)*E151</f>
      </c>
      <c r="M151" s="6" t="s">
        <f>=MAX(0,L151*0.13)</f>
      </c>
    </row>
    <row collapsed="false" customFormat="false" customHeight="false" hidden="false" ht="12.1" outlineLevel="0" r="152">
      <c r="A152" s="45" t="n">
        <v>44120</v>
      </c>
      <c r="B152" s="17" t="s">
        <v>386</v>
      </c>
      <c r="C152" s="17" t="s">
        <v>55</v>
      </c>
      <c r="D152" s="17" t="s">
        <v>56</v>
      </c>
      <c r="E152" s="18" t="n">
        <v>70</v>
      </c>
      <c r="F152" s="7" t="s">
        <f>=DATEDIF(A152,$N$2,"y")</f>
      </c>
      <c r="G152" s="7" t="s">
        <f>=DATEDIF(A152,$N$2,"ym")</f>
      </c>
      <c r="H152" s="7" t="s">
        <f>=DATEDIF(A152,$N$2,"md")</f>
      </c>
      <c r="I152" s="7" t="n">
        <v>1832</v>
      </c>
      <c r="J152" s="18" t="n">
        <v>120.15942857143</v>
      </c>
      <c r="K152" s="6" t="s">
        <f>=Портфель!G11*Портфель!$R$13</f>
      </c>
      <c r="L152" s="6" t="s">
        <f>=(K152-J152)*E152</f>
      </c>
      <c r="M152" s="6" t="s">
        <f>=MAX(0,L152*0.13)</f>
      </c>
    </row>
    <row collapsed="false" customFormat="false" customHeight="false" hidden="false" ht="12.1" outlineLevel="0" r="153">
      <c r="A153" s="45" t="n">
        <v>44120</v>
      </c>
      <c r="B153" s="17" t="s">
        <v>386</v>
      </c>
      <c r="C153" s="17" t="s">
        <v>55</v>
      </c>
      <c r="D153" s="17" t="s">
        <v>56</v>
      </c>
      <c r="E153" s="18" t="n">
        <v>10</v>
      </c>
      <c r="F153" s="7" t="s">
        <f>=DATEDIF(A153,$N$2,"y")</f>
      </c>
      <c r="G153" s="7" t="s">
        <f>=DATEDIF(A153,$N$2,"ym")</f>
      </c>
      <c r="H153" s="7" t="s">
        <f>=DATEDIF(A153,$N$2,"md")</f>
      </c>
      <c r="I153" s="7" t="n">
        <v>1832</v>
      </c>
      <c r="J153" s="18" t="n">
        <v>120.189</v>
      </c>
      <c r="K153" s="6" t="s">
        <f>=Портфель!G11*Портфель!$R$13</f>
      </c>
      <c r="L153" s="6" t="s">
        <f>=(K153-J153)*E153</f>
      </c>
      <c r="M153" s="6" t="s">
        <f>=MAX(0,L153*0.13)</f>
      </c>
    </row>
    <row collapsed="false" customFormat="false" customHeight="false" hidden="false" ht="12.1" outlineLevel="0" r="154">
      <c r="A154" s="45" t="n">
        <v>44301</v>
      </c>
      <c r="B154" s="17" t="s">
        <v>386</v>
      </c>
      <c r="C154" s="17" t="s">
        <v>55</v>
      </c>
      <c r="D154" s="17" t="s">
        <v>56</v>
      </c>
      <c r="E154" s="18" t="n">
        <v>5</v>
      </c>
      <c r="F154" s="7" t="s">
        <f>=DATEDIF(A154,$N$2,"y")</f>
      </c>
      <c r="G154" s="7" t="s">
        <f>=DATEDIF(A154,$N$2,"ym")</f>
      </c>
      <c r="H154" s="7" t="s">
        <f>=DATEDIF(A154,$N$2,"md")</f>
      </c>
      <c r="I154" s="7" t="n">
        <v>1651</v>
      </c>
      <c r="J154" s="18" t="n">
        <v>121.364</v>
      </c>
      <c r="K154" s="6" t="s">
        <f>=Портфель!G11*Портфель!$R$13</f>
      </c>
      <c r="L154" s="6" t="s">
        <f>=(K154-J154)*E154</f>
      </c>
      <c r="M154" s="6" t="s">
        <f>=MAX(0,L154*0.13)</f>
      </c>
    </row>
    <row collapsed="false" customFormat="false" customHeight="false" hidden="false" ht="12.1" outlineLevel="0" r="155">
      <c r="A155" s="45" t="n">
        <v>44825</v>
      </c>
      <c r="B155" s="17" t="s">
        <v>386</v>
      </c>
      <c r="C155" s="17" t="s">
        <v>55</v>
      </c>
      <c r="D155" s="17" t="s">
        <v>56</v>
      </c>
      <c r="E155" s="18" t="n">
        <v>7</v>
      </c>
      <c r="F155" s="7" t="s">
        <f>=DATEDIF(A155,$N$2,"y")</f>
      </c>
      <c r="G155" s="7" t="s">
        <f>=DATEDIF(A155,$N$2,"ym")</f>
      </c>
      <c r="H155" s="7" t="s">
        <f>=DATEDIF(A155,$N$2,"md")</f>
      </c>
      <c r="I155" s="7" t="n">
        <v>1127</v>
      </c>
      <c r="J155" s="18" t="n">
        <v>128.96571428571</v>
      </c>
      <c r="K155" s="6" t="s">
        <f>=Портфель!G11*Портфель!$R$13</f>
      </c>
      <c r="L155" s="6" t="s">
        <f>=(K155-J155)*E155</f>
      </c>
      <c r="M155" s="6" t="s">
        <f>=MAX(0,L155*0.13)</f>
      </c>
    </row>
    <row collapsed="false" customFormat="false" customHeight="false" hidden="false" ht="12.1" outlineLevel="0" r="156">
      <c r="A156" s="45" t="n">
        <v>44713</v>
      </c>
      <c r="B156" s="17" t="s">
        <v>386</v>
      </c>
      <c r="C156" s="17" t="s">
        <v>59</v>
      </c>
      <c r="D156" s="17" t="s">
        <v>60</v>
      </c>
      <c r="E156" s="18" t="n">
        <v>1</v>
      </c>
      <c r="F156" s="7" t="s">
        <f>=DATEDIF(A156,$N$2,"y")</f>
      </c>
      <c r="G156" s="7" t="s">
        <f>=DATEDIF(A156,$N$2,"ym")</f>
      </c>
      <c r="H156" s="7" t="s">
        <f>=DATEDIF(A156,$N$2,"md")</f>
      </c>
      <c r="I156" s="7" t="n">
        <v>1239</v>
      </c>
      <c r="J156" s="18" t="n">
        <v>11.42</v>
      </c>
      <c r="K156" s="6" t="s">
        <f>=Портфель!G12*Портфель!$R$13</f>
      </c>
      <c r="L156" s="6" t="s">
        <f>=(K156-J156)*E156</f>
      </c>
      <c r="M156" s="6" t="s">
        <f>=MAX(0,L156*0.13)</f>
      </c>
    </row>
    <row collapsed="false" customFormat="false" customHeight="false" hidden="false" ht="12.1" outlineLevel="0" r="157">
      <c r="A157" s="45" t="n">
        <v>44713</v>
      </c>
      <c r="B157" s="17" t="s">
        <v>386</v>
      </c>
      <c r="C157" s="17" t="s">
        <v>59</v>
      </c>
      <c r="D157" s="17" t="s">
        <v>60</v>
      </c>
      <c r="E157" s="18" t="n">
        <v>4</v>
      </c>
      <c r="F157" s="7" t="s">
        <f>=DATEDIF(A157,$N$2,"y")</f>
      </c>
      <c r="G157" s="7" t="s">
        <f>=DATEDIF(A157,$N$2,"ym")</f>
      </c>
      <c r="H157" s="7" t="s">
        <f>=DATEDIF(A157,$N$2,"md")</f>
      </c>
      <c r="I157" s="7" t="n">
        <v>1239</v>
      </c>
      <c r="J157" s="18" t="n">
        <v>11.4225</v>
      </c>
      <c r="K157" s="6" t="s">
        <f>=Портфель!G12*Портфель!$R$13</f>
      </c>
      <c r="L157" s="6" t="s">
        <f>=(K157-J157)*E157</f>
      </c>
      <c r="M157" s="6" t="s">
        <f>=MAX(0,L157*0.13)</f>
      </c>
    </row>
    <row collapsed="false" customFormat="false" customHeight="false" hidden="false" ht="12.1" outlineLevel="0" r="158">
      <c r="A158" s="45" t="n">
        <v>44713</v>
      </c>
      <c r="B158" s="17" t="s">
        <v>386</v>
      </c>
      <c r="C158" s="17" t="s">
        <v>59</v>
      </c>
      <c r="D158" s="17" t="s">
        <v>60</v>
      </c>
      <c r="E158" s="18" t="n">
        <v>19</v>
      </c>
      <c r="F158" s="7" t="s">
        <f>=DATEDIF(A158,$N$2,"y")</f>
      </c>
      <c r="G158" s="7" t="s">
        <f>=DATEDIF(A158,$N$2,"ym")</f>
      </c>
      <c r="H158" s="7" t="s">
        <f>=DATEDIF(A158,$N$2,"md")</f>
      </c>
      <c r="I158" s="7" t="n">
        <v>1239</v>
      </c>
      <c r="J158" s="18" t="n">
        <v>11.421052631579</v>
      </c>
      <c r="K158" s="6" t="s">
        <f>=Портфель!G12*Портфель!$R$13</f>
      </c>
      <c r="L158" s="6" t="s">
        <f>=(K158-J158)*E158</f>
      </c>
      <c r="M158" s="6" t="s">
        <f>=MAX(0,L158*0.13)</f>
      </c>
    </row>
    <row collapsed="false" customFormat="false" customHeight="false" hidden="false" ht="12.1" outlineLevel="0" r="159">
      <c r="A159" s="45" t="n">
        <v>44762</v>
      </c>
      <c r="B159" s="17" t="s">
        <v>386</v>
      </c>
      <c r="C159" s="17" t="s">
        <v>59</v>
      </c>
      <c r="D159" s="17" t="s">
        <v>60</v>
      </c>
      <c r="E159" s="18" t="n">
        <v>9</v>
      </c>
      <c r="F159" s="7" t="s">
        <f>=DATEDIF(A159,$N$2,"y")</f>
      </c>
      <c r="G159" s="7" t="s">
        <f>=DATEDIF(A159,$N$2,"ym")</f>
      </c>
      <c r="H159" s="7" t="s">
        <f>=DATEDIF(A159,$N$2,"md")</f>
      </c>
      <c r="I159" s="7" t="n">
        <v>1190</v>
      </c>
      <c r="J159" s="18" t="n">
        <v>11.976666666667</v>
      </c>
      <c r="K159" s="6" t="s">
        <f>=Портфель!G12*Портфель!$R$13</f>
      </c>
      <c r="L159" s="6" t="s">
        <f>=(K159-J159)*E159</f>
      </c>
      <c r="M159" s="6" t="s">
        <f>=MAX(0,L159*0.13)</f>
      </c>
    </row>
    <row collapsed="false" customFormat="false" customHeight="false" hidden="false" ht="12.1" outlineLevel="0" r="160">
      <c r="A160" s="45" t="n">
        <v>44762</v>
      </c>
      <c r="B160" s="17" t="s">
        <v>386</v>
      </c>
      <c r="C160" s="17" t="s">
        <v>59</v>
      </c>
      <c r="D160" s="17" t="s">
        <v>60</v>
      </c>
      <c r="E160" s="18" t="n">
        <v>12</v>
      </c>
      <c r="F160" s="7" t="s">
        <f>=DATEDIF(A160,$N$2,"y")</f>
      </c>
      <c r="G160" s="7" t="s">
        <f>=DATEDIF(A160,$N$2,"ym")</f>
      </c>
      <c r="H160" s="7" t="s">
        <f>=DATEDIF(A160,$N$2,"md")</f>
      </c>
      <c r="I160" s="7" t="n">
        <v>1190</v>
      </c>
      <c r="J160" s="18" t="n">
        <v>11.976666666667</v>
      </c>
      <c r="K160" s="6" t="s">
        <f>=Портфель!G12*Портфель!$R$13</f>
      </c>
      <c r="L160" s="6" t="s">
        <f>=(K160-J160)*E160</f>
      </c>
      <c r="M160" s="6" t="s">
        <f>=MAX(0,L160*0.13)</f>
      </c>
    </row>
    <row collapsed="false" customFormat="false" customHeight="false" hidden="false" ht="12.1" outlineLevel="0" r="161">
      <c r="A161" s="45" t="n">
        <v>44763</v>
      </c>
      <c r="B161" s="17" t="s">
        <v>386</v>
      </c>
      <c r="C161" s="17" t="s">
        <v>59</v>
      </c>
      <c r="D161" s="17" t="s">
        <v>60</v>
      </c>
      <c r="E161" s="18" t="n">
        <v>2</v>
      </c>
      <c r="F161" s="7" t="s">
        <f>=DATEDIF(A161,$N$2,"y")</f>
      </c>
      <c r="G161" s="7" t="s">
        <f>=DATEDIF(A161,$N$2,"ym")</f>
      </c>
      <c r="H161" s="7" t="s">
        <f>=DATEDIF(A161,$N$2,"md")</f>
      </c>
      <c r="I161" s="7" t="n">
        <v>1189</v>
      </c>
      <c r="J161" s="18" t="n">
        <v>11.955</v>
      </c>
      <c r="K161" s="6" t="s">
        <f>=Портфель!G12*Портфель!$R$13</f>
      </c>
      <c r="L161" s="6" t="s">
        <f>=(K161-J161)*E161</f>
      </c>
      <c r="M161" s="6" t="s">
        <f>=MAX(0,L161*0.13)</f>
      </c>
    </row>
    <row collapsed="false" customFormat="false" customHeight="false" hidden="false" ht="12.1" outlineLevel="0" r="162">
      <c r="A162" s="45" t="n">
        <v>44763</v>
      </c>
      <c r="B162" s="17" t="s">
        <v>386</v>
      </c>
      <c r="C162" s="17" t="s">
        <v>59</v>
      </c>
      <c r="D162" s="17" t="s">
        <v>60</v>
      </c>
      <c r="E162" s="18" t="n">
        <v>32</v>
      </c>
      <c r="F162" s="7" t="s">
        <f>=DATEDIF(A162,$N$2,"y")</f>
      </c>
      <c r="G162" s="7" t="s">
        <f>=DATEDIF(A162,$N$2,"ym")</f>
      </c>
      <c r="H162" s="7" t="s">
        <f>=DATEDIF(A162,$N$2,"md")</f>
      </c>
      <c r="I162" s="7" t="n">
        <v>1189</v>
      </c>
      <c r="J162" s="18" t="n">
        <v>11.95375</v>
      </c>
      <c r="K162" s="6" t="s">
        <f>=Портфель!G12*Портфель!$R$13</f>
      </c>
      <c r="L162" s="6" t="s">
        <f>=(K162-J162)*E162</f>
      </c>
      <c r="M162" s="6" t="s">
        <f>=MAX(0,L162*0.13)</f>
      </c>
    </row>
    <row collapsed="false" customFormat="false" customHeight="false" hidden="false" ht="12.1" outlineLevel="0" r="163">
      <c r="A163" s="45" t="n">
        <v>44783</v>
      </c>
      <c r="B163" s="17" t="s">
        <v>386</v>
      </c>
      <c r="C163" s="17" t="s">
        <v>59</v>
      </c>
      <c r="D163" s="17" t="s">
        <v>60</v>
      </c>
      <c r="E163" s="18" t="n">
        <v>32</v>
      </c>
      <c r="F163" s="7" t="s">
        <f>=DATEDIF(A163,$N$2,"y")</f>
      </c>
      <c r="G163" s="7" t="s">
        <f>=DATEDIF(A163,$N$2,"ym")</f>
      </c>
      <c r="H163" s="7" t="s">
        <f>=DATEDIF(A163,$N$2,"md")</f>
      </c>
      <c r="I163" s="7" t="n">
        <v>1169</v>
      </c>
      <c r="J163" s="18" t="n">
        <v>12.1521875</v>
      </c>
      <c r="K163" s="6" t="s">
        <f>=Портфель!G12*Портфель!$R$13</f>
      </c>
      <c r="L163" s="6" t="s">
        <f>=(K163-J163)*E163</f>
      </c>
      <c r="M163" s="6" t="s">
        <f>=MAX(0,L163*0.13)</f>
      </c>
    </row>
    <row collapsed="false" customFormat="false" customHeight="false" hidden="false" ht="12.1" outlineLevel="0" r="164">
      <c r="A164" s="45" t="n">
        <v>44791</v>
      </c>
      <c r="B164" s="17" t="s">
        <v>386</v>
      </c>
      <c r="C164" s="17" t="s">
        <v>59</v>
      </c>
      <c r="D164" s="17" t="s">
        <v>60</v>
      </c>
      <c r="E164" s="18" t="n">
        <v>81</v>
      </c>
      <c r="F164" s="7" t="s">
        <f>=DATEDIF(A164,$N$2,"y")</f>
      </c>
      <c r="G164" s="7" t="s">
        <f>=DATEDIF(A164,$N$2,"ym")</f>
      </c>
      <c r="H164" s="7" t="s">
        <f>=DATEDIF(A164,$N$2,"md")</f>
      </c>
      <c r="I164" s="7" t="n">
        <v>1161</v>
      </c>
      <c r="J164" s="18" t="n">
        <v>12.175432098765</v>
      </c>
      <c r="K164" s="6" t="s">
        <f>=Портфель!G12*Портфель!$R$13</f>
      </c>
      <c r="L164" s="6" t="s">
        <f>=(K164-J164)*E164</f>
      </c>
      <c r="M164" s="6" t="s">
        <f>=MAX(0,L164*0.13)</f>
      </c>
    </row>
    <row collapsed="false" customFormat="false" customHeight="false" hidden="false" ht="12.1" outlineLevel="0" r="165">
      <c r="A165" s="45" t="n">
        <v>44797</v>
      </c>
      <c r="B165" s="17" t="s">
        <v>386</v>
      </c>
      <c r="C165" s="17" t="s">
        <v>59</v>
      </c>
      <c r="D165" s="17" t="s">
        <v>60</v>
      </c>
      <c r="E165" s="18" t="n">
        <v>82</v>
      </c>
      <c r="F165" s="7" t="s">
        <f>=DATEDIF(A165,$N$2,"y")</f>
      </c>
      <c r="G165" s="7" t="s">
        <f>=DATEDIF(A165,$N$2,"ym")</f>
      </c>
      <c r="H165" s="7" t="s">
        <f>=DATEDIF(A165,$N$2,"md")</f>
      </c>
      <c r="I165" s="7" t="n">
        <v>1155</v>
      </c>
      <c r="J165" s="18" t="n">
        <v>12.166341463415</v>
      </c>
      <c r="K165" s="6" t="s">
        <f>=Портфель!G12*Портфель!$R$13</f>
      </c>
      <c r="L165" s="6" t="s">
        <f>=(K165-J165)*E165</f>
      </c>
      <c r="M165" s="6" t="s">
        <f>=MAX(0,L165*0.13)</f>
      </c>
    </row>
    <row collapsed="false" customFormat="false" customHeight="false" hidden="false" ht="12.1" outlineLevel="0" r="166">
      <c r="A166" s="45" t="n">
        <v>44811</v>
      </c>
      <c r="B166" s="17" t="s">
        <v>386</v>
      </c>
      <c r="C166" s="17" t="s">
        <v>59</v>
      </c>
      <c r="D166" s="17" t="s">
        <v>60</v>
      </c>
      <c r="E166" s="18" t="n">
        <v>160</v>
      </c>
      <c r="F166" s="7" t="s">
        <f>=DATEDIF(A166,$N$2,"y")</f>
      </c>
      <c r="G166" s="7" t="s">
        <f>=DATEDIF(A166,$N$2,"ym")</f>
      </c>
      <c r="H166" s="7" t="s">
        <f>=DATEDIF(A166,$N$2,"md")</f>
      </c>
      <c r="I166" s="7" t="n">
        <v>1141</v>
      </c>
      <c r="J166" s="18" t="n">
        <v>12.248625</v>
      </c>
      <c r="K166" s="6" t="s">
        <f>=Портфель!G12*Портфель!$R$13</f>
      </c>
      <c r="L166" s="6" t="s">
        <f>=(K166-J166)*E166</f>
      </c>
      <c r="M166" s="6" t="s">
        <f>=MAX(0,L166*0.13)</f>
      </c>
    </row>
    <row collapsed="false" customFormat="false" customHeight="false" hidden="false" ht="12.1" outlineLevel="0" r="167">
      <c r="A167" s="45" t="n">
        <v>44818</v>
      </c>
      <c r="B167" s="17" t="s">
        <v>386</v>
      </c>
      <c r="C167" s="17" t="s">
        <v>59</v>
      </c>
      <c r="D167" s="17" t="s">
        <v>60</v>
      </c>
      <c r="E167" s="18" t="n">
        <v>65</v>
      </c>
      <c r="F167" s="7" t="s">
        <f>=DATEDIF(A167,$N$2,"y")</f>
      </c>
      <c r="G167" s="7" t="s">
        <f>=DATEDIF(A167,$N$2,"ym")</f>
      </c>
      <c r="H167" s="7" t="s">
        <f>=DATEDIF(A167,$N$2,"md")</f>
      </c>
      <c r="I167" s="7" t="n">
        <v>1134</v>
      </c>
      <c r="J167" s="18" t="n">
        <v>12.306769230769</v>
      </c>
      <c r="K167" s="6" t="s">
        <f>=Портфель!G12*Портфель!$R$13</f>
      </c>
      <c r="L167" s="6" t="s">
        <f>=(K167-J167)*E167</f>
      </c>
      <c r="M167" s="6" t="s">
        <f>=MAX(0,L167*0.13)</f>
      </c>
    </row>
    <row collapsed="false" customFormat="false" customHeight="false" hidden="false" ht="12.1" outlineLevel="0" r="168">
      <c r="A168" s="45" t="n">
        <v>45078</v>
      </c>
      <c r="B168" s="17" t="s">
        <v>386</v>
      </c>
      <c r="C168" s="17" t="s">
        <v>59</v>
      </c>
      <c r="D168" s="17" t="s">
        <v>60</v>
      </c>
      <c r="E168" s="18" t="n">
        <v>73</v>
      </c>
      <c r="F168" s="7" t="s">
        <f>=DATEDIF(A168,$N$2,"y")</f>
      </c>
      <c r="G168" s="7" t="s">
        <f>=DATEDIF(A168,$N$2,"ym")</f>
      </c>
      <c r="H168" s="7" t="s">
        <f>=DATEDIF(A168,$N$2,"md")</f>
      </c>
      <c r="I168" s="7" t="n">
        <v>874</v>
      </c>
      <c r="J168" s="18" t="n">
        <v>12.487397260274</v>
      </c>
      <c r="K168" s="6" t="s">
        <f>=Портфель!G12*Портфель!$R$13</f>
      </c>
      <c r="L168" s="6" t="s">
        <f>=(K168-J168)*E168</f>
      </c>
      <c r="M168" s="6" t="s">
        <f>=MAX(0,L168*0.13)</f>
      </c>
    </row>
    <row collapsed="false" customFormat="false" customHeight="false" hidden="false" ht="12.1" outlineLevel="0" r="169">
      <c r="A169" s="45" t="n">
        <v>45231</v>
      </c>
      <c r="B169" s="17" t="s">
        <v>386</v>
      </c>
      <c r="C169" s="17" t="s">
        <v>59</v>
      </c>
      <c r="D169" s="17" t="s">
        <v>60</v>
      </c>
      <c r="E169" s="18" t="n">
        <v>32</v>
      </c>
      <c r="F169" s="7" t="s">
        <f>=DATEDIF(A169,$N$2,"y")</f>
      </c>
      <c r="G169" s="7" t="s">
        <f>=DATEDIF(A169,$N$2,"ym")</f>
      </c>
      <c r="H169" s="7" t="s">
        <f>=DATEDIF(A169,$N$2,"md")</f>
      </c>
      <c r="I169" s="7" t="n">
        <v>721</v>
      </c>
      <c r="J169" s="18" t="n">
        <v>12.8303125</v>
      </c>
      <c r="K169" s="6" t="s">
        <f>=Портфель!G12*Портфель!$R$13</f>
      </c>
      <c r="L169" s="6" t="s">
        <f>=(K169-J169)*E169</f>
      </c>
      <c r="M169" s="6" t="s">
        <f>=MAX(0,L169*0.13)</f>
      </c>
    </row>
    <row collapsed="false" customFormat="false" customHeight="false" hidden="false" ht="12.1" outlineLevel="0" r="170">
      <c r="A170" s="45" t="n">
        <v>45260</v>
      </c>
      <c r="B170" s="17" t="s">
        <v>386</v>
      </c>
      <c r="C170" s="17" t="s">
        <v>59</v>
      </c>
      <c r="D170" s="17" t="s">
        <v>60</v>
      </c>
      <c r="E170" s="18" t="n">
        <v>50</v>
      </c>
      <c r="F170" s="7" t="s">
        <f>=DATEDIF(A170,$N$2,"y")</f>
      </c>
      <c r="G170" s="7" t="s">
        <f>=DATEDIF(A170,$N$2,"ym")</f>
      </c>
      <c r="H170" s="7" t="s">
        <f>=DATEDIF(A170,$N$2,"md")</f>
      </c>
      <c r="I170" s="7" t="n">
        <v>692</v>
      </c>
      <c r="J170" s="18" t="n">
        <v>12.9558</v>
      </c>
      <c r="K170" s="6" t="s">
        <f>=Портфель!G12*Портфель!$R$13</f>
      </c>
      <c r="L170" s="6" t="s">
        <f>=(K170-J170)*E170</f>
      </c>
      <c r="M170" s="6" t="s">
        <f>=MAX(0,L170*0.13)</f>
      </c>
    </row>
    <row collapsed="false" customFormat="false" customHeight="false" hidden="false" ht="12.1" outlineLevel="0" r="171">
      <c r="A171" s="45" t="n">
        <v>45267</v>
      </c>
      <c r="B171" s="17" t="s">
        <v>386</v>
      </c>
      <c r="C171" s="17" t="s">
        <v>59</v>
      </c>
      <c r="D171" s="17" t="s">
        <v>60</v>
      </c>
      <c r="E171" s="18" t="n">
        <v>50</v>
      </c>
      <c r="F171" s="7" t="s">
        <f>=DATEDIF(A171,$N$2,"y")</f>
      </c>
      <c r="G171" s="7" t="s">
        <f>=DATEDIF(A171,$N$2,"ym")</f>
      </c>
      <c r="H171" s="7" t="s">
        <f>=DATEDIF(A171,$N$2,"md")</f>
      </c>
      <c r="I171" s="7" t="n">
        <v>685</v>
      </c>
      <c r="J171" s="18" t="n">
        <v>12.8826</v>
      </c>
      <c r="K171" s="6" t="s">
        <f>=Портфель!G12*Портфель!$R$13</f>
      </c>
      <c r="L171" s="6" t="s">
        <f>=(K171-J171)*E171</f>
      </c>
      <c r="M171" s="6" t="s">
        <f>=MAX(0,L171*0.13)</f>
      </c>
    </row>
    <row collapsed="false" customFormat="false" customHeight="false" hidden="false" ht="12.1" outlineLevel="0" r="172">
      <c r="A172" s="45" t="n">
        <v>45273</v>
      </c>
      <c r="B172" s="17" t="s">
        <v>386</v>
      </c>
      <c r="C172" s="17" t="s">
        <v>59</v>
      </c>
      <c r="D172" s="17" t="s">
        <v>60</v>
      </c>
      <c r="E172" s="18" t="n">
        <v>46</v>
      </c>
      <c r="F172" s="7" t="s">
        <f>=DATEDIF(A172,$N$2,"y")</f>
      </c>
      <c r="G172" s="7" t="s">
        <f>=DATEDIF(A172,$N$2,"ym")</f>
      </c>
      <c r="H172" s="7" t="s">
        <f>=DATEDIF(A172,$N$2,"md")</f>
      </c>
      <c r="I172" s="7" t="n">
        <v>679</v>
      </c>
      <c r="J172" s="18" t="n">
        <v>12.821304347826</v>
      </c>
      <c r="K172" s="6" t="s">
        <f>=Портфель!G12*Портфель!$R$13</f>
      </c>
      <c r="L172" s="6" t="s">
        <f>=(K172-J172)*E172</f>
      </c>
      <c r="M172" s="6" t="s">
        <f>=MAX(0,L172*0.13)</f>
      </c>
    </row>
    <row collapsed="false" customFormat="false" customHeight="false" hidden="false" ht="12.1" outlineLevel="0" r="173">
      <c r="A173" s="45" t="n">
        <v>45337</v>
      </c>
      <c r="B173" s="17" t="s">
        <v>386</v>
      </c>
      <c r="C173" s="17" t="s">
        <v>59</v>
      </c>
      <c r="D173" s="17" t="s">
        <v>60</v>
      </c>
      <c r="E173" s="18" t="n">
        <v>100</v>
      </c>
      <c r="F173" s="7" t="s">
        <f>=DATEDIF(A173,$N$2,"y")</f>
      </c>
      <c r="G173" s="7" t="s">
        <f>=DATEDIF(A173,$N$2,"ym")</f>
      </c>
      <c r="H173" s="7" t="s">
        <f>=DATEDIF(A173,$N$2,"md")</f>
      </c>
      <c r="I173" s="7" t="n">
        <v>615</v>
      </c>
      <c r="J173" s="18" t="n">
        <v>13.2347</v>
      </c>
      <c r="K173" s="6" t="s">
        <f>=Портфель!G12*Портфель!$R$13</f>
      </c>
      <c r="L173" s="6" t="s">
        <f>=(K173-J173)*E173</f>
      </c>
      <c r="M173" s="6" t="s">
        <f>=MAX(0,L173*0.13)</f>
      </c>
    </row>
    <row collapsed="false" customFormat="false" customHeight="false" hidden="false" ht="12.1" outlineLevel="0" r="174">
      <c r="A174" s="45" t="n">
        <v>45386</v>
      </c>
      <c r="B174" s="17" t="s">
        <v>386</v>
      </c>
      <c r="C174" s="17" t="s">
        <v>59</v>
      </c>
      <c r="D174" s="17" t="s">
        <v>60</v>
      </c>
      <c r="E174" s="18" t="n">
        <v>50</v>
      </c>
      <c r="F174" s="7" t="s">
        <f>=DATEDIF(A174,$N$2,"y")</f>
      </c>
      <c r="G174" s="7" t="s">
        <f>=DATEDIF(A174,$N$2,"ym")</f>
      </c>
      <c r="H174" s="7" t="s">
        <f>=DATEDIF(A174,$N$2,"md")</f>
      </c>
      <c r="I174" s="7" t="n">
        <v>566</v>
      </c>
      <c r="J174" s="18" t="n">
        <v>13.354</v>
      </c>
      <c r="K174" s="6" t="s">
        <f>=Портфель!G12*Портфель!$R$13</f>
      </c>
      <c r="L174" s="6" t="s">
        <f>=(K174-J174)*E174</f>
      </c>
      <c r="M174" s="6" t="s">
        <f>=MAX(0,L174*0.13)</f>
      </c>
    </row>
    <row collapsed="false" customFormat="false" customHeight="false" hidden="false" ht="12.1" outlineLevel="0" r="175">
      <c r="A175" s="45" t="n">
        <v>45390</v>
      </c>
      <c r="B175" s="17" t="s">
        <v>386</v>
      </c>
      <c r="C175" s="17" t="s">
        <v>59</v>
      </c>
      <c r="D175" s="17" t="s">
        <v>60</v>
      </c>
      <c r="E175" s="18" t="n">
        <v>50</v>
      </c>
      <c r="F175" s="7" t="s">
        <f>=DATEDIF(A175,$N$2,"y")</f>
      </c>
      <c r="G175" s="7" t="s">
        <f>=DATEDIF(A175,$N$2,"ym")</f>
      </c>
      <c r="H175" s="7" t="s">
        <f>=DATEDIF(A175,$N$2,"md")</f>
      </c>
      <c r="I175" s="7" t="n">
        <v>562</v>
      </c>
      <c r="J175" s="18" t="n">
        <v>13.4</v>
      </c>
      <c r="K175" s="6" t="s">
        <f>=Портфель!G12*Портфель!$R$13</f>
      </c>
      <c r="L175" s="6" t="s">
        <f>=(K175-J175)*E175</f>
      </c>
      <c r="M175" s="6" t="s">
        <f>=MAX(0,L175*0.13)</f>
      </c>
    </row>
    <row collapsed="false" customFormat="false" customHeight="false" hidden="false" ht="12.1" outlineLevel="0" r="176">
      <c r="A176" s="45" t="n">
        <v>45436</v>
      </c>
      <c r="B176" s="17" t="s">
        <v>386</v>
      </c>
      <c r="C176" s="17" t="s">
        <v>59</v>
      </c>
      <c r="D176" s="17" t="s">
        <v>60</v>
      </c>
      <c r="E176" s="18" t="n">
        <v>50</v>
      </c>
      <c r="F176" s="7" t="s">
        <f>=DATEDIF(A176,$N$2,"y")</f>
      </c>
      <c r="G176" s="7" t="s">
        <f>=DATEDIF(A176,$N$2,"ym")</f>
      </c>
      <c r="H176" s="7" t="s">
        <f>=DATEDIF(A176,$N$2,"md")</f>
      </c>
      <c r="I176" s="7" t="n">
        <v>516</v>
      </c>
      <c r="J176" s="18" t="n">
        <v>13.375</v>
      </c>
      <c r="K176" s="6" t="s">
        <f>=Портфель!G12*Портфель!$R$13</f>
      </c>
      <c r="L176" s="6" t="s">
        <f>=(K176-J176)*E176</f>
      </c>
      <c r="M176" s="6" t="s">
        <f>=MAX(0,L176*0.13)</f>
      </c>
    </row>
    <row collapsed="false" customFormat="false" customHeight="false" hidden="false" ht="12.1" outlineLevel="0" r="177">
      <c r="A177" s="45" t="n">
        <v>43819</v>
      </c>
      <c r="B177" s="17" t="s">
        <v>370</v>
      </c>
      <c r="C177" s="17" t="s">
        <v>63</v>
      </c>
      <c r="D177" s="17" t="s">
        <v>64</v>
      </c>
      <c r="E177" s="18" t="n">
        <v>9</v>
      </c>
      <c r="F177" s="7" t="s">
        <f>=DATEDIF(A177,$N$2,"y")</f>
      </c>
      <c r="G177" s="7" t="s">
        <f>=DATEDIF(A177,$N$2,"ym")</f>
      </c>
      <c r="H177" s="7" t="s">
        <f>=DATEDIF(A177,$N$2,"md")</f>
      </c>
      <c r="I177" s="7" t="n">
        <v>2133</v>
      </c>
      <c r="J177" s="18" t="n">
        <v>793.97045822222</v>
      </c>
      <c r="K177" s="6" t="s">
        <f>=Портфель!G13*Портфель!$R$17</f>
      </c>
      <c r="L177" s="6" t="s">
        <f>=(K177-J177)*E177</f>
      </c>
      <c r="M177" s="6" t="s">
        <f>=MAX(0,L177*0.13)</f>
      </c>
    </row>
    <row collapsed="false" customFormat="false" customHeight="false" hidden="false" ht="12.1" outlineLevel="0" r="178">
      <c r="A178" s="45" t="n">
        <v>44440</v>
      </c>
      <c r="B178" s="17" t="s">
        <v>386</v>
      </c>
      <c r="C178" s="17" t="s">
        <v>66</v>
      </c>
      <c r="D178" s="17" t="s">
        <v>67</v>
      </c>
      <c r="E178" s="18" t="n">
        <v>10</v>
      </c>
      <c r="F178" s="7" t="s">
        <f>=DATEDIF(A178,$N$2,"y")</f>
      </c>
      <c r="G178" s="7" t="s">
        <f>=DATEDIF(A178,$N$2,"ym")</f>
      </c>
      <c r="H178" s="7" t="s">
        <f>=DATEDIF(A178,$N$2,"md")</f>
      </c>
      <c r="I178" s="7" t="n">
        <v>1512</v>
      </c>
      <c r="J178" s="18" t="n">
        <v>7.9140348</v>
      </c>
      <c r="K178" s="6" t="s">
        <f>=Портфель!G14*Портфель!$R$17</f>
      </c>
      <c r="L178" s="6" t="s">
        <f>=(K178-J178)*E178</f>
      </c>
      <c r="M178" s="6" t="s">
        <f>=MAX(0,L178*0.13)</f>
      </c>
    </row>
    <row collapsed="false" customFormat="false" customHeight="false" hidden="false" ht="12.1" outlineLevel="0" r="179">
      <c r="A179" s="45" t="n">
        <v>44440</v>
      </c>
      <c r="B179" s="17" t="s">
        <v>386</v>
      </c>
      <c r="C179" s="17" t="s">
        <v>66</v>
      </c>
      <c r="D179" s="17" t="s">
        <v>67</v>
      </c>
      <c r="E179" s="18" t="n">
        <v>6</v>
      </c>
      <c r="F179" s="7" t="s">
        <f>=DATEDIF(A179,$N$2,"y")</f>
      </c>
      <c r="G179" s="7" t="s">
        <f>=DATEDIF(A179,$N$2,"ym")</f>
      </c>
      <c r="H179" s="7" t="s">
        <f>=DATEDIF(A179,$N$2,"md")</f>
      </c>
      <c r="I179" s="7" t="n">
        <v>1512</v>
      </c>
      <c r="J179" s="18" t="n">
        <v>7.9384608333333</v>
      </c>
      <c r="K179" s="6" t="s">
        <f>=Портфель!G14*Портфель!$R$17</f>
      </c>
      <c r="L179" s="6" t="s">
        <f>=(K179-J179)*E179</f>
      </c>
      <c r="M179" s="6" t="s">
        <f>=MAX(0,L179*0.13)</f>
      </c>
    </row>
    <row collapsed="false" customFormat="false" customHeight="false" hidden="false" ht="12.1" outlineLevel="0" r="180">
      <c r="A180" s="45" t="n">
        <v>44440</v>
      </c>
      <c r="B180" s="17" t="s">
        <v>386</v>
      </c>
      <c r="C180" s="17" t="s">
        <v>66</v>
      </c>
      <c r="D180" s="17" t="s">
        <v>67</v>
      </c>
      <c r="E180" s="18" t="n">
        <v>24</v>
      </c>
      <c r="F180" s="7" t="s">
        <f>=DATEDIF(A180,$N$2,"y")</f>
      </c>
      <c r="G180" s="7" t="s">
        <f>=DATEDIF(A180,$N$2,"ym")</f>
      </c>
      <c r="H180" s="7" t="s">
        <f>=DATEDIF(A180,$N$2,"md")</f>
      </c>
      <c r="I180" s="7" t="n">
        <v>1512</v>
      </c>
      <c r="J180" s="18" t="n">
        <v>7.87739575</v>
      </c>
      <c r="K180" s="6" t="s">
        <f>=Портфель!G14*Портфель!$R$17</f>
      </c>
      <c r="L180" s="6" t="s">
        <f>=(K180-J180)*E180</f>
      </c>
      <c r="M180" s="6" t="s">
        <f>=MAX(0,L180*0.13)</f>
      </c>
    </row>
    <row collapsed="false" customFormat="false" customHeight="false" hidden="false" ht="12.1" outlineLevel="0" r="181">
      <c r="A181" s="45" t="n">
        <v>44441</v>
      </c>
      <c r="B181" s="17" t="s">
        <v>386</v>
      </c>
      <c r="C181" s="17" t="s">
        <v>66</v>
      </c>
      <c r="D181" s="17" t="s">
        <v>67</v>
      </c>
      <c r="E181" s="18" t="n">
        <v>60</v>
      </c>
      <c r="F181" s="7" t="s">
        <f>=DATEDIF(A181,$N$2,"y")</f>
      </c>
      <c r="G181" s="7" t="s">
        <f>=DATEDIF(A181,$N$2,"ym")</f>
      </c>
      <c r="H181" s="7" t="s">
        <f>=DATEDIF(A181,$N$2,"md")</f>
      </c>
      <c r="I181" s="7" t="n">
        <v>1511</v>
      </c>
      <c r="J181" s="18" t="n">
        <v>7.9168481333333</v>
      </c>
      <c r="K181" s="6" t="s">
        <f>=Портфель!G14*Портфель!$R$17</f>
      </c>
      <c r="L181" s="6" t="s">
        <f>=(K181-J181)*E181</f>
      </c>
      <c r="M181" s="6" t="s">
        <f>=MAX(0,L181*0.13)</f>
      </c>
    </row>
    <row collapsed="false" customFormat="false" customHeight="false" hidden="false" ht="12.1" outlineLevel="0" r="182">
      <c r="A182" s="45" t="n">
        <v>44461</v>
      </c>
      <c r="B182" s="17" t="s">
        <v>386</v>
      </c>
      <c r="C182" s="17" t="s">
        <v>66</v>
      </c>
      <c r="D182" s="17" t="s">
        <v>67</v>
      </c>
      <c r="E182" s="18" t="n">
        <v>100</v>
      </c>
      <c r="F182" s="7" t="s">
        <f>=DATEDIF(A182,$N$2,"y")</f>
      </c>
      <c r="G182" s="7" t="s">
        <f>=DATEDIF(A182,$N$2,"ym")</f>
      </c>
      <c r="H182" s="7" t="s">
        <f>=DATEDIF(A182,$N$2,"md")</f>
      </c>
      <c r="I182" s="7" t="n">
        <v>1491</v>
      </c>
      <c r="J182" s="18" t="n">
        <v>8.14790571</v>
      </c>
      <c r="K182" s="6" t="s">
        <f>=Портфель!G14*Портфель!$R$17</f>
      </c>
      <c r="L182" s="6" t="s">
        <f>=(K182-J182)*E182</f>
      </c>
      <c r="M182" s="6" t="s">
        <f>=MAX(0,L182*0.13)</f>
      </c>
    </row>
    <row collapsed="false" customFormat="false" customHeight="false" hidden="false" ht="12.1" outlineLevel="0" r="183">
      <c r="A183" s="45" t="n">
        <v>44468</v>
      </c>
      <c r="B183" s="17" t="s">
        <v>386</v>
      </c>
      <c r="C183" s="17" t="s">
        <v>66</v>
      </c>
      <c r="D183" s="17" t="s">
        <v>67</v>
      </c>
      <c r="E183" s="18" t="n">
        <v>500</v>
      </c>
      <c r="F183" s="7" t="s">
        <f>=DATEDIF(A183,$N$2,"y")</f>
      </c>
      <c r="G183" s="7" t="s">
        <f>=DATEDIF(A183,$N$2,"ym")</f>
      </c>
      <c r="H183" s="7" t="s">
        <f>=DATEDIF(A183,$N$2,"md")</f>
      </c>
      <c r="I183" s="7" t="n">
        <v>1484</v>
      </c>
      <c r="J183" s="18" t="n">
        <v>7.74388644</v>
      </c>
      <c r="K183" s="6" t="s">
        <f>=Портфель!G14*Портфель!$R$17</f>
      </c>
      <c r="L183" s="6" t="s">
        <f>=(K183-J183)*E183</f>
      </c>
      <c r="M183" s="6" t="s">
        <f>=MAX(0,L183*0.13)</f>
      </c>
    </row>
    <row collapsed="false" customFormat="false" customHeight="false" hidden="false" ht="12.1" outlineLevel="0" r="184">
      <c r="A184" s="45" t="n">
        <v>44496</v>
      </c>
      <c r="B184" s="17" t="s">
        <v>386</v>
      </c>
      <c r="C184" s="17" t="s">
        <v>66</v>
      </c>
      <c r="D184" s="17" t="s">
        <v>67</v>
      </c>
      <c r="E184" s="18" t="n">
        <v>100</v>
      </c>
      <c r="F184" s="7" t="s">
        <f>=DATEDIF(A184,$N$2,"y")</f>
      </c>
      <c r="G184" s="7" t="s">
        <f>=DATEDIF(A184,$N$2,"ym")</f>
      </c>
      <c r="H184" s="7" t="s">
        <f>=DATEDIF(A184,$N$2,"md")</f>
      </c>
      <c r="I184" s="7" t="n">
        <v>1456</v>
      </c>
      <c r="J184" s="18" t="n">
        <v>8.01245952</v>
      </c>
      <c r="K184" s="6" t="s">
        <f>=Портфель!G14*Портфель!$R$17</f>
      </c>
      <c r="L184" s="6" t="s">
        <f>=(K184-J184)*E184</f>
      </c>
      <c r="M184" s="6" t="s">
        <f>=MAX(0,L184*0.13)</f>
      </c>
    </row>
    <row collapsed="false" customFormat="false" customHeight="false" hidden="false" ht="12.1" outlineLevel="0" r="185">
      <c r="A185" s="45" t="n">
        <v>44503</v>
      </c>
      <c r="B185" s="17" t="s">
        <v>386</v>
      </c>
      <c r="C185" s="17" t="s">
        <v>66</v>
      </c>
      <c r="D185" s="17" t="s">
        <v>67</v>
      </c>
      <c r="E185" s="18" t="n">
        <v>100</v>
      </c>
      <c r="F185" s="7" t="s">
        <f>=DATEDIF(A185,$N$2,"y")</f>
      </c>
      <c r="G185" s="7" t="s">
        <f>=DATEDIF(A185,$N$2,"ym")</f>
      </c>
      <c r="H185" s="7" t="s">
        <f>=DATEDIF(A185,$N$2,"md")</f>
      </c>
      <c r="I185" s="7" t="n">
        <v>1449</v>
      </c>
      <c r="J185" s="18" t="n">
        <v>8.14137837</v>
      </c>
      <c r="K185" s="6" t="s">
        <f>=Портфель!G14*Портфель!$R$17</f>
      </c>
      <c r="L185" s="6" t="s">
        <f>=(K185-J185)*E185</f>
      </c>
      <c r="M185" s="6" t="s">
        <f>=MAX(0,L185*0.13)</f>
      </c>
    </row>
    <row collapsed="false" customFormat="false" customHeight="false" hidden="false" ht="12.1" outlineLevel="0" r="186">
      <c r="A186" s="45" t="n">
        <v>44511</v>
      </c>
      <c r="B186" s="17" t="s">
        <v>386</v>
      </c>
      <c r="C186" s="17" t="s">
        <v>66</v>
      </c>
      <c r="D186" s="17" t="s">
        <v>67</v>
      </c>
      <c r="E186" s="18" t="n">
        <v>100</v>
      </c>
      <c r="F186" s="7" t="s">
        <f>=DATEDIF(A186,$N$2,"y")</f>
      </c>
      <c r="G186" s="7" t="s">
        <f>=DATEDIF(A186,$N$2,"ym")</f>
      </c>
      <c r="H186" s="7" t="s">
        <f>=DATEDIF(A186,$N$2,"md")</f>
      </c>
      <c r="I186" s="7" t="n">
        <v>1441</v>
      </c>
      <c r="J186" s="18" t="n">
        <v>8.1369945</v>
      </c>
      <c r="K186" s="6" t="s">
        <f>=Портфель!G14*Портфель!$R$17</f>
      </c>
      <c r="L186" s="6" t="s">
        <f>=(K186-J186)*E186</f>
      </c>
      <c r="M186" s="6" t="s">
        <f>=MAX(0,L186*0.13)</f>
      </c>
    </row>
    <row collapsed="false" customFormat="false" customHeight="false" hidden="false" ht="12.1" outlineLevel="0" r="187">
      <c r="A187" s="45" t="n">
        <v>44517</v>
      </c>
      <c r="B187" s="17" t="s">
        <v>386</v>
      </c>
      <c r="C187" s="17" t="s">
        <v>66</v>
      </c>
      <c r="D187" s="17" t="s">
        <v>67</v>
      </c>
      <c r="E187" s="18" t="n">
        <v>100</v>
      </c>
      <c r="F187" s="7" t="s">
        <f>=DATEDIF(A187,$N$2,"y")</f>
      </c>
      <c r="G187" s="7" t="s">
        <f>=DATEDIF(A187,$N$2,"ym")</f>
      </c>
      <c r="H187" s="7" t="s">
        <f>=DATEDIF(A187,$N$2,"md")</f>
      </c>
      <c r="I187" s="7" t="n">
        <v>1435</v>
      </c>
      <c r="J187" s="18" t="n">
        <v>8.8517466</v>
      </c>
      <c r="K187" s="6" t="s">
        <f>=Портфель!G14*Портфель!$R$17</f>
      </c>
      <c r="L187" s="6" t="s">
        <f>=(K187-J187)*E187</f>
      </c>
      <c r="M187" s="6" t="s">
        <f>=MAX(0,L187*0.13)</f>
      </c>
    </row>
    <row collapsed="false" customFormat="false" customHeight="false" hidden="false" ht="12.1" outlineLevel="0" r="188">
      <c r="A188" s="45" t="n">
        <v>44524</v>
      </c>
      <c r="B188" s="17" t="s">
        <v>386</v>
      </c>
      <c r="C188" s="17" t="s">
        <v>66</v>
      </c>
      <c r="D188" s="17" t="s">
        <v>67</v>
      </c>
      <c r="E188" s="18" t="n">
        <v>100</v>
      </c>
      <c r="F188" s="7" t="s">
        <f>=DATEDIF(A188,$N$2,"y")</f>
      </c>
      <c r="G188" s="7" t="s">
        <f>=DATEDIF(A188,$N$2,"ym")</f>
      </c>
      <c r="H188" s="7" t="s">
        <f>=DATEDIF(A188,$N$2,"md")</f>
      </c>
      <c r="I188" s="7" t="n">
        <v>1428</v>
      </c>
      <c r="J188" s="18" t="n">
        <v>8.26153008</v>
      </c>
      <c r="K188" s="6" t="s">
        <f>=Портфель!G14*Портфель!$R$17</f>
      </c>
      <c r="L188" s="6" t="s">
        <f>=(K188-J188)*E188</f>
      </c>
      <c r="M188" s="6" t="s">
        <f>=MAX(0,L188*0.13)</f>
      </c>
    </row>
    <row collapsed="false" customFormat="false" customHeight="false" hidden="false" ht="12.1" outlineLevel="0" r="189">
      <c r="A189" s="45" t="n">
        <v>44531</v>
      </c>
      <c r="B189" s="17" t="s">
        <v>386</v>
      </c>
      <c r="C189" s="17" t="s">
        <v>66</v>
      </c>
      <c r="D189" s="17" t="s">
        <v>67</v>
      </c>
      <c r="E189" s="18" t="n">
        <v>100</v>
      </c>
      <c r="F189" s="7" t="s">
        <f>=DATEDIF(A189,$N$2,"y")</f>
      </c>
      <c r="G189" s="7" t="s">
        <f>=DATEDIF(A189,$N$2,"ym")</f>
      </c>
      <c r="H189" s="7" t="s">
        <f>=DATEDIF(A189,$N$2,"md")</f>
      </c>
      <c r="I189" s="7" t="n">
        <v>1421</v>
      </c>
      <c r="J189" s="18" t="n">
        <v>8.36550342</v>
      </c>
      <c r="K189" s="6" t="s">
        <f>=Портфель!G14*Портфель!$R$17</f>
      </c>
      <c r="L189" s="6" t="s">
        <f>=(K189-J189)*E189</f>
      </c>
      <c r="M189" s="6" t="s">
        <f>=MAX(0,L189*0.13)</f>
      </c>
    </row>
    <row collapsed="false" customFormat="false" customHeight="false" hidden="false" ht="12.1" outlineLevel="0" r="190">
      <c r="A190" s="45" t="n">
        <v>44538</v>
      </c>
      <c r="B190" s="17" t="s">
        <v>386</v>
      </c>
      <c r="C190" s="17" t="s">
        <v>66</v>
      </c>
      <c r="D190" s="17" t="s">
        <v>67</v>
      </c>
      <c r="E190" s="18" t="n">
        <v>100</v>
      </c>
      <c r="F190" s="7" t="s">
        <f>=DATEDIF(A190,$N$2,"y")</f>
      </c>
      <c r="G190" s="7" t="s">
        <f>=DATEDIF(A190,$N$2,"ym")</f>
      </c>
      <c r="H190" s="7" t="s">
        <f>=DATEDIF(A190,$N$2,"md")</f>
      </c>
      <c r="I190" s="7" t="n">
        <v>1414</v>
      </c>
      <c r="J190" s="18" t="n">
        <v>7.88848536</v>
      </c>
      <c r="K190" s="6" t="s">
        <f>=Портфель!G14*Портфель!$R$17</f>
      </c>
      <c r="L190" s="6" t="s">
        <f>=(K190-J190)*E190</f>
      </c>
      <c r="M190" s="6" t="s">
        <f>=MAX(0,L190*0.13)</f>
      </c>
    </row>
    <row collapsed="false" customFormat="false" customHeight="false" hidden="false" ht="12.1" outlineLevel="0" r="191">
      <c r="A191" s="45" t="n">
        <v>44545</v>
      </c>
      <c r="B191" s="17" t="s">
        <v>386</v>
      </c>
      <c r="C191" s="17" t="s">
        <v>66</v>
      </c>
      <c r="D191" s="17" t="s">
        <v>67</v>
      </c>
      <c r="E191" s="18" t="n">
        <v>200</v>
      </c>
      <c r="F191" s="7" t="s">
        <f>=DATEDIF(A191,$N$2,"y")</f>
      </c>
      <c r="G191" s="7" t="s">
        <f>=DATEDIF(A191,$N$2,"ym")</f>
      </c>
      <c r="H191" s="7" t="s">
        <f>=DATEDIF(A191,$N$2,"md")</f>
      </c>
      <c r="I191" s="7" t="n">
        <v>1407</v>
      </c>
      <c r="J191" s="18" t="n">
        <v>7.21473436</v>
      </c>
      <c r="K191" s="6" t="s">
        <f>=Портфель!G14*Портфель!$R$17</f>
      </c>
      <c r="L191" s="6" t="s">
        <f>=(K191-J191)*E191</f>
      </c>
      <c r="M191" s="6" t="s">
        <f>=MAX(0,L191*0.13)</f>
      </c>
    </row>
    <row collapsed="false" customFormat="false" customHeight="false" hidden="false" ht="12.1" outlineLevel="0" r="192">
      <c r="A192" s="45" t="n">
        <v>44552</v>
      </c>
      <c r="B192" s="17" t="s">
        <v>386</v>
      </c>
      <c r="C192" s="17" t="s">
        <v>66</v>
      </c>
      <c r="D192" s="17" t="s">
        <v>67</v>
      </c>
      <c r="E192" s="18" t="n">
        <v>200</v>
      </c>
      <c r="F192" s="7" t="s">
        <f>=DATEDIF(A192,$N$2,"y")</f>
      </c>
      <c r="G192" s="7" t="s">
        <f>=DATEDIF(A192,$N$2,"ym")</f>
      </c>
      <c r="H192" s="7" t="s">
        <f>=DATEDIF(A192,$N$2,"md")</f>
      </c>
      <c r="I192" s="7" t="n">
        <v>1400</v>
      </c>
      <c r="J192" s="18" t="n">
        <v>7.42635236</v>
      </c>
      <c r="K192" s="6" t="s">
        <f>=Портфель!G14*Портфель!$R$17</f>
      </c>
      <c r="L192" s="6" t="s">
        <f>=(K192-J192)*E192</f>
      </c>
      <c r="M192" s="6" t="s">
        <f>=MAX(0,L192*0.13)</f>
      </c>
    </row>
    <row collapsed="false" customFormat="false" customHeight="false" hidden="false" ht="12.1" outlineLevel="0" r="193">
      <c r="A193" s="45" t="n">
        <v>44468</v>
      </c>
      <c r="B193" s="17" t="s">
        <v>386</v>
      </c>
      <c r="C193" s="17" t="s">
        <v>70</v>
      </c>
      <c r="D193" s="17" t="s">
        <v>71</v>
      </c>
      <c r="E193" s="18" t="n">
        <v>16</v>
      </c>
      <c r="F193" s="7" t="s">
        <f>=DATEDIF(A193,$N$2,"y")</f>
      </c>
      <c r="G193" s="7" t="s">
        <f>=DATEDIF(A193,$N$2,"ym")</f>
      </c>
      <c r="H193" s="7" t="s">
        <f>=DATEDIF(A193,$N$2,"md")</f>
      </c>
      <c r="I193" s="7" t="n">
        <v>1484</v>
      </c>
      <c r="J193" s="18" t="n">
        <v>76.95</v>
      </c>
      <c r="K193" s="6" t="s">
        <f>=Портфель!G15*Портфель!$R$13</f>
      </c>
      <c r="L193" s="6" t="s">
        <f>=(K193-J193)*E193</f>
      </c>
      <c r="M193" s="6" t="s">
        <f>=MAX(0,L193*0.13)</f>
      </c>
    </row>
    <row collapsed="false" customFormat="false" customHeight="false" hidden="false" ht="12.1" outlineLevel="0" r="194">
      <c r="A194" s="45" t="n">
        <v>44475</v>
      </c>
      <c r="B194" s="17" t="s">
        <v>386</v>
      </c>
      <c r="C194" s="17" t="s">
        <v>70</v>
      </c>
      <c r="D194" s="17" t="s">
        <v>71</v>
      </c>
      <c r="E194" s="18" t="n">
        <v>18</v>
      </c>
      <c r="F194" s="7" t="s">
        <f>=DATEDIF(A194,$N$2,"y")</f>
      </c>
      <c r="G194" s="7" t="s">
        <f>=DATEDIF(A194,$N$2,"ym")</f>
      </c>
      <c r="H194" s="7" t="s">
        <f>=DATEDIF(A194,$N$2,"md")</f>
      </c>
      <c r="I194" s="7" t="n">
        <v>1477</v>
      </c>
      <c r="J194" s="18" t="n">
        <v>76.308333333333</v>
      </c>
      <c r="K194" s="6" t="s">
        <f>=Портфель!G15*Портфель!$R$13</f>
      </c>
      <c r="L194" s="6" t="s">
        <f>=(K194-J194)*E194</f>
      </c>
      <c r="M194" s="6" t="s">
        <f>=MAX(0,L194*0.13)</f>
      </c>
    </row>
    <row collapsed="false" customFormat="false" customHeight="false" hidden="false" ht="12.1" outlineLevel="0" r="195">
      <c r="A195" s="45" t="n">
        <v>44482</v>
      </c>
      <c r="B195" s="17" t="s">
        <v>386</v>
      </c>
      <c r="C195" s="17" t="s">
        <v>70</v>
      </c>
      <c r="D195" s="17" t="s">
        <v>71</v>
      </c>
      <c r="E195" s="18" t="n">
        <v>6</v>
      </c>
      <c r="F195" s="7" t="s">
        <f>=DATEDIF(A195,$N$2,"y")</f>
      </c>
      <c r="G195" s="7" t="s">
        <f>=DATEDIF(A195,$N$2,"ym")</f>
      </c>
      <c r="H195" s="7" t="s">
        <f>=DATEDIF(A195,$N$2,"md")</f>
      </c>
      <c r="I195" s="7" t="n">
        <v>1470</v>
      </c>
      <c r="J195" s="18" t="n">
        <v>75.125</v>
      </c>
      <c r="K195" s="6" t="s">
        <f>=Портфель!G15*Портфель!$R$13</f>
      </c>
      <c r="L195" s="6" t="s">
        <f>=(K195-J195)*E195</f>
      </c>
      <c r="M195" s="6" t="s">
        <f>=MAX(0,L195*0.13)</f>
      </c>
    </row>
    <row collapsed="false" customFormat="false" customHeight="false" hidden="false" ht="12.1" outlineLevel="0" r="196">
      <c r="A196" s="45" t="n">
        <v>44482</v>
      </c>
      <c r="B196" s="17" t="s">
        <v>386</v>
      </c>
      <c r="C196" s="17" t="s">
        <v>70</v>
      </c>
      <c r="D196" s="17" t="s">
        <v>71</v>
      </c>
      <c r="E196" s="18" t="n">
        <v>2</v>
      </c>
      <c r="F196" s="7" t="s">
        <f>=DATEDIF(A196,$N$2,"y")</f>
      </c>
      <c r="G196" s="7" t="s">
        <f>=DATEDIF(A196,$N$2,"ym")</f>
      </c>
      <c r="H196" s="7" t="s">
        <f>=DATEDIF(A196,$N$2,"md")</f>
      </c>
      <c r="I196" s="7" t="n">
        <v>1470</v>
      </c>
      <c r="J196" s="18" t="n">
        <v>75.125</v>
      </c>
      <c r="K196" s="6" t="s">
        <f>=Портфель!G15*Портфель!$R$13</f>
      </c>
      <c r="L196" s="6" t="s">
        <f>=(K196-J196)*E196</f>
      </c>
      <c r="M196" s="6" t="s">
        <f>=MAX(0,L196*0.13)</f>
      </c>
    </row>
    <row collapsed="false" customFormat="false" customHeight="false" hidden="false" ht="12.1" outlineLevel="0" r="197">
      <c r="A197" s="45" t="n">
        <v>44489</v>
      </c>
      <c r="B197" s="17" t="s">
        <v>386</v>
      </c>
      <c r="C197" s="17" t="s">
        <v>70</v>
      </c>
      <c r="D197" s="17" t="s">
        <v>71</v>
      </c>
      <c r="E197" s="18" t="n">
        <v>7</v>
      </c>
      <c r="F197" s="7" t="s">
        <f>=DATEDIF(A197,$N$2,"y")</f>
      </c>
      <c r="G197" s="7" t="s">
        <f>=DATEDIF(A197,$N$2,"ym")</f>
      </c>
      <c r="H197" s="7" t="s">
        <f>=DATEDIF(A197,$N$2,"md")</f>
      </c>
      <c r="I197" s="7" t="n">
        <v>1463</v>
      </c>
      <c r="J197" s="18" t="n">
        <v>74.352857142857</v>
      </c>
      <c r="K197" s="6" t="s">
        <f>=Портфель!G15*Портфель!$R$13</f>
      </c>
      <c r="L197" s="6" t="s">
        <f>=(K197-J197)*E197</f>
      </c>
      <c r="M197" s="6" t="s">
        <f>=MAX(0,L197*0.13)</f>
      </c>
    </row>
    <row collapsed="false" customFormat="false" customHeight="false" hidden="false" ht="12.1" outlineLevel="0" r="198">
      <c r="A198" s="45" t="n">
        <v>44496</v>
      </c>
      <c r="B198" s="17" t="s">
        <v>386</v>
      </c>
      <c r="C198" s="17" t="s">
        <v>70</v>
      </c>
      <c r="D198" s="17" t="s">
        <v>71</v>
      </c>
      <c r="E198" s="18" t="n">
        <v>5</v>
      </c>
      <c r="F198" s="7" t="s">
        <f>=DATEDIF(A198,$N$2,"y")</f>
      </c>
      <c r="G198" s="7" t="s">
        <f>=DATEDIF(A198,$N$2,"ym")</f>
      </c>
      <c r="H198" s="7" t="s">
        <f>=DATEDIF(A198,$N$2,"md")</f>
      </c>
      <c r="I198" s="7" t="n">
        <v>1456</v>
      </c>
      <c r="J198" s="18" t="n">
        <v>73.53</v>
      </c>
      <c r="K198" s="6" t="s">
        <f>=Портфель!G15*Портфель!$R$13</f>
      </c>
      <c r="L198" s="6" t="s">
        <f>=(K198-J198)*E198</f>
      </c>
      <c r="M198" s="6" t="s">
        <f>=MAX(0,L198*0.13)</f>
      </c>
    </row>
    <row collapsed="false" customFormat="false" customHeight="false" hidden="false" ht="12.1" outlineLevel="0" r="199">
      <c r="A199" s="45" t="n">
        <v>44503</v>
      </c>
      <c r="B199" s="17" t="s">
        <v>386</v>
      </c>
      <c r="C199" s="17" t="s">
        <v>70</v>
      </c>
      <c r="D199" s="17" t="s">
        <v>71</v>
      </c>
      <c r="E199" s="18" t="n">
        <v>8</v>
      </c>
      <c r="F199" s="7" t="s">
        <f>=DATEDIF(A199,$N$2,"y")</f>
      </c>
      <c r="G199" s="7" t="s">
        <f>=DATEDIF(A199,$N$2,"ym")</f>
      </c>
      <c r="H199" s="7" t="s">
        <f>=DATEDIF(A199,$N$2,"md")</f>
      </c>
      <c r="I199" s="7" t="n">
        <v>1449</v>
      </c>
      <c r="J199" s="18" t="n">
        <v>75.325</v>
      </c>
      <c r="K199" s="6" t="s">
        <f>=Портфель!G15*Портфель!$R$13</f>
      </c>
      <c r="L199" s="6" t="s">
        <f>=(K199-J199)*E199</f>
      </c>
      <c r="M199" s="6" t="s">
        <f>=MAX(0,L199*0.13)</f>
      </c>
    </row>
    <row collapsed="false" customFormat="false" customHeight="false" hidden="false" ht="12.1" outlineLevel="0" r="200">
      <c r="A200" s="45" t="n">
        <v>44511</v>
      </c>
      <c r="B200" s="17" t="s">
        <v>386</v>
      </c>
      <c r="C200" s="17" t="s">
        <v>70</v>
      </c>
      <c r="D200" s="17" t="s">
        <v>71</v>
      </c>
      <c r="E200" s="18" t="n">
        <v>4</v>
      </c>
      <c r="F200" s="7" t="s">
        <f>=DATEDIF(A200,$N$2,"y")</f>
      </c>
      <c r="G200" s="7" t="s">
        <f>=DATEDIF(A200,$N$2,"ym")</f>
      </c>
      <c r="H200" s="7" t="s">
        <f>=DATEDIF(A200,$N$2,"md")</f>
      </c>
      <c r="I200" s="7" t="n">
        <v>1441</v>
      </c>
      <c r="J200" s="18" t="n">
        <v>75.375</v>
      </c>
      <c r="K200" s="6" t="s">
        <f>=Портфель!G15*Портфель!$R$13</f>
      </c>
      <c r="L200" s="6" t="s">
        <f>=(K200-J200)*E200</f>
      </c>
      <c r="M200" s="6" t="s">
        <f>=MAX(0,L200*0.13)</f>
      </c>
    </row>
    <row collapsed="false" customFormat="false" customHeight="false" hidden="false" ht="12.1" outlineLevel="0" r="201">
      <c r="A201" s="45" t="n">
        <v>44517</v>
      </c>
      <c r="B201" s="17" t="s">
        <v>386</v>
      </c>
      <c r="C201" s="17" t="s">
        <v>70</v>
      </c>
      <c r="D201" s="17" t="s">
        <v>71</v>
      </c>
      <c r="E201" s="18" t="n">
        <v>4</v>
      </c>
      <c r="F201" s="7" t="s">
        <f>=DATEDIF(A201,$N$2,"y")</f>
      </c>
      <c r="G201" s="7" t="s">
        <f>=DATEDIF(A201,$N$2,"ym")</f>
      </c>
      <c r="H201" s="7" t="s">
        <f>=DATEDIF(A201,$N$2,"md")</f>
      </c>
      <c r="I201" s="7" t="n">
        <v>1435</v>
      </c>
      <c r="J201" s="18" t="n">
        <v>77.09</v>
      </c>
      <c r="K201" s="6" t="s">
        <f>=Портфель!G15*Портфель!$R$13</f>
      </c>
      <c r="L201" s="6" t="s">
        <f>=(K201-J201)*E201</f>
      </c>
      <c r="M201" s="6" t="s">
        <f>=MAX(0,L201*0.13)</f>
      </c>
    </row>
    <row collapsed="false" customFormat="false" customHeight="false" hidden="false" ht="12.1" outlineLevel="0" r="202">
      <c r="A202" s="45" t="n">
        <v>44524</v>
      </c>
      <c r="B202" s="17" t="s">
        <v>386</v>
      </c>
      <c r="C202" s="17" t="s">
        <v>70</v>
      </c>
      <c r="D202" s="17" t="s">
        <v>71</v>
      </c>
      <c r="E202" s="18" t="n">
        <v>3</v>
      </c>
      <c r="F202" s="7" t="s">
        <f>=DATEDIF(A202,$N$2,"y")</f>
      </c>
      <c r="G202" s="7" t="s">
        <f>=DATEDIF(A202,$N$2,"ym")</f>
      </c>
      <c r="H202" s="7" t="s">
        <f>=DATEDIF(A202,$N$2,"md")</f>
      </c>
      <c r="I202" s="7" t="n">
        <v>1428</v>
      </c>
      <c r="J202" s="18" t="n">
        <v>77.833333333333</v>
      </c>
      <c r="K202" s="6" t="s">
        <f>=Портфель!G15*Портфель!$R$13</f>
      </c>
      <c r="L202" s="6" t="s">
        <f>=(K202-J202)*E202</f>
      </c>
      <c r="M202" s="6" t="s">
        <f>=MAX(0,L202*0.13)</f>
      </c>
    </row>
    <row collapsed="false" customFormat="false" customHeight="false" hidden="false" ht="12.1" outlineLevel="0" r="203">
      <c r="A203" s="45" t="n">
        <v>44531</v>
      </c>
      <c r="B203" s="17" t="s">
        <v>386</v>
      </c>
      <c r="C203" s="17" t="s">
        <v>70</v>
      </c>
      <c r="D203" s="17" t="s">
        <v>71</v>
      </c>
      <c r="E203" s="18" t="n">
        <v>2</v>
      </c>
      <c r="F203" s="7" t="s">
        <f>=DATEDIF(A203,$N$2,"y")</f>
      </c>
      <c r="G203" s="7" t="s">
        <f>=DATEDIF(A203,$N$2,"ym")</f>
      </c>
      <c r="H203" s="7" t="s">
        <f>=DATEDIF(A203,$N$2,"md")</f>
      </c>
      <c r="I203" s="7" t="n">
        <v>1421</v>
      </c>
      <c r="J203" s="18" t="n">
        <v>76.93</v>
      </c>
      <c r="K203" s="6" t="s">
        <f>=Портфель!G15*Портфель!$R$13</f>
      </c>
      <c r="L203" s="6" t="s">
        <f>=(K203-J203)*E203</f>
      </c>
      <c r="M203" s="6" t="s">
        <f>=MAX(0,L203*0.13)</f>
      </c>
    </row>
    <row collapsed="false" customFormat="false" customHeight="false" hidden="false" ht="12.1" outlineLevel="0" r="204">
      <c r="A204" s="45" t="n">
        <v>44531</v>
      </c>
      <c r="B204" s="17" t="s">
        <v>386</v>
      </c>
      <c r="C204" s="17" t="s">
        <v>70</v>
      </c>
      <c r="D204" s="17" t="s">
        <v>71</v>
      </c>
      <c r="E204" s="18" t="n">
        <v>2</v>
      </c>
      <c r="F204" s="7" t="s">
        <f>=DATEDIF(A204,$N$2,"y")</f>
      </c>
      <c r="G204" s="7" t="s">
        <f>=DATEDIF(A204,$N$2,"ym")</f>
      </c>
      <c r="H204" s="7" t="s">
        <f>=DATEDIF(A204,$N$2,"md")</f>
      </c>
      <c r="I204" s="7" t="n">
        <v>1421</v>
      </c>
      <c r="J204" s="18" t="n">
        <v>76.93</v>
      </c>
      <c r="K204" s="6" t="s">
        <f>=Портфель!G15*Портфель!$R$13</f>
      </c>
      <c r="L204" s="6" t="s">
        <f>=(K204-J204)*E204</f>
      </c>
      <c r="M204" s="6" t="s">
        <f>=MAX(0,L204*0.13)</f>
      </c>
    </row>
    <row collapsed="false" customFormat="false" customHeight="false" hidden="false" ht="12.1" outlineLevel="0" r="205">
      <c r="A205" s="45" t="n">
        <v>44538</v>
      </c>
      <c r="B205" s="17" t="s">
        <v>386</v>
      </c>
      <c r="C205" s="17" t="s">
        <v>70</v>
      </c>
      <c r="D205" s="17" t="s">
        <v>71</v>
      </c>
      <c r="E205" s="18" t="n">
        <v>1</v>
      </c>
      <c r="F205" s="7" t="s">
        <f>=DATEDIF(A205,$N$2,"y")</f>
      </c>
      <c r="G205" s="7" t="s">
        <f>=DATEDIF(A205,$N$2,"ym")</f>
      </c>
      <c r="H205" s="7" t="s">
        <f>=DATEDIF(A205,$N$2,"md")</f>
      </c>
      <c r="I205" s="7" t="n">
        <v>1414</v>
      </c>
      <c r="J205" s="18" t="n">
        <v>77.69</v>
      </c>
      <c r="K205" s="6" t="s">
        <f>=Портфель!G15*Портфель!$R$13</f>
      </c>
      <c r="L205" s="6" t="s">
        <f>=(K205-J205)*E205</f>
      </c>
      <c r="M205" s="6" t="s">
        <f>=MAX(0,L205*0.13)</f>
      </c>
    </row>
    <row collapsed="false" customFormat="false" customHeight="false" hidden="false" ht="12.1" outlineLevel="0" r="206">
      <c r="A206" s="45" t="n">
        <v>44545</v>
      </c>
      <c r="B206" s="17" t="s">
        <v>386</v>
      </c>
      <c r="C206" s="17" t="s">
        <v>70</v>
      </c>
      <c r="D206" s="17" t="s">
        <v>71</v>
      </c>
      <c r="E206" s="18" t="n">
        <v>3</v>
      </c>
      <c r="F206" s="7" t="s">
        <f>=DATEDIF(A206,$N$2,"y")</f>
      </c>
      <c r="G206" s="7" t="s">
        <f>=DATEDIF(A206,$N$2,"ym")</f>
      </c>
      <c r="H206" s="7" t="s">
        <f>=DATEDIF(A206,$N$2,"md")</f>
      </c>
      <c r="I206" s="7" t="n">
        <v>1407</v>
      </c>
      <c r="J206" s="18" t="n">
        <v>77.573333333333</v>
      </c>
      <c r="K206" s="6" t="s">
        <f>=Портфель!G15*Портфель!$R$13</f>
      </c>
      <c r="L206" s="6" t="s">
        <f>=(K206-J206)*E206</f>
      </c>
      <c r="M206" s="6" t="s">
        <f>=MAX(0,L206*0.13)</f>
      </c>
    </row>
    <row collapsed="false" customFormat="false" customHeight="false" hidden="false" ht="12.1" outlineLevel="0" r="207">
      <c r="A207" s="45" t="n">
        <v>44552</v>
      </c>
      <c r="B207" s="17" t="s">
        <v>386</v>
      </c>
      <c r="C207" s="17" t="s">
        <v>70</v>
      </c>
      <c r="D207" s="17" t="s">
        <v>71</v>
      </c>
      <c r="E207" s="18" t="n">
        <v>2</v>
      </c>
      <c r="F207" s="7" t="s">
        <f>=DATEDIF(A207,$N$2,"y")</f>
      </c>
      <c r="G207" s="7" t="s">
        <f>=DATEDIF(A207,$N$2,"ym")</f>
      </c>
      <c r="H207" s="7" t="s">
        <f>=DATEDIF(A207,$N$2,"md")</f>
      </c>
      <c r="I207" s="7" t="n">
        <v>1400</v>
      </c>
      <c r="J207" s="18" t="n">
        <v>77.52</v>
      </c>
      <c r="K207" s="6" t="s">
        <f>=Портфель!G15*Портфель!$R$13</f>
      </c>
      <c r="L207" s="6" t="s">
        <f>=(K207-J207)*E207</f>
      </c>
      <c r="M207" s="6" t="s">
        <f>=MAX(0,L207*0.13)</f>
      </c>
    </row>
    <row collapsed="false" customFormat="false" customHeight="false" hidden="false" ht="12.1" outlineLevel="0" r="208">
      <c r="A208" s="45" t="n">
        <v>44616</v>
      </c>
      <c r="B208" s="17" t="s">
        <v>386</v>
      </c>
      <c r="C208" s="17" t="s">
        <v>70</v>
      </c>
      <c r="D208" s="17" t="s">
        <v>71</v>
      </c>
      <c r="E208" s="18" t="n">
        <v>5</v>
      </c>
      <c r="F208" s="7" t="s">
        <f>=DATEDIF(A208,$N$2,"y")</f>
      </c>
      <c r="G208" s="7" t="s">
        <f>=DATEDIF(A208,$N$2,"ym")</f>
      </c>
      <c r="H208" s="7" t="s">
        <f>=DATEDIF(A208,$N$2,"md")</f>
      </c>
      <c r="I208" s="7" t="n">
        <v>1336</v>
      </c>
      <c r="J208" s="18" t="n">
        <v>73.098</v>
      </c>
      <c r="K208" s="6" t="s">
        <f>=Портфель!G15*Портфель!$R$13</f>
      </c>
      <c r="L208" s="6" t="s">
        <f>=(K208-J208)*E208</f>
      </c>
      <c r="M208" s="6" t="s">
        <f>=MAX(0,L208*0.13)</f>
      </c>
    </row>
    <row collapsed="false" customFormat="false" customHeight="false" hidden="false" ht="12.1" outlineLevel="0" r="209">
      <c r="A209" s="45" t="n">
        <v>44573</v>
      </c>
      <c r="B209" s="17" t="s">
        <v>386</v>
      </c>
      <c r="C209" s="17" t="s">
        <v>74</v>
      </c>
      <c r="D209" s="17" t="s">
        <v>75</v>
      </c>
      <c r="E209" s="18" t="n">
        <v>2</v>
      </c>
      <c r="F209" s="7" t="s">
        <f>=DATEDIF(A209,$N$2,"y")</f>
      </c>
      <c r="G209" s="7" t="s">
        <f>=DATEDIF(A209,$N$2,"ym")</f>
      </c>
      <c r="H209" s="7" t="s">
        <f>=DATEDIF(A209,$N$2,"md")</f>
      </c>
      <c r="I209" s="7" t="n">
        <v>1379</v>
      </c>
      <c r="J209" s="18" t="n">
        <v>76.4585</v>
      </c>
      <c r="K209" s="6" t="s">
        <f>=Портфель!G16*Портфель!$R$13</f>
      </c>
      <c r="L209" s="6" t="s">
        <f>=(K209-J209)*E209</f>
      </c>
      <c r="M209" s="6" t="s">
        <f>=MAX(0,L209*0.13)</f>
      </c>
    </row>
    <row collapsed="false" customFormat="false" customHeight="false" hidden="false" ht="12.1" outlineLevel="0" r="210">
      <c r="A210" s="45" t="n">
        <v>44580</v>
      </c>
      <c r="B210" s="17" t="s">
        <v>386</v>
      </c>
      <c r="C210" s="17" t="s">
        <v>74</v>
      </c>
      <c r="D210" s="17" t="s">
        <v>75</v>
      </c>
      <c r="E210" s="18" t="n">
        <v>18</v>
      </c>
      <c r="F210" s="7" t="s">
        <f>=DATEDIF(A210,$N$2,"y")</f>
      </c>
      <c r="G210" s="7" t="s">
        <f>=DATEDIF(A210,$N$2,"ym")</f>
      </c>
      <c r="H210" s="7" t="s">
        <f>=DATEDIF(A210,$N$2,"md")</f>
      </c>
      <c r="I210" s="7" t="n">
        <v>1372</v>
      </c>
      <c r="J210" s="18" t="n">
        <v>77.491666666667</v>
      </c>
      <c r="K210" s="6" t="s">
        <f>=Портфель!G16*Портфель!$R$13</f>
      </c>
      <c r="L210" s="6" t="s">
        <f>=(K210-J210)*E210</f>
      </c>
      <c r="M210" s="6" t="s">
        <f>=MAX(0,L210*0.13)</f>
      </c>
    </row>
    <row collapsed="false" customFormat="false" customHeight="false" hidden="false" ht="12.1" outlineLevel="0" r="211">
      <c r="A211" s="45" t="n">
        <v>44580</v>
      </c>
      <c r="B211" s="17" t="s">
        <v>386</v>
      </c>
      <c r="C211" s="17" t="s">
        <v>74</v>
      </c>
      <c r="D211" s="17" t="s">
        <v>75</v>
      </c>
      <c r="E211" s="18" t="n">
        <v>3</v>
      </c>
      <c r="F211" s="7" t="s">
        <f>=DATEDIF(A211,$N$2,"y")</f>
      </c>
      <c r="G211" s="7" t="s">
        <f>=DATEDIF(A211,$N$2,"ym")</f>
      </c>
      <c r="H211" s="7" t="s">
        <f>=DATEDIF(A211,$N$2,"md")</f>
      </c>
      <c r="I211" s="7" t="n">
        <v>1372</v>
      </c>
      <c r="J211" s="18" t="n">
        <v>77.34</v>
      </c>
      <c r="K211" s="6" t="s">
        <f>=Портфель!G16*Портфель!$R$13</f>
      </c>
      <c r="L211" s="6" t="s">
        <f>=(K211-J211)*E211</f>
      </c>
      <c r="M211" s="6" t="s">
        <f>=MAX(0,L211*0.13)</f>
      </c>
    </row>
    <row collapsed="false" customFormat="false" customHeight="false" hidden="false" ht="12.1" outlineLevel="0" r="212">
      <c r="A212" s="45" t="n">
        <v>44587</v>
      </c>
      <c r="B212" s="17" t="s">
        <v>386</v>
      </c>
      <c r="C212" s="17" t="s">
        <v>74</v>
      </c>
      <c r="D212" s="17" t="s">
        <v>75</v>
      </c>
      <c r="E212" s="18" t="n">
        <v>7</v>
      </c>
      <c r="F212" s="7" t="s">
        <f>=DATEDIF(A212,$N$2,"y")</f>
      </c>
      <c r="G212" s="7" t="s">
        <f>=DATEDIF(A212,$N$2,"ym")</f>
      </c>
      <c r="H212" s="7" t="s">
        <f>=DATEDIF(A212,$N$2,"md")</f>
      </c>
      <c r="I212" s="7" t="n">
        <v>1365</v>
      </c>
      <c r="J212" s="18" t="n">
        <v>77.752857142857</v>
      </c>
      <c r="K212" s="6" t="s">
        <f>=Портфель!G16*Портфель!$R$13</f>
      </c>
      <c r="L212" s="6" t="s">
        <f>=(K212-J212)*E212</f>
      </c>
      <c r="M212" s="6" t="s">
        <f>=MAX(0,L212*0.13)</f>
      </c>
    </row>
    <row collapsed="false" customFormat="false" customHeight="false" hidden="false" ht="12.1" outlineLevel="0" r="213">
      <c r="A213" s="45" t="n">
        <v>44587</v>
      </c>
      <c r="B213" s="17" t="s">
        <v>386</v>
      </c>
      <c r="C213" s="17" t="s">
        <v>74</v>
      </c>
      <c r="D213" s="17" t="s">
        <v>75</v>
      </c>
      <c r="E213" s="18" t="n">
        <v>13</v>
      </c>
      <c r="F213" s="7" t="s">
        <f>=DATEDIF(A213,$N$2,"y")</f>
      </c>
      <c r="G213" s="7" t="s">
        <f>=DATEDIF(A213,$N$2,"ym")</f>
      </c>
      <c r="H213" s="7" t="s">
        <f>=DATEDIF(A213,$N$2,"md")</f>
      </c>
      <c r="I213" s="7" t="n">
        <v>1365</v>
      </c>
      <c r="J213" s="18" t="n">
        <v>77.752307692308</v>
      </c>
      <c r="K213" s="6" t="s">
        <f>=Портфель!G16*Портфель!$R$13</f>
      </c>
      <c r="L213" s="6" t="s">
        <f>=(K213-J213)*E213</f>
      </c>
      <c r="M213" s="6" t="s">
        <f>=MAX(0,L213*0.13)</f>
      </c>
    </row>
    <row collapsed="false" customFormat="false" customHeight="false" hidden="false" ht="12.1" outlineLevel="0" r="214">
      <c r="A214" s="45" t="n">
        <v>44594</v>
      </c>
      <c r="B214" s="17" t="s">
        <v>386</v>
      </c>
      <c r="C214" s="17" t="s">
        <v>74</v>
      </c>
      <c r="D214" s="17" t="s">
        <v>75</v>
      </c>
      <c r="E214" s="18" t="n">
        <v>18</v>
      </c>
      <c r="F214" s="7" t="s">
        <f>=DATEDIF(A214,$N$2,"y")</f>
      </c>
      <c r="G214" s="7" t="s">
        <f>=DATEDIF(A214,$N$2,"ym")</f>
      </c>
      <c r="H214" s="7" t="s">
        <f>=DATEDIF(A214,$N$2,"md")</f>
      </c>
      <c r="I214" s="7" t="n">
        <v>1358</v>
      </c>
      <c r="J214" s="18" t="n">
        <v>75.034444444444</v>
      </c>
      <c r="K214" s="6" t="s">
        <f>=Портфель!G16*Портфель!$R$13</f>
      </c>
      <c r="L214" s="6" t="s">
        <f>=(K214-J214)*E214</f>
      </c>
      <c r="M214" s="6" t="s">
        <f>=MAX(0,L214*0.13)</f>
      </c>
    </row>
    <row collapsed="false" customFormat="false" customHeight="false" hidden="false" ht="12.1" outlineLevel="0" r="215">
      <c r="A215" s="45" t="n">
        <v>44601</v>
      </c>
      <c r="B215" s="17" t="s">
        <v>386</v>
      </c>
      <c r="C215" s="17" t="s">
        <v>74</v>
      </c>
      <c r="D215" s="17" t="s">
        <v>75</v>
      </c>
      <c r="E215" s="18" t="n">
        <v>10</v>
      </c>
      <c r="F215" s="7" t="s">
        <f>=DATEDIF(A215,$N$2,"y")</f>
      </c>
      <c r="G215" s="7" t="s">
        <f>=DATEDIF(A215,$N$2,"ym")</f>
      </c>
      <c r="H215" s="7" t="s">
        <f>=DATEDIF(A215,$N$2,"md")</f>
      </c>
      <c r="I215" s="7" t="n">
        <v>1351</v>
      </c>
      <c r="J215" s="18" t="n">
        <v>72.888</v>
      </c>
      <c r="K215" s="6" t="s">
        <f>=Портфель!G16*Портфель!$R$13</f>
      </c>
      <c r="L215" s="6" t="s">
        <f>=(K215-J215)*E215</f>
      </c>
      <c r="M215" s="6" t="s">
        <f>=MAX(0,L215*0.13)</f>
      </c>
    </row>
    <row collapsed="false" customFormat="false" customHeight="false" hidden="false" ht="12.1" outlineLevel="0" r="216">
      <c r="A216" s="45" t="n">
        <v>44608</v>
      </c>
      <c r="B216" s="17" t="s">
        <v>386</v>
      </c>
      <c r="C216" s="17" t="s">
        <v>74</v>
      </c>
      <c r="D216" s="17" t="s">
        <v>75</v>
      </c>
      <c r="E216" s="18" t="n">
        <v>13</v>
      </c>
      <c r="F216" s="7" t="s">
        <f>=DATEDIF(A216,$N$2,"y")</f>
      </c>
      <c r="G216" s="7" t="s">
        <f>=DATEDIF(A216,$N$2,"ym")</f>
      </c>
      <c r="H216" s="7" t="s">
        <f>=DATEDIF(A216,$N$2,"md")</f>
      </c>
      <c r="I216" s="7" t="n">
        <v>1344</v>
      </c>
      <c r="J216" s="18" t="n">
        <v>71.774615384615</v>
      </c>
      <c r="K216" s="6" t="s">
        <f>=Портфель!G16*Портфель!$R$13</f>
      </c>
      <c r="L216" s="6" t="s">
        <f>=(K216-J216)*E216</f>
      </c>
      <c r="M216" s="6" t="s">
        <f>=MAX(0,L216*0.13)</f>
      </c>
    </row>
    <row collapsed="false" customFormat="false" customHeight="false" hidden="false" ht="12.1" outlineLevel="0" r="217">
      <c r="A217" s="45" t="n">
        <v>44447</v>
      </c>
      <c r="B217" s="17" t="s">
        <v>386</v>
      </c>
      <c r="C217" s="17" t="s">
        <v>78</v>
      </c>
      <c r="D217" s="17" t="s">
        <v>79</v>
      </c>
      <c r="E217" s="18" t="n">
        <v>20</v>
      </c>
      <c r="F217" s="7" t="s">
        <f>=DATEDIF(A217,$N$2,"y")</f>
      </c>
      <c r="G217" s="7" t="s">
        <f>=DATEDIF(A217,$N$2,"ym")</f>
      </c>
      <c r="H217" s="7" t="s">
        <f>=DATEDIF(A217,$N$2,"md")</f>
      </c>
      <c r="I217" s="7" t="n">
        <v>1505</v>
      </c>
      <c r="J217" s="18" t="n">
        <v>1.8969534050179</v>
      </c>
      <c r="K217" s="6" t="s">
        <f>=Портфель!G17*Портфель!$R$13</f>
      </c>
      <c r="L217" s="6" t="s">
        <f>=(K217-J217)*E217</f>
      </c>
      <c r="M217" s="6" t="s">
        <f>=MAX(0,L217*0.13)</f>
      </c>
    </row>
    <row collapsed="false" customFormat="false" customHeight="false" hidden="false" ht="12.1" outlineLevel="0" r="218">
      <c r="A218" s="45" t="n">
        <v>44447</v>
      </c>
      <c r="B218" s="17" t="s">
        <v>386</v>
      </c>
      <c r="C218" s="17" t="s">
        <v>78</v>
      </c>
      <c r="D218" s="17" t="s">
        <v>79</v>
      </c>
      <c r="E218" s="18" t="n">
        <v>70</v>
      </c>
      <c r="F218" s="7" t="s">
        <f>=DATEDIF(A218,$N$2,"y")</f>
      </c>
      <c r="G218" s="7" t="s">
        <f>=DATEDIF(A218,$N$2,"ym")</f>
      </c>
      <c r="H218" s="7" t="s">
        <f>=DATEDIF(A218,$N$2,"md")</f>
      </c>
      <c r="I218" s="7" t="n">
        <v>1505</v>
      </c>
      <c r="J218" s="18" t="n">
        <v>1.8888571428571</v>
      </c>
      <c r="K218" s="6" t="s">
        <f>=Портфель!G17*Портфель!$R$13</f>
      </c>
      <c r="L218" s="6" t="s">
        <f>=(K218-J218)*E218</f>
      </c>
      <c r="M218" s="6" t="s">
        <f>=MAX(0,L218*0.13)</f>
      </c>
    </row>
    <row collapsed="false" customFormat="false" customHeight="false" hidden="false" ht="12.1" outlineLevel="0" r="219">
      <c r="A219" s="45" t="n">
        <v>44454</v>
      </c>
      <c r="B219" s="17" t="s">
        <v>386</v>
      </c>
      <c r="C219" s="17" t="s">
        <v>78</v>
      </c>
      <c r="D219" s="17" t="s">
        <v>79</v>
      </c>
      <c r="E219" s="18" t="n">
        <v>297</v>
      </c>
      <c r="F219" s="7" t="s">
        <f>=DATEDIF(A219,$N$2,"y")</f>
      </c>
      <c r="G219" s="7" t="s">
        <f>=DATEDIF(A219,$N$2,"ym")</f>
      </c>
      <c r="H219" s="7" t="s">
        <f>=DATEDIF(A219,$N$2,"md")</f>
      </c>
      <c r="I219" s="7" t="n">
        <v>1498</v>
      </c>
      <c r="J219" s="18" t="n">
        <v>1.870404040404</v>
      </c>
      <c r="K219" s="6" t="s">
        <f>=Портфель!G17*Портфель!$R$13</f>
      </c>
      <c r="L219" s="6" t="s">
        <f>=(K219-J219)*E219</f>
      </c>
      <c r="M219" s="6" t="s">
        <f>=MAX(0,L219*0.13)</f>
      </c>
    </row>
    <row collapsed="false" customFormat="false" customHeight="false" hidden="false" ht="12.1" outlineLevel="0" r="220">
      <c r="A220" s="45" t="n">
        <v>44489</v>
      </c>
      <c r="B220" s="17" t="s">
        <v>386</v>
      </c>
      <c r="C220" s="17" t="s">
        <v>78</v>
      </c>
      <c r="D220" s="17" t="s">
        <v>79</v>
      </c>
      <c r="E220" s="18" t="n">
        <v>1</v>
      </c>
      <c r="F220" s="7" t="s">
        <f>=DATEDIF(A220,$N$2,"y")</f>
      </c>
      <c r="G220" s="7" t="s">
        <f>=DATEDIF(A220,$N$2,"ym")</f>
      </c>
      <c r="H220" s="7" t="s">
        <f>=DATEDIF(A220,$N$2,"md")</f>
      </c>
      <c r="I220" s="7" t="n">
        <v>1463</v>
      </c>
      <c r="J220" s="18" t="n">
        <v>1.81</v>
      </c>
      <c r="K220" s="6" t="s">
        <f>=Портфель!G17*Портфель!$R$13</f>
      </c>
      <c r="L220" s="6" t="s">
        <f>=(K220-J220)*E220</f>
      </c>
      <c r="M220" s="6" t="s">
        <f>=MAX(0,L220*0.13)</f>
      </c>
    </row>
    <row collapsed="false" customFormat="false" customHeight="false" hidden="false" ht="12.1" outlineLevel="0" r="221">
      <c r="A221" s="45" t="n">
        <v>44489</v>
      </c>
      <c r="B221" s="17" t="s">
        <v>386</v>
      </c>
      <c r="C221" s="17" t="s">
        <v>78</v>
      </c>
      <c r="D221" s="17" t="s">
        <v>79</v>
      </c>
      <c r="E221" s="18" t="n">
        <v>8</v>
      </c>
      <c r="F221" s="7" t="s">
        <f>=DATEDIF(A221,$N$2,"y")</f>
      </c>
      <c r="G221" s="7" t="s">
        <f>=DATEDIF(A221,$N$2,"ym")</f>
      </c>
      <c r="H221" s="7" t="s">
        <f>=DATEDIF(A221,$N$2,"md")</f>
      </c>
      <c r="I221" s="7" t="n">
        <v>1463</v>
      </c>
      <c r="J221" s="18" t="n">
        <v>1.80875</v>
      </c>
      <c r="K221" s="6" t="s">
        <f>=Портфель!G17*Портфель!$R$13</f>
      </c>
      <c r="L221" s="6" t="s">
        <f>=(K221-J221)*E221</f>
      </c>
      <c r="M221" s="6" t="s">
        <f>=MAX(0,L221*0.13)</f>
      </c>
    </row>
    <row collapsed="false" customFormat="false" customHeight="false" hidden="false" ht="12.1" outlineLevel="0" r="222">
      <c r="A222" s="45" t="n">
        <v>44496</v>
      </c>
      <c r="B222" s="17" t="s">
        <v>386</v>
      </c>
      <c r="C222" s="17" t="s">
        <v>78</v>
      </c>
      <c r="D222" s="17" t="s">
        <v>79</v>
      </c>
      <c r="E222" s="18" t="n">
        <v>5</v>
      </c>
      <c r="F222" s="7" t="s">
        <f>=DATEDIF(A222,$N$2,"y")</f>
      </c>
      <c r="G222" s="7" t="s">
        <f>=DATEDIF(A222,$N$2,"ym")</f>
      </c>
      <c r="H222" s="7" t="s">
        <f>=DATEDIF(A222,$N$2,"md")</f>
      </c>
      <c r="I222" s="7" t="n">
        <v>1456</v>
      </c>
      <c r="J222" s="18" t="n">
        <v>1.806</v>
      </c>
      <c r="K222" s="6" t="s">
        <f>=Портфель!G17*Портфель!$R$13</f>
      </c>
      <c r="L222" s="6" t="s">
        <f>=(K222-J222)*E222</f>
      </c>
      <c r="M222" s="6" t="s">
        <f>=MAX(0,L222*0.13)</f>
      </c>
    </row>
    <row collapsed="false" customFormat="false" customHeight="false" hidden="false" ht="12.1" outlineLevel="0" r="223">
      <c r="A223" s="45" t="n">
        <v>44511</v>
      </c>
      <c r="B223" s="17" t="s">
        <v>386</v>
      </c>
      <c r="C223" s="17" t="s">
        <v>78</v>
      </c>
      <c r="D223" s="17" t="s">
        <v>79</v>
      </c>
      <c r="E223" s="18" t="n">
        <v>99</v>
      </c>
      <c r="F223" s="7" t="s">
        <f>=DATEDIF(A223,$N$2,"y")</f>
      </c>
      <c r="G223" s="7" t="s">
        <f>=DATEDIF(A223,$N$2,"ym")</f>
      </c>
      <c r="H223" s="7" t="s">
        <f>=DATEDIF(A223,$N$2,"md")</f>
      </c>
      <c r="I223" s="7" t="n">
        <v>1441</v>
      </c>
      <c r="J223" s="18" t="n">
        <v>1.8220202020202</v>
      </c>
      <c r="K223" s="6" t="s">
        <f>=Портфель!G17*Портфель!$R$13</f>
      </c>
      <c r="L223" s="6" t="s">
        <f>=(K223-J223)*E223</f>
      </c>
      <c r="M223" s="6" t="s">
        <f>=MAX(0,L223*0.13)</f>
      </c>
    </row>
    <row collapsed="false" customFormat="false" customHeight="false" hidden="false" ht="12.1" outlineLevel="0" r="224">
      <c r="A224" s="45" t="n">
        <v>44517</v>
      </c>
      <c r="B224" s="17" t="s">
        <v>386</v>
      </c>
      <c r="C224" s="17" t="s">
        <v>78</v>
      </c>
      <c r="D224" s="17" t="s">
        <v>79</v>
      </c>
      <c r="E224" s="18" t="n">
        <v>97</v>
      </c>
      <c r="F224" s="7" t="s">
        <f>=DATEDIF(A224,$N$2,"y")</f>
      </c>
      <c r="G224" s="7" t="s">
        <f>=DATEDIF(A224,$N$2,"ym")</f>
      </c>
      <c r="H224" s="7" t="s">
        <f>=DATEDIF(A224,$N$2,"md")</f>
      </c>
      <c r="I224" s="7" t="n">
        <v>1435</v>
      </c>
      <c r="J224" s="18" t="n">
        <v>1.8873195876289</v>
      </c>
      <c r="K224" s="6" t="s">
        <f>=Портфель!G17*Портфель!$R$13</f>
      </c>
      <c r="L224" s="6" t="s">
        <f>=(K224-J224)*E224</f>
      </c>
      <c r="M224" s="6" t="s">
        <f>=MAX(0,L224*0.13)</f>
      </c>
    </row>
    <row collapsed="false" customFormat="false" customHeight="false" hidden="false" ht="12.1" outlineLevel="0" r="225">
      <c r="A225" s="45" t="n">
        <v>44524</v>
      </c>
      <c r="B225" s="17" t="s">
        <v>386</v>
      </c>
      <c r="C225" s="17" t="s">
        <v>78</v>
      </c>
      <c r="D225" s="17" t="s">
        <v>79</v>
      </c>
      <c r="E225" s="18" t="n">
        <v>99</v>
      </c>
      <c r="F225" s="7" t="s">
        <f>=DATEDIF(A225,$N$2,"y")</f>
      </c>
      <c r="G225" s="7" t="s">
        <f>=DATEDIF(A225,$N$2,"ym")</f>
      </c>
      <c r="H225" s="7" t="s">
        <f>=DATEDIF(A225,$N$2,"md")</f>
      </c>
      <c r="I225" s="7" t="n">
        <v>1428</v>
      </c>
      <c r="J225" s="18" t="n">
        <v>1.8980808080808</v>
      </c>
      <c r="K225" s="6" t="s">
        <f>=Портфель!G17*Портфель!$R$13</f>
      </c>
      <c r="L225" s="6" t="s">
        <f>=(K225-J225)*E225</f>
      </c>
      <c r="M225" s="6" t="s">
        <f>=MAX(0,L225*0.13)</f>
      </c>
    </row>
    <row collapsed="false" customFormat="false" customHeight="false" hidden="false" ht="12.1" outlineLevel="0" r="226">
      <c r="A226" s="45" t="n">
        <v>44531</v>
      </c>
      <c r="B226" s="17" t="s">
        <v>386</v>
      </c>
      <c r="C226" s="17" t="s">
        <v>78</v>
      </c>
      <c r="D226" s="17" t="s">
        <v>79</v>
      </c>
      <c r="E226" s="18" t="n">
        <v>144</v>
      </c>
      <c r="F226" s="7" t="s">
        <f>=DATEDIF(A226,$N$2,"y")</f>
      </c>
      <c r="G226" s="7" t="s">
        <f>=DATEDIF(A226,$N$2,"ym")</f>
      </c>
      <c r="H226" s="7" t="s">
        <f>=DATEDIF(A226,$N$2,"md")</f>
      </c>
      <c r="I226" s="7" t="n">
        <v>1421</v>
      </c>
      <c r="J226" s="18" t="n">
        <v>1.8552777777778</v>
      </c>
      <c r="K226" s="6" t="s">
        <f>=Портфель!G17*Портфель!$R$13</f>
      </c>
      <c r="L226" s="6" t="s">
        <f>=(K226-J226)*E226</f>
      </c>
      <c r="M226" s="6" t="s">
        <f>=MAX(0,L226*0.13)</f>
      </c>
    </row>
    <row collapsed="false" customFormat="false" customHeight="false" hidden="false" ht="12.1" outlineLevel="0" r="227">
      <c r="A227" s="45" t="n">
        <v>44538</v>
      </c>
      <c r="B227" s="17" t="s">
        <v>386</v>
      </c>
      <c r="C227" s="17" t="s">
        <v>78</v>
      </c>
      <c r="D227" s="17" t="s">
        <v>79</v>
      </c>
      <c r="E227" s="18" t="n">
        <v>115</v>
      </c>
      <c r="F227" s="7" t="s">
        <f>=DATEDIF(A227,$N$2,"y")</f>
      </c>
      <c r="G227" s="7" t="s">
        <f>=DATEDIF(A227,$N$2,"ym")</f>
      </c>
      <c r="H227" s="7" t="s">
        <f>=DATEDIF(A227,$N$2,"md")</f>
      </c>
      <c r="I227" s="7" t="n">
        <v>1414</v>
      </c>
      <c r="J227" s="18" t="n">
        <v>1.8680869565217</v>
      </c>
      <c r="K227" s="6" t="s">
        <f>=Портфель!G17*Портфель!$R$13</f>
      </c>
      <c r="L227" s="6" t="s">
        <f>=(K227-J227)*E227</f>
      </c>
      <c r="M227" s="6" t="s">
        <f>=MAX(0,L227*0.13)</f>
      </c>
    </row>
    <row collapsed="false" customFormat="false" customHeight="false" hidden="false" ht="12.1" outlineLevel="0" r="228">
      <c r="A228" s="45" t="n">
        <v>44545</v>
      </c>
      <c r="B228" s="17" t="s">
        <v>386</v>
      </c>
      <c r="C228" s="17" t="s">
        <v>78</v>
      </c>
      <c r="D228" s="17" t="s">
        <v>79</v>
      </c>
      <c r="E228" s="18" t="n">
        <v>19</v>
      </c>
      <c r="F228" s="7" t="s">
        <f>=DATEDIF(A228,$N$2,"y")</f>
      </c>
      <c r="G228" s="7" t="s">
        <f>=DATEDIF(A228,$N$2,"ym")</f>
      </c>
      <c r="H228" s="7" t="s">
        <f>=DATEDIF(A228,$N$2,"md")</f>
      </c>
      <c r="I228" s="7" t="n">
        <v>1407</v>
      </c>
      <c r="J228" s="18" t="n">
        <v>1.8410526315789</v>
      </c>
      <c r="K228" s="6" t="s">
        <f>=Портфель!G17*Портфель!$R$13</f>
      </c>
      <c r="L228" s="6" t="s">
        <f>=(K228-J228)*E228</f>
      </c>
      <c r="M228" s="6" t="s">
        <f>=MAX(0,L228*0.13)</f>
      </c>
    </row>
    <row collapsed="false" customFormat="false" customHeight="false" hidden="false" ht="12.1" outlineLevel="0" r="229">
      <c r="A229" s="45" t="n">
        <v>44545</v>
      </c>
      <c r="B229" s="17" t="s">
        <v>386</v>
      </c>
      <c r="C229" s="17" t="s">
        <v>78</v>
      </c>
      <c r="D229" s="17" t="s">
        <v>79</v>
      </c>
      <c r="E229" s="18" t="n">
        <v>3</v>
      </c>
      <c r="F229" s="7" t="s">
        <f>=DATEDIF(A229,$N$2,"y")</f>
      </c>
      <c r="G229" s="7" t="s">
        <f>=DATEDIF(A229,$N$2,"ym")</f>
      </c>
      <c r="H229" s="7" t="s">
        <f>=DATEDIF(A229,$N$2,"md")</f>
      </c>
      <c r="I229" s="7" t="n">
        <v>1407</v>
      </c>
      <c r="J229" s="18" t="n">
        <v>1.8433333333333</v>
      </c>
      <c r="K229" s="6" t="s">
        <f>=Портфель!G17*Портфель!$R$13</f>
      </c>
      <c r="L229" s="6" t="s">
        <f>=(K229-J229)*E229</f>
      </c>
      <c r="M229" s="6" t="s">
        <f>=MAX(0,L229*0.13)</f>
      </c>
    </row>
    <row collapsed="false" customFormat="false" customHeight="false" hidden="false" ht="12.1" outlineLevel="0" r="230">
      <c r="A230" s="45" t="n">
        <v>44545</v>
      </c>
      <c r="B230" s="17" t="s">
        <v>386</v>
      </c>
      <c r="C230" s="17" t="s">
        <v>78</v>
      </c>
      <c r="D230" s="17" t="s">
        <v>79</v>
      </c>
      <c r="E230" s="18" t="n">
        <v>78</v>
      </c>
      <c r="F230" s="7" t="s">
        <f>=DATEDIF(A230,$N$2,"y")</f>
      </c>
      <c r="G230" s="7" t="s">
        <f>=DATEDIF(A230,$N$2,"ym")</f>
      </c>
      <c r="H230" s="7" t="s">
        <f>=DATEDIF(A230,$N$2,"md")</f>
      </c>
      <c r="I230" s="7" t="n">
        <v>1407</v>
      </c>
      <c r="J230" s="18" t="n">
        <v>1.8411538461538</v>
      </c>
      <c r="K230" s="6" t="s">
        <f>=Портфель!G17*Портфель!$R$13</f>
      </c>
      <c r="L230" s="6" t="s">
        <f>=(K230-J230)*E230</f>
      </c>
      <c r="M230" s="6" t="s">
        <f>=MAX(0,L230*0.13)</f>
      </c>
    </row>
    <row collapsed="false" customFormat="false" customHeight="false" hidden="false" ht="12.1" outlineLevel="0" r="231">
      <c r="A231" s="45" t="n">
        <v>44559</v>
      </c>
      <c r="B231" s="17" t="s">
        <v>386</v>
      </c>
      <c r="C231" s="17" t="s">
        <v>78</v>
      </c>
      <c r="D231" s="17" t="s">
        <v>79</v>
      </c>
      <c r="E231" s="18" t="n">
        <v>698</v>
      </c>
      <c r="F231" s="7" t="s">
        <f>=DATEDIF(A231,$N$2,"y")</f>
      </c>
      <c r="G231" s="7" t="s">
        <f>=DATEDIF(A231,$N$2,"ym")</f>
      </c>
      <c r="H231" s="7" t="s">
        <f>=DATEDIF(A231,$N$2,"md")</f>
      </c>
      <c r="I231" s="7" t="n">
        <v>1393</v>
      </c>
      <c r="J231" s="18" t="n">
        <v>1.8994842406877</v>
      </c>
      <c r="K231" s="6" t="s">
        <f>=Портфель!G17*Портфель!$R$13</f>
      </c>
      <c r="L231" s="6" t="s">
        <f>=(K231-J231)*E231</f>
      </c>
      <c r="M231" s="6" t="s">
        <f>=MAX(0,L231*0.13)</f>
      </c>
    </row>
    <row collapsed="false" customFormat="false" customHeight="false" hidden="false" ht="12.1" outlineLevel="0" r="232">
      <c r="A232" s="45" t="n">
        <v>44616</v>
      </c>
      <c r="B232" s="17" t="s">
        <v>386</v>
      </c>
      <c r="C232" s="17" t="s">
        <v>81</v>
      </c>
      <c r="D232" s="17" t="s">
        <v>82</v>
      </c>
      <c r="E232" s="18" t="n">
        <v>16</v>
      </c>
      <c r="F232" s="7" t="s">
        <f>=DATEDIF(A232,$N$2,"y")</f>
      </c>
      <c r="G232" s="7" t="s">
        <f>=DATEDIF(A232,$N$2,"ym")</f>
      </c>
      <c r="H232" s="7" t="s">
        <f>=DATEDIF(A232,$N$2,"md")</f>
      </c>
      <c r="I232" s="7" t="n">
        <v>1336</v>
      </c>
      <c r="J232" s="18" t="n">
        <v>29.889375</v>
      </c>
      <c r="K232" s="6" t="s">
        <f>=Портфель!G18*Портфель!$R$13</f>
      </c>
      <c r="L232" s="6" t="s">
        <f>=(K232-J232)*E232</f>
      </c>
      <c r="M232" s="6" t="s">
        <f>=MAX(0,L232*0.13)</f>
      </c>
    </row>
    <row collapsed="false" customFormat="false" customHeight="false" hidden="false" ht="12.1" outlineLevel="0" r="233">
      <c r="A233" s="45" t="n">
        <v>43844</v>
      </c>
      <c r="B233" s="17" t="s">
        <v>370</v>
      </c>
      <c r="C233" s="17" t="s">
        <v>81</v>
      </c>
      <c r="D233" s="17" t="s">
        <v>82</v>
      </c>
      <c r="E233" s="18" t="n">
        <v>100</v>
      </c>
      <c r="F233" s="7" t="s">
        <f>=DATEDIF(A233,$N$2,"y")</f>
      </c>
      <c r="G233" s="7" t="s">
        <f>=DATEDIF(A233,$N$2,"ym")</f>
      </c>
      <c r="H233" s="7" t="s">
        <f>=DATEDIF(A233,$N$2,"md")</f>
      </c>
      <c r="I233" s="7" t="n">
        <v>2108</v>
      </c>
      <c r="J233" s="18" t="n">
        <v>31.9456</v>
      </c>
      <c r="K233" s="6" t="s">
        <f>=Портфель!G18*Портфель!$R$13</f>
      </c>
      <c r="L233" s="6" t="s">
        <f>=(K233-J233)*E233</f>
      </c>
      <c r="M233" s="6" t="s">
        <f>=MAX(0,L233*0.13)</f>
      </c>
    </row>
    <row collapsed="false" customFormat="false" customHeight="false" hidden="false" ht="12.1" outlineLevel="0" r="234">
      <c r="A234" s="45" t="n">
        <v>44489</v>
      </c>
      <c r="B234" s="17" t="s">
        <v>386</v>
      </c>
      <c r="C234" s="17" t="s">
        <v>84</v>
      </c>
      <c r="D234" s="17" t="s">
        <v>85</v>
      </c>
      <c r="E234" s="18" t="n">
        <v>5</v>
      </c>
      <c r="F234" s="7" t="s">
        <f>=DATEDIF(A234,$N$2,"y")</f>
      </c>
      <c r="G234" s="7" t="s">
        <f>=DATEDIF(A234,$N$2,"ym")</f>
      </c>
      <c r="H234" s="7" t="s">
        <f>=DATEDIF(A234,$N$2,"md")</f>
      </c>
      <c r="I234" s="7" t="n">
        <v>1463</v>
      </c>
      <c r="J234" s="18" t="n">
        <v>29.1124</v>
      </c>
      <c r="K234" s="6" t="s">
        <f>=Портфель!G19*Портфель!$R$13</f>
      </c>
      <c r="L234" s="6" t="s">
        <f>=(K234-J234)*E234</f>
      </c>
      <c r="M234" s="6" t="s">
        <f>=MAX(0,L234*0.13)</f>
      </c>
    </row>
    <row collapsed="false" customFormat="false" customHeight="false" hidden="false" ht="12.1" outlineLevel="0" r="235">
      <c r="A235" s="45" t="n">
        <v>0</v>
      </c>
      <c r="B235" s="17" t="s">
        <v>577</v>
      </c>
      <c r="C235" s="17" t="s">
        <v>577</v>
      </c>
      <c r="D235" s="17" t="s">
        <v>577</v>
      </c>
      <c r="E235" s="18" t="n">
        <v> </v>
      </c>
      <c r="F235" s="7" t="n">
        <v> </v>
      </c>
      <c r="G235" s="18" t="n">
        <v> </v>
      </c>
      <c r="H235" s="17" t="s">
        <v>577</v>
      </c>
      <c r="I235" s="7" t="n">
        <v> </v>
      </c>
      <c r="J235" s="18" t="n">
        <v> </v>
      </c>
      <c r="K235" s="18" t="n">
        <v> </v>
      </c>
      <c r="L235" s="18" t="n">
        <v> </v>
      </c>
      <c r="M235" s="18" t="n">
        <v> </v>
      </c>
    </row>
    <row collapsed="false" customFormat="false" customHeight="false" hidden="false" ht="12.1" outlineLevel="0" r="236">
      <c r="A236" s="45"/>
      <c r="B236" s="17"/>
      <c r="C236" s="17"/>
      <c r="D236" s="17" t="s">
        <v>578</v>
      </c>
      <c r="E236" s="18" t="n">
        <v> </v>
      </c>
      <c r="F236" s="7" t="n">
        <v> </v>
      </c>
      <c r="G236" s="18" t="n">
        <v> </v>
      </c>
      <c r="H236" s="17" t="s">
        <v>577</v>
      </c>
      <c r="I236" s="7" t="n">
        <v> </v>
      </c>
      <c r="J236" s="18" t="n">
        <v> </v>
      </c>
      <c r="K236" s="18" t="n">
        <v> </v>
      </c>
      <c r="L236" s="18" t="n">
        <v> </v>
      </c>
      <c r="M236" s="18" t="n">
        <v> </v>
      </c>
    </row>
  </sheetData>
  <autoFilter ref="A1:N23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2025-10-22T00:13:09.00Z</dcterms:created>
  <dc:creator>izi-invest.ru</dc:creator>
  <cp:revision>0</cp:revision>
</cp:coreProperties>
</file>