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<sst xmlns="http://schemas.openxmlformats.org/spreadsheetml/2006/main" count="1646" uniqueCount="255">
  <si>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</si>
  <si>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</si>
  <si>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</si>
  <si>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</si>
  <si>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</si>
  <si>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</si>
  <si>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</si>
  <si>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</si>
  <si>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</si>
  <si>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</si>
  <si>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</si>
  <si>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</si>
  <si>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</si>
  <si>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</si>
  <si>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</si>
  <si>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</si>
  <si>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</si>
  <si>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DEPOSIT_TCS_17_2024_2</t>
  </si>
  <si>
    <t>custom</t>
  </si>
  <si>
    <t>Тинькофф 17% 2024 2</t>
  </si>
  <si>
    <t>RUR</t>
  </si>
  <si>
    <t>AMD</t>
  </si>
  <si>
    <t>DEPOSIT_TCS_16_2024_Y</t>
  </si>
  <si>
    <t>Тинькофф 16% 2024 Яра</t>
  </si>
  <si>
    <t>BYN</t>
  </si>
  <si>
    <t>DEPOSIT_TCS_21_2024</t>
  </si>
  <si>
    <t>Тинькофф 21% 2024</t>
  </si>
  <si>
    <t>CAD</t>
  </si>
  <si>
    <t>DEPOSIT_TCS_23_2024_Y</t>
  </si>
  <si>
    <t>Тинькофф 23% 2024 Яра</t>
  </si>
  <si>
    <t>CHF</t>
  </si>
  <si>
    <t>DEPOSIT_DOMRF_19.5_2024</t>
  </si>
  <si>
    <t>НС домрф 19.5% 2024</t>
  </si>
  <si>
    <t>CNY</t>
  </si>
  <si>
    <t>DEPOSIT_DOMRF_19.5_2024_Y</t>
  </si>
  <si>
    <t>НС домрф 19.5% 2024 Яра</t>
  </si>
  <si>
    <t>EUR</t>
  </si>
  <si>
    <t>Сумма по прочим бумагам:</t>
  </si>
  <si>
    <t>GBP</t>
  </si>
  <si>
    <t>Рубль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</si>
  <si>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</si>
  <si>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</si>
  <si>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</si>
  <si>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</si>
  <si>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</si>
  <si>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</si>
  <si>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</si>
  <si>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</si>
  <si>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</si>
  <si>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</si>
  <si>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</si>
  <si>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</si>
  <si>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</si>
  <si>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</si>
  <si>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</si>
  <si>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</si>
  <si>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</si>
  <si>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</si>
  <si>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Открытие депозита DEPOSIT_RAIF_20%</t>
  </si>
  <si>
    <t>Открытие депозита DEPOSIT_VTB_24</t>
  </si>
  <si>
    <t>Открытие депозита DEPOSIT_VTB_21</t>
  </si>
  <si>
    <t>Открытие депозита DEPOSIT_VTB_15</t>
  </si>
  <si>
    <t>Открытие депозита DEPOSIT_TCS_10%</t>
  </si>
  <si>
    <t>Открытие депозита DEPOSIT_ETB_6,5%</t>
  </si>
  <si>
    <t>Открытие депозита DEPOSIT_DOMRF7%</t>
  </si>
  <si>
    <t>Открытие депозита DEPOSIT_SOVOK_8,3%</t>
  </si>
  <si>
    <t>Открытие депозита DEPOSIT_ALFA_9%</t>
  </si>
  <si>
    <t>Открытие депозита DEPOSIT_DOMRF_8,5%</t>
  </si>
  <si>
    <t>Открытие депозита DEPOSIT_DOMRF_9%</t>
  </si>
  <si>
    <t>Открытие депозита DEPOSIT_DOMRF_8%</t>
  </si>
  <si>
    <t>Открытие депозита DEPOSIT_DOMRF_7,5%</t>
  </si>
  <si>
    <t>Открытие депозита DEPOSIT_DOMRF_8_2022</t>
  </si>
  <si>
    <t>Открытие депозита DEPOSIT_MKB_7%</t>
  </si>
  <si>
    <t>Открытие депозита DEPOSIT_ALFA_9,5%_2023</t>
  </si>
  <si>
    <t>Открытие депозита DEPOSIT_MKB_7%_2023</t>
  </si>
  <si>
    <t>Открытие депозита DEPOSIT_DOMRF_7,8_2023</t>
  </si>
  <si>
    <t>Открытие депозита DEPOSIT_MKB_7%_2023_2</t>
  </si>
  <si>
    <t>Открытие депозита DEPOSIT_MKB_6.5%_Y</t>
  </si>
  <si>
    <t>Открытие депозита DEPOSIT_RAIF_6%_2023</t>
  </si>
  <si>
    <t>Открытие депозита DEPOSIT_DOMRF_7,6_2023</t>
  </si>
  <si>
    <t>Открытие депозита DEPOSIT_DOMRF_7,9_2023</t>
  </si>
  <si>
    <t>Открытие депозита DEPOSIT_DOMRF_10_2023_Y</t>
  </si>
  <si>
    <t>Открытие депозита DEPOSIT_DOMRF_10_2023</t>
  </si>
  <si>
    <t>Открытие депозита DEPOSIT_ALFA_12%_2023</t>
  </si>
  <si>
    <t>Открытие депозита DEPOSIT_DOMRF_11.3_2023_Y</t>
  </si>
  <si>
    <t>Открытие депозита DEPOSIT_DOMRF_11.3_2023</t>
  </si>
  <si>
    <t>Открытие депозита DEPOSIT_ALFA_12.5%_2023</t>
  </si>
  <si>
    <t>Открытие депозита DEPOSIT_DOMRF_13_2023_Y</t>
  </si>
  <si>
    <t>Открытие депозита DEPOSIT_DOMRF_13_2023</t>
  </si>
  <si>
    <t>Открытие депозита DEPOSIT_MKB_14_2023</t>
  </si>
  <si>
    <t>Открытие депозита DEPOSIT_DOMRF_14.7_2023</t>
  </si>
  <si>
    <t>Открытие депозита DEPOSIT_DOMRF_17.5_2023</t>
  </si>
  <si>
    <t>Открытие депозита DEPOSIT_DOMRF_14.7_2024_Y</t>
  </si>
  <si>
    <t>Открытие депозита DEPOSIT_DOMRF_14.7_2024</t>
  </si>
  <si>
    <t>Открытие депозита DEPOSIT_TINK_15_2024</t>
  </si>
  <si>
    <t>Открытие депозита DEPOSIT_ALFA_16_2024</t>
  </si>
  <si>
    <t>Открытие депозита DEPOSIT_TCS_17_2024</t>
  </si>
  <si>
    <t>Открытие депозита DEPOSIT_TCS_17_2024_Y</t>
  </si>
  <si>
    <t>Открытие депозита DEPOSIT_DOMRF_15.2_2024</t>
  </si>
  <si>
    <t>Открытие депозита DEPOSIT_DOMRF_15.2_2024_Y</t>
  </si>
  <si>
    <t>Открытие депозита DEPOSIT_OZON_18_2024</t>
  </si>
  <si>
    <t>Открытие депозита DEPOSIT_ALFA_18_2024_Y</t>
  </si>
  <si>
    <t>Открытие депозита DEPOSIT_ALFA_19_2024_Y</t>
  </si>
  <si>
    <t>Открытие депозита DEPOSIT_DOMRF_16.5_2024</t>
  </si>
  <si>
    <t>Открытие депозита DEPOSIT_DOMRF_16.5_2024_Y</t>
  </si>
  <si>
    <t>Открытие депозита DEPOSIT_DOMRF_17.5_2024</t>
  </si>
  <si>
    <t>Открытие депозита DEPOSIT_DOMRF_17.5_2024_Y</t>
  </si>
  <si>
    <t>Открытие депозита DEPOSIT_ALFA_20_2024</t>
  </si>
  <si>
    <t>Открытие депозита DEPOSIT_DOMRF_19.5_2024_Y</t>
  </si>
  <si>
    <t>Открытие депозита DEPOSIT_DOMRF_19.5_2024</t>
  </si>
  <si>
    <t>Открытие депозита DEPOSIT_TCS_21_2024</t>
  </si>
  <si>
    <t>Открытие депозита DEPOSIT_TCS_23_2024</t>
  </si>
  <si>
    <t>Открытие депозита DEPOSIT_TCS_17_2024_2</t>
  </si>
  <si>
    <t>Открытие депозита DEPOSIT_TCS_23_2024_Y</t>
  </si>
  <si>
    <t>Открытие депозита DEPOSIT_TCS_16_2024_Y</t>
  </si>
  <si>
    <t>Баланс сейчас</t>
  </si>
  <si>
    <t>XIRR</t>
  </si>
  <si>
    <t>Сред.взвеш.сумм.</t>
  </si>
  <si>
    <t>Полный доход, RUR</t>
  </si>
  <si>
    <t>Сред.год.дох.</t>
  </si>
  <si>
    <t>Стоимость сейчас</t>
  </si>
  <si>
    <t>sell</t>
  </si>
  <si>
    <t>Полный доход</t>
  </si>
  <si>
    <t>DEPOSIT_RAIF_20%</t>
  </si>
  <si>
    <t>DEPOSIT_VTB_24</t>
  </si>
  <si>
    <t>DEPOSIT_VTB_21</t>
  </si>
  <si>
    <t>DEPOSIT_VTB_15</t>
  </si>
  <si>
    <t>DEPOSIT_TCS_10%</t>
  </si>
  <si>
    <t>DEPOSIT_ETB_6,5%</t>
  </si>
  <si>
    <t>DEPOSIT_DOMRF7%</t>
  </si>
  <si>
    <t>DEPOSIT_SOVOK_8,3%</t>
  </si>
  <si>
    <t>DEPOSIT_DOMRF_8,5%</t>
  </si>
  <si>
    <t>DEPOSIT_DOMRF_8%</t>
  </si>
  <si>
    <t>DEPOSIT_ALFA_9%</t>
  </si>
  <si>
    <t>DEPOSIT_DOMRF_7,5%</t>
  </si>
  <si>
    <t>DEPOSIT_DOMRF_9%</t>
  </si>
  <si>
    <t>DEPOSIT_DOMRF_8_2022</t>
  </si>
  <si>
    <t>DEPOSIT_MKB_7%</t>
  </si>
  <si>
    <t>DEPOSIT_ALFA_9,5%_2023</t>
  </si>
  <si>
    <t>DEPOSIT_MKB_7%_2023</t>
  </si>
  <si>
    <t>DEPOSIT_DOMRF_7,8_2023</t>
  </si>
  <si>
    <t>DEPOSIT_MKB_6.5%_Y</t>
  </si>
  <si>
    <t>DEPOSIT_RAIF_6%_2023</t>
  </si>
  <si>
    <t>DEPOSIT_DOMRF_7,6_2023</t>
  </si>
  <si>
    <t>DEPOSIT_DOMRF_7,9_2023</t>
  </si>
  <si>
    <t>DEPOSIT_DOMRF_10_2023_Y</t>
  </si>
  <si>
    <t>DEPOSIT_DOMRF_10_2023</t>
  </si>
  <si>
    <t>DEPOSIT_MKB_7%_2023_2</t>
  </si>
  <si>
    <t>DEPOSIT_ALFA_12%_2023</t>
  </si>
  <si>
    <t>DEPOSIT_DOMRF_11.3_2023</t>
  </si>
  <si>
    <t>DEPOSIT_DOMRF_11.3_2023_Y</t>
  </si>
  <si>
    <t>DEPOSIT_ALFA_12.5%_2023</t>
  </si>
  <si>
    <t>DEPOSIT_DOMRF_13_2023_Y</t>
  </si>
  <si>
    <t>DEPOSIT_MKB_14_2023</t>
  </si>
  <si>
    <t>DEPOSIT_DOMRF_13_2023</t>
  </si>
  <si>
    <t>DEPOSIT_DOMRF_14.7_2023</t>
  </si>
  <si>
    <t>DEPOSIT_DOMRF_14.7_2024_Y</t>
  </si>
  <si>
    <t>DEPOSIT_DOMRF_14.7_2024</t>
  </si>
  <si>
    <t>DEPOSIT_DOMRF_17.5_2023</t>
  </si>
  <si>
    <t>DEPOSIT_TINK_15_2024</t>
  </si>
  <si>
    <t>DEPOSIT_ALFA_16_2024</t>
  </si>
  <si>
    <t>DEPOSIT_TCS_17_2024</t>
  </si>
  <si>
    <t>DEPOSIT_DOMRF_15.2_2024_Y</t>
  </si>
  <si>
    <t>DEPOSIT_DOMRF_15.2_2024</t>
  </si>
  <si>
    <t>DEPOSIT_OZON_18_2024</t>
  </si>
  <si>
    <t>DEPOSIT_ALFA_18_2024_Y</t>
  </si>
  <si>
    <t>DEPOSIT_TCS_17_2024_Y</t>
  </si>
  <si>
    <t>DEPOSIT_DOMRF_16.5_2024</t>
  </si>
  <si>
    <t>DEPOSIT_DOMRF_16.5_2024_Y</t>
  </si>
  <si>
    <t>DEPOSIT_ALFA_19_2024_Y</t>
  </si>
  <si>
    <t>DEPOSIT_DOMRF_17.5_2024</t>
  </si>
  <si>
    <t>DEPOSIT_DOMRF_17.5_2024_Y</t>
  </si>
  <si>
    <t>DEPOSIT_ALFA_20_2024</t>
  </si>
  <si>
    <t>DEPOSIT_TCS_23_2024</t>
  </si>
  <si>
    <t>DEPOSIT_TCS_17_2024_2
Тинькофф 17% 2024 2</t>
  </si>
  <si>
    <t>DEPOSIT_TCS_16_2024_Y
Тинькофф 16% 2024 Яра</t>
  </si>
  <si>
    <t>DEPOSIT_TCS_21_2024
Тинькофф 21% 2024</t>
  </si>
  <si>
    <t>DEPOSIT_TCS_23_2024_Y
Тинькофф 23% 2024 Яра</t>
  </si>
  <si>
    <t>DEPOSIT_DOMRF_19.5_2024
НС домрф 19.5% 2024</t>
  </si>
  <si>
    <t>DEPOSIT_DOMRF_19.5_2024_Y
НС домрф 19.5% 2024 Яра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</si>
  <si>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</si>
  <si>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</si>
  <si>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</si>
  <si>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</si>
  <si>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</si>
  <si>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</si>
  <si>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</si>
  <si>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</si>
  <si>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НС ВТБ 24</t>
  </si>
  <si>
    <t>НС ВТБ 21</t>
  </si>
  <si>
    <t>НС ВТБ 15</t>
  </si>
  <si>
    <t>райф 20%</t>
  </si>
  <si>
    <t>тинькофф 10%</t>
  </si>
  <si>
    <t>НС домрф</t>
  </si>
  <si>
    <t>ЭнерготрансбанкФУ 6,5%</t>
  </si>
  <si>
    <t>НС домрф 8%</t>
  </si>
  <si>
    <t>домрфФУ 8,5</t>
  </si>
  <si>
    <t>НС альфа 9%</t>
  </si>
  <si>
    <t>совкомбанкФУ 8,3%</t>
  </si>
  <si>
    <t>commission</t>
  </si>
  <si>
    <t>Списание комиссий</t>
  </si>
  <si>
    <t>Комиссия альфа 100 дней</t>
  </si>
  <si>
    <t>домрфФУ 9</t>
  </si>
  <si>
    <t>НС домрф 7,5%</t>
  </si>
  <si>
    <t>НС домрф 8 2022 2</t>
  </si>
  <si>
    <t>МКБ ФУ 7%</t>
  </si>
  <si>
    <t>Комиссия тиньк про</t>
  </si>
  <si>
    <t>НС домрф 7,8% 2023</t>
  </si>
  <si>
    <t>МКБ ФУ 7% 2023</t>
  </si>
  <si>
    <t>НС Альфа 9,5%</t>
  </si>
  <si>
    <t>Комиссия тиньк Яра платинум</t>
  </si>
  <si>
    <t>Райф НС 6% 2023</t>
  </si>
  <si>
    <t>МКБ ФУ 6.5% 2023 Яра</t>
  </si>
  <si>
    <t>НС домрф 7,6% 2023</t>
  </si>
  <si>
    <t>Комиссия альфа 365 дней</t>
  </si>
  <si>
    <t>НС домрф 7,9% 2023</t>
  </si>
  <si>
    <t>НС домрф 10% 2023</t>
  </si>
  <si>
    <t>НС домрф 10% 2023 Яра</t>
  </si>
  <si>
    <t>МКБ ФУ 7% 2023 2</t>
  </si>
  <si>
    <t>НС Альфа 12%</t>
  </si>
  <si>
    <t>НС домрф 11.3% 2023</t>
  </si>
  <si>
    <t>НС домрф 11.3% 2023 Яра</t>
  </si>
  <si>
    <t>НС Альфа 12.5%</t>
  </si>
  <si>
    <t>НС домрф 13% 2023 Яра</t>
  </si>
  <si>
    <t>НС домрф 13% 2023</t>
  </si>
  <si>
    <t>НС домрф 14.7% 2023</t>
  </si>
  <si>
    <t>НС домрф 14.7% 2024 Яра</t>
  </si>
  <si>
    <t>МКБ ФУ 14% 2023</t>
  </si>
  <si>
    <t>НС домрф 14.7% 2024</t>
  </si>
  <si>
    <t>ДомРФ ФУ 17.5% 2023</t>
  </si>
  <si>
    <t>Пользовательская бумага</t>
  </si>
  <si>
    <t>НС домрф 15.2% 2024 Яра</t>
  </si>
  <si>
    <t>Тиньк 4 мес 15% 2024</t>
  </si>
  <si>
    <t>НС Альфа 18% Яра</t>
  </si>
  <si>
    <t>НС домрф 17.5% 2024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</si>
  <si>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</si>
  <si>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</si>
  <si>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</si>
  <si>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</si>
  <si>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</si>
  <si>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</si>
  <si>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</si>
  <si>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</si>
  <si>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</si>
  <si>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</si>
  <si>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</si>
  <si>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Вклады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</si>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</sst>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17</v>
      </c>
      <c r="G2" s="17" t="n">
        <v>0</v>
      </c>
      <c r="H2" s="6" t="n">
        <v>0</v>
      </c>
      <c r="I2" s="2"/>
      <c r="J2" s="6" t="n">
        <v>186565</v>
      </c>
      <c r="K2" s="9" t="n">
        <v>0.8396</v>
      </c>
      <c r="L2" s="17"/>
      <c r="M2" s="17" t="n">
        <v>1</v>
      </c>
      <c r="N2" s="2" t="n">
        <v>1</v>
      </c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16</v>
      </c>
      <c r="G3" s="17" t="n">
        <v>0</v>
      </c>
      <c r="H3" s="6" t="n">
        <v>0</v>
      </c>
      <c r="I3" s="2"/>
      <c r="J3" s="6" t="n">
        <v>100000</v>
      </c>
      <c r="K3" s="9" t="n">
        <v>-0.0847</v>
      </c>
      <c r="L3" s="17"/>
      <c r="M3" s="17" t="n">
        <v>1</v>
      </c>
      <c r="N3" s="2" t="n">
        <v>0</v>
      </c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21</v>
      </c>
      <c r="G4" s="17" t="n">
        <v>0</v>
      </c>
      <c r="H4" s="6" t="n">
        <v>0</v>
      </c>
      <c r="I4" s="2"/>
      <c r="J4" s="6" t="n">
        <v>50000</v>
      </c>
      <c r="K4" s="9" t="n">
        <v>0</v>
      </c>
      <c r="L4" s="17"/>
      <c r="M4" s="17" t="n">
        <v>1</v>
      </c>
      <c r="N4" s="2" t="n">
        <v>0</v>
      </c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23</v>
      </c>
      <c r="G5" s="17" t="n">
        <v>0</v>
      </c>
      <c r="H5" s="6" t="n">
        <v>0</v>
      </c>
      <c r="I5" s="2"/>
      <c r="J5" s="6" t="n">
        <v>50000</v>
      </c>
      <c r="K5" s="9" t="n">
        <v>-0.5007</v>
      </c>
      <c r="L5" s="17"/>
      <c r="M5" s="17" t="n">
        <v>1</v>
      </c>
      <c r="N5" s="2" t="n">
        <v>0</v>
      </c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19.5</v>
      </c>
      <c r="G6" s="17" t="n">
        <v>0</v>
      </c>
      <c r="H6" s="6" t="n">
        <v>0</v>
      </c>
      <c r="I6" s="2"/>
      <c r="J6" s="6" t="n">
        <v>5336.56</v>
      </c>
      <c r="K6" s="9" t="n">
        <v>-0.5419</v>
      </c>
      <c r="L6" s="17"/>
      <c r="M6" s="17" t="n">
        <v>-1.07</v>
      </c>
      <c r="N6" s="2" t="n">
        <v>0</v>
      </c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19.5</v>
      </c>
      <c r="G7" s="17" t="n">
        <v>0</v>
      </c>
      <c r="H7" s="6" t="n">
        <v>0</v>
      </c>
      <c r="I7" s="2"/>
      <c r="J7" s="6" t="n">
        <v>1793.25</v>
      </c>
      <c r="K7" s="9" t="n">
        <v>0</v>
      </c>
      <c r="L7" s="17"/>
      <c r="M7" s="17" t="n">
        <v>-1</v>
      </c>
      <c r="N7" s="2" t="n">
        <v>0</v>
      </c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37</v>
      </c>
      <c r="I8" s="4"/>
      <c r="J8" s="5" t="s">
        <f>=SUM(J2:J7)</f>
      </c>
      <c r="K8" s="4"/>
      <c r="L8" s="4"/>
      <c r="M8" s="10" t="s">
        <f>=J8/J11</f>
      </c>
      <c r="N8" s="2"/>
      <c r="O8" s="2" t="s">
        <v>38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20</v>
      </c>
      <c r="B9" s="2" t="s">
        <v>3</v>
      </c>
      <c r="C9" s="2" t="s">
        <v>39</v>
      </c>
      <c r="D9" s="2" t="s">
        <v>20</v>
      </c>
      <c r="E9" s="7" t="n">
        <v>12039853.41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40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41</v>
      </c>
      <c r="I10" s="4"/>
      <c r="J10" s="5" t="s">
        <f>=SUM(J9:J9)</f>
      </c>
      <c r="K10" s="4"/>
      <c r="L10" s="4"/>
      <c r="M10" s="10" t="s">
        <f>=J10/J11</f>
      </c>
      <c r="N10" s="2"/>
      <c r="O10" s="2" t="s">
        <v>42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43</v>
      </c>
      <c r="I11" s="4"/>
      <c r="J11" s="5" t="s">
        <f>=J8+J10</f>
      </c>
      <c r="K11" s="17"/>
      <c r="L11" s="17"/>
      <c r="M11" s="17"/>
      <c r="N11" s="2"/>
      <c r="O11" s="2" t="s">
        <v>44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45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46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47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49</v>
      </c>
      <c r="P17" s="17" t="n">
        <v>88.2568</v>
      </c>
      <c r="Q17" s="6" t="s">
        <f>=P17/$P$13</f>
      </c>
    </row>
  </sheetData>
  <mergeCells>
    <mergeCell ref="H8:I8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6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50</v>
      </c>
      <c r="B1" s="18" t="s">
        <v>9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</row>
    <row collapsed="false" customFormat="false" customHeight="false" hidden="false" ht="12.1" outlineLevel="0" r="2">
      <c r="A2" s="14" t="n">
        <v>44624.499305556</v>
      </c>
      <c r="B2" s="6" t="n">
        <v>70000</v>
      </c>
      <c r="C2" s="2" t="s">
        <v>57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44624.5</v>
      </c>
      <c r="B3" s="6" t="n">
        <v>70000</v>
      </c>
      <c r="C3" s="2" t="s">
        <v>58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44640.499305556</v>
      </c>
      <c r="B4" s="6" t="n">
        <v>72000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44640.5</v>
      </c>
      <c r="B5" s="6" t="n">
        <v>72000</v>
      </c>
      <c r="C5" s="2" t="s">
        <v>59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44652.5</v>
      </c>
      <c r="B6" s="6" t="n">
        <v>72000</v>
      </c>
      <c r="C6" s="2" t="s">
        <v>60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44682.5</v>
      </c>
      <c r="B7" s="6" t="n">
        <v>94060</v>
      </c>
      <c r="C7" s="2" t="s">
        <v>61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44713.883333333</v>
      </c>
      <c r="B8" s="6" t="n">
        <v>97208.51</v>
      </c>
      <c r="C8" s="2" t="s">
        <v>62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44715.479861111</v>
      </c>
      <c r="B9" s="6" t="n">
        <v>960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44715.499305556</v>
      </c>
      <c r="B10" s="6" t="n">
        <v>960</v>
      </c>
      <c r="C10" s="2" t="s">
        <v>57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44720.499305556</v>
      </c>
      <c r="B11" s="6" t="n">
        <v>527.15</v>
      </c>
      <c r="C11" s="2" t="s">
        <v>57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44720.815277778</v>
      </c>
      <c r="B12" s="6" t="n">
        <v>527.15</v>
      </c>
      <c r="C12" s="2" t="s">
        <v>62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44736.499305556</v>
      </c>
      <c r="B13" s="6" t="n">
        <v>500</v>
      </c>
      <c r="C13" s="2" t="s">
        <v>57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44736.736111111</v>
      </c>
      <c r="B14" s="6" t="n">
        <v>500</v>
      </c>
      <c r="C14" s="2" t="s">
        <v>62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44741.499305556</v>
      </c>
      <c r="B15" s="6" t="n">
        <v>1574.47</v>
      </c>
      <c r="C15" s="2" t="s">
        <v>57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44741.529861111</v>
      </c>
      <c r="B16" s="6" t="n">
        <v>1574.47</v>
      </c>
      <c r="C16" s="2" t="s">
        <v>62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44781.5</v>
      </c>
      <c r="B17" s="6" t="n">
        <v>100000</v>
      </c>
      <c r="C17" s="2" t="s">
        <v>57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44781.500694444</v>
      </c>
      <c r="B18" s="6" t="n">
        <v>100000</v>
      </c>
      <c r="C18" s="2" t="s">
        <v>63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44786.499305556</v>
      </c>
      <c r="B19" s="6" t="n">
        <v>1000</v>
      </c>
      <c r="C19" s="2" t="s">
        <v>64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44786.499305556</v>
      </c>
      <c r="B20" s="6" t="n">
        <v>1000</v>
      </c>
      <c r="C20" s="2" t="s">
        <v>57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44788.499305556</v>
      </c>
      <c r="B21" s="6" t="n">
        <v>53000</v>
      </c>
      <c r="C21" s="2" t="s">
        <v>57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44788.5</v>
      </c>
      <c r="B22" s="6" t="n">
        <v>53000</v>
      </c>
      <c r="C22" s="2" t="s">
        <v>65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44789.499305556</v>
      </c>
      <c r="B23" s="6" t="n">
        <v>79000</v>
      </c>
      <c r="C23" s="2" t="s">
        <v>57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44789.5</v>
      </c>
      <c r="B24" s="6" t="n">
        <v>79000</v>
      </c>
      <c r="C24" s="2" t="s">
        <v>64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44804.934722222</v>
      </c>
      <c r="B25" s="6" t="n">
        <v>72000</v>
      </c>
      <c r="C25" s="2" t="s">
        <v>66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44805.499305556</v>
      </c>
      <c r="B26" s="6" t="n">
        <v>230.71</v>
      </c>
      <c r="C26" s="2" t="s">
        <v>64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44809.499305556</v>
      </c>
      <c r="B27" s="6" t="n">
        <v>57407.9</v>
      </c>
      <c r="C27" s="2" t="s">
        <v>57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44809.5</v>
      </c>
      <c r="B28" s="6" t="n">
        <v>118000</v>
      </c>
      <c r="C28" s="2" t="s">
        <v>67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44809.5</v>
      </c>
      <c r="B29" s="6" t="n">
        <v>80000</v>
      </c>
      <c r="C29" s="2" t="s">
        <v>68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44812.5</v>
      </c>
      <c r="B30" s="6" t="n">
        <v>5000</v>
      </c>
      <c r="C30" s="2" t="s">
        <v>64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44814.5</v>
      </c>
      <c r="B31" s="6" t="n">
        <v>50230.71</v>
      </c>
      <c r="C31" s="2" t="s">
        <v>69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44819.5</v>
      </c>
      <c r="B32" s="6" t="n">
        <v>50000</v>
      </c>
      <c r="C32" s="2" t="s">
        <v>69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44823.5</v>
      </c>
      <c r="B33" s="6" t="n">
        <v>50000</v>
      </c>
      <c r="C33" s="2" t="s">
        <v>67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44825.5</v>
      </c>
      <c r="B34" s="6" t="n">
        <v>108000</v>
      </c>
      <c r="C34" s="2" t="s">
        <v>69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44837.5</v>
      </c>
      <c r="B35" s="6" t="n">
        <v>72000</v>
      </c>
      <c r="C35" s="2" t="s">
        <v>67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44853.499305556</v>
      </c>
      <c r="B36" s="6" t="n">
        <v>54634</v>
      </c>
      <c r="C36" s="2" t="s">
        <v>69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44854.5</v>
      </c>
      <c r="B37" s="6" t="n">
        <v>50000</v>
      </c>
      <c r="C37" s="2" t="s">
        <v>66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44879.5</v>
      </c>
      <c r="B38" s="6" t="n">
        <v>64252</v>
      </c>
      <c r="C38" s="2" t="s">
        <v>69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44897.5</v>
      </c>
      <c r="B39" s="6" t="n">
        <v>88597</v>
      </c>
      <c r="C39" s="2" t="s">
        <v>70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44900.5</v>
      </c>
      <c r="B40" s="6" t="n">
        <v>50000</v>
      </c>
      <c r="C40" s="2" t="s">
        <v>70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44901.5</v>
      </c>
      <c r="B41" s="6" t="n">
        <v>81795</v>
      </c>
      <c r="C41" s="2" t="s">
        <v>70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44904.5</v>
      </c>
      <c r="B42" s="6" t="n">
        <v>170392</v>
      </c>
      <c r="C42" s="2" t="s">
        <v>71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44914.5</v>
      </c>
      <c r="B43" s="6" t="n">
        <v>50000</v>
      </c>
      <c r="C43" s="2" t="s">
        <v>71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44924.5</v>
      </c>
      <c r="B44" s="6" t="n">
        <v>93000</v>
      </c>
      <c r="C44" s="2" t="s">
        <v>71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44937.5</v>
      </c>
      <c r="B45" s="6" t="n">
        <v>72000</v>
      </c>
      <c r="C45" s="2" t="s">
        <v>72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44945.5</v>
      </c>
      <c r="B46" s="6" t="n">
        <v>51000</v>
      </c>
      <c r="C46" s="2" t="s">
        <v>71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44949.5</v>
      </c>
      <c r="B47" s="6" t="n">
        <v>36493.23</v>
      </c>
      <c r="C47" s="2" t="s">
        <v>71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44959.5</v>
      </c>
      <c r="B48" s="6" t="n">
        <v>60000</v>
      </c>
      <c r="C48" s="2" t="s">
        <v>71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44967.5</v>
      </c>
      <c r="B49" s="6" t="n">
        <v>85414.24</v>
      </c>
      <c r="C49" s="2" t="s">
        <v>71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44976.5</v>
      </c>
      <c r="B50" s="6" t="n">
        <v>25000</v>
      </c>
      <c r="C50" s="2" t="s">
        <v>71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44976.5</v>
      </c>
      <c r="B51" s="6" t="n">
        <v>23000</v>
      </c>
      <c r="C51" s="2" t="s">
        <v>71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44985.5</v>
      </c>
      <c r="B52" s="6" t="n">
        <v>2186.36</v>
      </c>
      <c r="C52" s="2" t="s">
        <v>71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44985.5</v>
      </c>
      <c r="B53" s="6" t="n">
        <v>2186.36</v>
      </c>
      <c r="C53" s="2" t="s">
        <v>57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45016.5</v>
      </c>
      <c r="B54" s="6" t="n">
        <v>200000</v>
      </c>
      <c r="C54" s="2" t="s">
        <v>73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45036.5</v>
      </c>
      <c r="B55" s="6" t="n">
        <v>72000</v>
      </c>
      <c r="C55" s="2" t="s">
        <v>74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45046.5</v>
      </c>
      <c r="B56" s="6" t="n">
        <v>100695</v>
      </c>
      <c r="C56" s="2" t="s">
        <v>75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45048.5</v>
      </c>
      <c r="B57" s="6" t="n">
        <v>1719.84</v>
      </c>
      <c r="C57" s="2" t="s">
        <v>75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45052.5</v>
      </c>
      <c r="B58" s="6" t="n">
        <v>20800</v>
      </c>
      <c r="C58" s="2" t="s">
        <v>74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45056.5</v>
      </c>
      <c r="B59" s="6" t="n">
        <v>59900</v>
      </c>
      <c r="C59" s="2" t="s">
        <v>75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45065.5</v>
      </c>
      <c r="B60" s="6" t="n">
        <v>50000</v>
      </c>
      <c r="C60" s="2" t="s">
        <v>75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45066.499305556</v>
      </c>
      <c r="B61" s="6" t="n">
        <v>50000</v>
      </c>
      <c r="C61" s="2" t="s">
        <v>57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45066.5</v>
      </c>
      <c r="B62" s="6" t="n">
        <v>50000</v>
      </c>
      <c r="C62" s="2" t="s">
        <v>75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45068.5</v>
      </c>
      <c r="B63" s="6" t="n">
        <v>72441.86</v>
      </c>
      <c r="C63" s="2" t="s">
        <v>75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45077.5</v>
      </c>
      <c r="B64" s="6" t="n">
        <v>71629</v>
      </c>
      <c r="C64" s="2" t="s">
        <v>75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45078.5</v>
      </c>
      <c r="B65" s="6" t="n">
        <v>100000</v>
      </c>
      <c r="C65" s="2" t="s">
        <v>75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45079.5</v>
      </c>
      <c r="B66" s="6" t="n">
        <v>100001.66</v>
      </c>
      <c r="C66" s="2" t="s">
        <v>76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45084.5</v>
      </c>
      <c r="B67" s="6" t="n">
        <v>400005</v>
      </c>
      <c r="C67" s="2" t="s">
        <v>77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45092.499305556</v>
      </c>
      <c r="B68" s="6" t="n">
        <v>44410</v>
      </c>
      <c r="C68" s="2" t="s">
        <v>57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45092.5</v>
      </c>
      <c r="B69" s="6" t="n">
        <v>44410</v>
      </c>
      <c r="C69" s="2" t="s">
        <v>75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45107.5</v>
      </c>
      <c r="B70" s="6" t="n">
        <v>72370</v>
      </c>
      <c r="C70" s="2" t="s">
        <v>78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45117.5</v>
      </c>
      <c r="B71" s="6" t="n">
        <v>100000</v>
      </c>
      <c r="C71" s="2" t="s">
        <v>77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45117.5</v>
      </c>
      <c r="B72" s="6" t="n">
        <v>162355.72</v>
      </c>
      <c r="C72" s="2" t="s">
        <v>79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45117.5</v>
      </c>
      <c r="B73" s="6" t="n">
        <v>140000</v>
      </c>
      <c r="C73" s="2" t="s">
        <v>78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45122.5</v>
      </c>
      <c r="B74" s="6" t="n">
        <v>50000</v>
      </c>
      <c r="C74" s="2" t="s">
        <v>79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45139.5</v>
      </c>
      <c r="B75" s="6" t="n">
        <v>223776.34</v>
      </c>
      <c r="C75" s="2" t="s">
        <v>80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45148.5</v>
      </c>
      <c r="B76" s="6" t="n">
        <v>105500</v>
      </c>
      <c r="C76" s="2" t="s">
        <v>81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45153.5</v>
      </c>
      <c r="B77" s="6" t="n">
        <v>45000</v>
      </c>
      <c r="C77" s="2" t="s">
        <v>81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45154.5</v>
      </c>
      <c r="B78" s="6" t="n">
        <v>219366.34</v>
      </c>
      <c r="C78" s="2" t="s">
        <v>82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45157.5</v>
      </c>
      <c r="B79" s="6" t="n">
        <v>49816.02</v>
      </c>
      <c r="C79" s="2" t="s">
        <v>82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45169.5</v>
      </c>
      <c r="B80" s="6" t="n">
        <v>200000</v>
      </c>
      <c r="C80" s="2" t="s">
        <v>83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45174.5</v>
      </c>
      <c r="B81" s="6" t="n">
        <v>131823.61</v>
      </c>
      <c r="C81" s="2" t="s">
        <v>82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45179.5</v>
      </c>
      <c r="B82" s="6" t="n">
        <v>75000</v>
      </c>
      <c r="C82" s="2" t="s">
        <v>82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45184.5</v>
      </c>
      <c r="B83" s="6" t="n">
        <v>50000</v>
      </c>
      <c r="C83" s="2" t="s">
        <v>81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45188.5</v>
      </c>
      <c r="B84" s="6" t="n">
        <v>101154.82</v>
      </c>
      <c r="C84" s="2" t="s">
        <v>84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45188.5</v>
      </c>
      <c r="B85" s="6" t="n">
        <v>198628.46</v>
      </c>
      <c r="C85" s="2" t="s">
        <v>85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45200.5</v>
      </c>
      <c r="B86" s="6" t="n">
        <v>201972.6</v>
      </c>
      <c r="C86" s="2" t="s">
        <v>86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45207.5</v>
      </c>
      <c r="B87" s="6" t="n">
        <v>10000</v>
      </c>
      <c r="C87" s="2" t="s">
        <v>85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45209.5</v>
      </c>
      <c r="B88" s="6" t="n">
        <v>25000</v>
      </c>
      <c r="C88" s="2" t="s">
        <v>85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45214.5</v>
      </c>
      <c r="B89" s="6" t="n">
        <v>45000</v>
      </c>
      <c r="C89" s="2" t="s">
        <v>84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45219.5</v>
      </c>
      <c r="B90" s="6" t="n">
        <v>55000</v>
      </c>
      <c r="C90" s="2" t="s">
        <v>85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45231.5</v>
      </c>
      <c r="B91" s="6" t="n">
        <v>106406.24</v>
      </c>
      <c r="C91" s="2" t="s">
        <v>87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45231.5</v>
      </c>
      <c r="B92" s="6" t="n">
        <v>260085.85</v>
      </c>
      <c r="C92" s="2" t="s">
        <v>88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45237.5</v>
      </c>
      <c r="B93" s="6" t="n">
        <v>137000</v>
      </c>
      <c r="C93" s="2" t="s">
        <v>89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45240.5</v>
      </c>
      <c r="B94" s="6" t="n">
        <v>22000</v>
      </c>
      <c r="C94" s="2" t="s">
        <v>88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45242.5</v>
      </c>
      <c r="B95" s="6" t="n">
        <v>11600</v>
      </c>
      <c r="C95" s="2" t="s">
        <v>87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45245.5</v>
      </c>
      <c r="B96" s="6" t="n">
        <v>50000</v>
      </c>
      <c r="C96" s="2" t="s">
        <v>87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45270.5</v>
      </c>
      <c r="B97" s="6" t="n">
        <v>25000</v>
      </c>
      <c r="C97" s="2" t="s">
        <v>88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45275.5</v>
      </c>
      <c r="B98" s="6" t="n">
        <v>45000</v>
      </c>
      <c r="C98" s="2" t="s">
        <v>87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45279.5</v>
      </c>
      <c r="B99" s="6" t="n">
        <v>304011.08</v>
      </c>
      <c r="C99" s="2" t="s">
        <v>90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45279.5</v>
      </c>
      <c r="B100" s="6" t="n">
        <v>13911.97</v>
      </c>
      <c r="C100" s="2" t="s">
        <v>57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45285.5</v>
      </c>
      <c r="B101" s="6" t="n">
        <v>200000</v>
      </c>
      <c r="C101" s="2" t="s">
        <v>91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45292.5</v>
      </c>
      <c r="B102" s="6" t="n">
        <v>165800.15</v>
      </c>
      <c r="C102" s="2" t="s">
        <v>92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45309.5</v>
      </c>
      <c r="B103" s="6" t="n">
        <v>50000</v>
      </c>
      <c r="C103" s="2" t="s">
        <v>92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45337.5</v>
      </c>
      <c r="B104" s="6" t="n">
        <v>39000</v>
      </c>
      <c r="C104" s="2" t="s">
        <v>92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45361.5</v>
      </c>
      <c r="B105" s="6" t="n">
        <v>134800</v>
      </c>
      <c r="C105" s="2" t="s">
        <v>93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45363.5</v>
      </c>
      <c r="B106" s="6" t="n">
        <v>40000</v>
      </c>
      <c r="C106" s="2" t="s">
        <v>93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45366.5</v>
      </c>
      <c r="B107" s="6" t="n">
        <v>50000</v>
      </c>
      <c r="C107" s="2" t="s">
        <v>92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45376.5</v>
      </c>
      <c r="B108" s="6" t="n">
        <v>100000</v>
      </c>
      <c r="C108" s="2" t="s">
        <v>94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45383.5</v>
      </c>
      <c r="B109" s="6" t="n">
        <v>100000</v>
      </c>
      <c r="C109" s="2" t="s">
        <v>95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45386.5</v>
      </c>
      <c r="B110" s="6" t="n">
        <v>42840</v>
      </c>
      <c r="C110" s="2" t="s">
        <v>93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45397.5</v>
      </c>
      <c r="B111" s="6" t="n">
        <v>45000</v>
      </c>
      <c r="C111" s="2" t="s">
        <v>92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45398.5</v>
      </c>
      <c r="B112" s="6" t="n">
        <v>40000</v>
      </c>
      <c r="C112" s="2" t="s">
        <v>93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45410.5</v>
      </c>
      <c r="B113" s="6" t="n">
        <v>25449.62</v>
      </c>
      <c r="C113" s="2" t="s">
        <v>93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45419.5</v>
      </c>
      <c r="B114" s="6" t="n">
        <v>50000</v>
      </c>
      <c r="C114" s="2" t="s">
        <v>96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45426.5</v>
      </c>
      <c r="B115" s="6" t="n">
        <v>29866</v>
      </c>
      <c r="C115" s="2" t="s">
        <v>93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45427.5</v>
      </c>
      <c r="B116" s="6" t="n">
        <v>50000</v>
      </c>
      <c r="C116" s="2" t="s">
        <v>92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45431.5</v>
      </c>
      <c r="B117" s="6" t="n">
        <v>2000</v>
      </c>
      <c r="C117" s="2" t="s">
        <v>93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45437.5</v>
      </c>
      <c r="B118" s="6" t="n">
        <v>50000</v>
      </c>
      <c r="C118" s="2" t="s">
        <v>97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45447.5</v>
      </c>
      <c r="B119" s="6" t="n">
        <v>50000</v>
      </c>
      <c r="C119" s="2" t="s">
        <v>96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45454.5</v>
      </c>
      <c r="B120" s="6" t="n">
        <v>167385.78</v>
      </c>
      <c r="C120" s="2" t="s">
        <v>98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45454.5</v>
      </c>
      <c r="B121" s="6" t="n">
        <v>71293.2</v>
      </c>
      <c r="C121" s="2" t="s">
        <v>99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45460.5</v>
      </c>
      <c r="B122" s="6" t="n">
        <v>75000</v>
      </c>
      <c r="C122" s="2" t="s">
        <v>99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45474.5</v>
      </c>
      <c r="B123" s="6" t="n">
        <v>100000</v>
      </c>
      <c r="C123" s="2" t="s">
        <v>100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45474.5</v>
      </c>
      <c r="B124" s="6" t="n">
        <v>100000</v>
      </c>
      <c r="C124" s="2" t="s">
        <v>101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45476.5</v>
      </c>
      <c r="B125" s="6" t="n">
        <v>50000</v>
      </c>
      <c r="C125" s="2" t="s">
        <v>100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45477.5</v>
      </c>
      <c r="B126" s="6" t="n">
        <v>71840</v>
      </c>
      <c r="C126" s="2" t="s">
        <v>98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45480.5</v>
      </c>
      <c r="B127" s="6" t="n">
        <v>70000</v>
      </c>
      <c r="C127" s="2" t="s">
        <v>98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45488.5</v>
      </c>
      <c r="B128" s="6" t="n">
        <v>50000</v>
      </c>
      <c r="C128" s="2" t="s">
        <v>99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45494.5</v>
      </c>
      <c r="B129" s="6" t="n">
        <v>12999</v>
      </c>
      <c r="C129" s="2" t="s">
        <v>99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45498.5</v>
      </c>
      <c r="B130" s="6" t="n">
        <v>52000</v>
      </c>
      <c r="C130" s="2" t="s">
        <v>99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45498.5</v>
      </c>
      <c r="B131" s="6" t="n">
        <v>60000</v>
      </c>
      <c r="C131" s="2" t="s">
        <v>98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45505.5</v>
      </c>
      <c r="B132" s="6" t="n">
        <v>101475.41</v>
      </c>
      <c r="C132" s="2" t="s">
        <v>102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45505.5</v>
      </c>
      <c r="B133" s="6" t="n">
        <v>122247.61</v>
      </c>
      <c r="C133" s="2" t="s">
        <v>103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45505.5</v>
      </c>
      <c r="B134" s="6" t="n">
        <v>118945.21</v>
      </c>
      <c r="C134" s="2" t="s">
        <v>104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45506.5</v>
      </c>
      <c r="B135" s="6" t="n">
        <v>50000</v>
      </c>
      <c r="C135" s="2" t="s">
        <v>103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45508.5</v>
      </c>
      <c r="B136" s="6" t="n">
        <v>65800</v>
      </c>
      <c r="C136" s="2" t="s">
        <v>103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45519.5</v>
      </c>
      <c r="B137" s="6" t="n">
        <v>50000</v>
      </c>
      <c r="C137" s="2" t="s">
        <v>104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45522.5</v>
      </c>
      <c r="B138" s="6" t="n">
        <v>30000</v>
      </c>
      <c r="C138" s="2" t="s">
        <v>104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45523.5</v>
      </c>
      <c r="B139" s="6" t="n">
        <v>53000</v>
      </c>
      <c r="C139" s="2" t="s">
        <v>103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45536.5</v>
      </c>
      <c r="B140" s="6" t="n">
        <v>3108.45</v>
      </c>
      <c r="C140" s="2" t="s">
        <v>104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45540.5</v>
      </c>
      <c r="B141" s="6" t="n">
        <v>104723.66</v>
      </c>
      <c r="C141" s="2" t="s">
        <v>103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45545.5</v>
      </c>
      <c r="B142" s="6" t="n">
        <v>90000</v>
      </c>
      <c r="C142" s="2" t="s">
        <v>103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45548.5</v>
      </c>
      <c r="B143" s="6" t="n">
        <v>12401.86</v>
      </c>
      <c r="C143" s="2" t="s">
        <v>103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45548.5</v>
      </c>
      <c r="B144" s="6" t="n">
        <v>50000</v>
      </c>
      <c r="C144" s="2" t="s">
        <v>104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45550.5</v>
      </c>
      <c r="B145" s="6" t="n">
        <v>100590</v>
      </c>
      <c r="C145" s="2" t="s">
        <v>104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45554.5</v>
      </c>
      <c r="B146" s="6" t="n">
        <v>257176.27</v>
      </c>
      <c r="C146" s="2" t="s">
        <v>105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45556.5</v>
      </c>
      <c r="B147" s="6" t="n">
        <v>156203.66</v>
      </c>
      <c r="C147" s="2" t="s">
        <v>106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45565.5</v>
      </c>
      <c r="B148" s="6" t="n">
        <v>150000</v>
      </c>
      <c r="C148" s="2" t="s">
        <v>107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45570.5</v>
      </c>
      <c r="B149" s="6" t="n">
        <v>62400</v>
      </c>
      <c r="C149" s="2" t="s">
        <v>105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45575.5</v>
      </c>
      <c r="B150" s="6" t="n">
        <v>42000</v>
      </c>
      <c r="C150" s="2" t="s">
        <v>105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45580.5</v>
      </c>
      <c r="B151" s="6" t="n">
        <v>50000</v>
      </c>
      <c r="C151" s="2" t="s">
        <v>106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45584.5</v>
      </c>
      <c r="B152" s="6" t="n">
        <v>53000</v>
      </c>
      <c r="C152" s="2" t="s">
        <v>105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45597.5</v>
      </c>
      <c r="B153" s="6" t="n">
        <v>128001.84</v>
      </c>
      <c r="C153" s="2" t="s">
        <v>108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45597.5</v>
      </c>
      <c r="B154" s="6" t="n">
        <v>134585.31</v>
      </c>
      <c r="C154" s="2" t="s">
        <v>109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45598.5</v>
      </c>
      <c r="B155" s="6" t="n">
        <v>69600</v>
      </c>
      <c r="C155" s="2" t="s">
        <v>109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45602.5</v>
      </c>
      <c r="B156" s="6" t="n">
        <v>100000</v>
      </c>
      <c r="C156" s="2" t="s">
        <v>109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45607.5</v>
      </c>
      <c r="B157" s="6" t="n">
        <v>33000</v>
      </c>
      <c r="C157" s="2" t="s">
        <v>109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45611.5</v>
      </c>
      <c r="B158" s="6" t="n">
        <v>50000</v>
      </c>
      <c r="C158" s="2" t="s">
        <v>108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45616.5</v>
      </c>
      <c r="B159" s="6" t="n">
        <v>50000</v>
      </c>
      <c r="C159" s="2" t="s">
        <v>110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45636.5</v>
      </c>
      <c r="B160" s="6" t="n">
        <v>50000</v>
      </c>
      <c r="C160" s="2" t="s">
        <v>111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45641.5</v>
      </c>
      <c r="B161" s="6" t="n">
        <v>50000</v>
      </c>
      <c r="C161" s="2" t="s">
        <v>108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45644.5</v>
      </c>
      <c r="B162" s="6" t="n">
        <v>88000</v>
      </c>
      <c r="C162" s="2" t="s">
        <v>112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45645.5</v>
      </c>
      <c r="B163" s="6" t="n">
        <v>51500</v>
      </c>
      <c r="C163" s="2" t="s">
        <v>112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45646.5</v>
      </c>
      <c r="B164" s="6" t="n">
        <v>50000</v>
      </c>
      <c r="C164" s="2" t="s">
        <v>113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45646.5</v>
      </c>
      <c r="B165" s="6" t="n">
        <v>100000</v>
      </c>
      <c r="C165" s="2" t="s">
        <v>114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45651.5</v>
      </c>
      <c r="B166" s="6" t="n">
        <v>47065</v>
      </c>
      <c r="C166" s="2" t="s">
        <v>112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2" t="n">
        <v>45717.902604167</v>
      </c>
      <c r="B167" s="5" t="n">
        <v>-12433548.22</v>
      </c>
      <c r="C167" s="15" t="s">
        <v>115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/>
      <c r="B168" s="9" t="s">
        <f>=XIRR(B2:B167,A2:A167)</f>
      </c>
      <c r="C168" s="2" t="s">
        <v>116</v>
      </c>
      <c r="D168" s="2"/>
      <c r="E168" s="2"/>
      <c r="F168" s="7"/>
      <c r="G168" s="2" t="s">
        <v>117</v>
      </c>
      <c r="H168" s="6" t="s">
        <f>=SUM(I2:H167)/365</f>
      </c>
    </row>
    <row collapsed="false" customFormat="false" customHeight="false" hidden="false" ht="12.1" outlineLevel="0" r="169">
      <c r="A169" s="14"/>
      <c r="B169" s="5" t="s">
        <f>=-SUM(B2:B167)</f>
      </c>
      <c r="C169" s="2" t="s">
        <v>118</v>
      </c>
      <c r="D169" s="2"/>
      <c r="E169" s="2"/>
      <c r="F169" s="7"/>
      <c r="G169" s="15" t="s">
        <v>119</v>
      </c>
      <c r="H169" s="9" t="s">
        <f>=B169/H168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</row>
    <row collapsed="false" customFormat="false" customHeight="false" hidden="false" ht="12.1" outlineLevel="0" r="2">
      <c r="A2" s="11" t="n">
        <v>45645</v>
      </c>
      <c r="B2" s="6" t="n">
        <v>51500</v>
      </c>
      <c r="C2" s="0" t="s">
        <v>112</v>
      </c>
      <c r="D2" s="11" t="n">
        <v>44624</v>
      </c>
      <c r="E2" s="6" t="n">
        <v>70000</v>
      </c>
      <c r="F2" s="0" t="s">
        <v>58</v>
      </c>
      <c r="G2" s="11" t="n">
        <v>46082</v>
      </c>
      <c r="H2" s="8" t="s">
        <f>=-Портфель!J4</f>
      </c>
      <c r="I2" s="0" t="s">
        <v>120</v>
      </c>
      <c r="J2" s="11" t="n">
        <v>45646</v>
      </c>
      <c r="K2" s="6" t="n">
        <v>100000</v>
      </c>
      <c r="L2" s="0" t="s">
        <v>114</v>
      </c>
      <c r="M2" s="11" t="n">
        <v>45598</v>
      </c>
      <c r="N2" s="6" t="n">
        <v>69600</v>
      </c>
      <c r="O2" s="0" t="s">
        <v>109</v>
      </c>
      <c r="P2" s="11" t="n">
        <v>45597</v>
      </c>
      <c r="Q2" s="6" t="n">
        <v>134585.31</v>
      </c>
      <c r="R2" s="0" t="s">
        <v>109</v>
      </c>
    </row>
    <row collapsed="false" customFormat="false" customHeight="false" hidden="false" ht="12.1" outlineLevel="0" r="3">
      <c r="A3" s="11" t="n">
        <v>45646</v>
      </c>
      <c r="B3" s="6" t="n">
        <v>50000</v>
      </c>
      <c r="C3" s="0" t="s">
        <v>113</v>
      </c>
      <c r="D3" s="11" t="n">
        <v>45651</v>
      </c>
      <c r="E3" s="6" t="n">
        <v>47065</v>
      </c>
      <c r="F3" s="0" t="s">
        <v>112</v>
      </c>
      <c r="G3" s="0"/>
      <c r="H3" s="10" t="s">
        <f>=XIRR(H2:H2,G2:G2)</f>
      </c>
      <c r="I3" s="0"/>
      <c r="J3" s="11" t="n">
        <v>46011</v>
      </c>
      <c r="K3" s="8" t="s">
        <f>=-Портфель!J5</f>
      </c>
      <c r="L3" s="0" t="s">
        <v>120</v>
      </c>
      <c r="M3" s="11" t="n">
        <v>45602</v>
      </c>
      <c r="N3" s="6" t="n">
        <v>100000</v>
      </c>
      <c r="O3" s="0" t="s">
        <v>109</v>
      </c>
      <c r="P3" s="11" t="n">
        <v>45602</v>
      </c>
      <c r="Q3" s="6" t="n">
        <v>-50590</v>
      </c>
      <c r="R3" s="0" t="s">
        <v>121</v>
      </c>
    </row>
    <row collapsed="false" customFormat="false" customHeight="false" hidden="false" ht="12.1" outlineLevel="0" r="4">
      <c r="A4" s="11" t="n">
        <v>46010</v>
      </c>
      <c r="B4" s="8" t="s">
        <f>=-Портфель!J2</f>
      </c>
      <c r="C4" s="0" t="s">
        <v>120</v>
      </c>
      <c r="D4" s="11" t="n">
        <v>45717</v>
      </c>
      <c r="E4" s="8" t="s">
        <f>=-Портфель!J3</f>
      </c>
      <c r="F4" s="0" t="s">
        <v>120</v>
      </c>
      <c r="G4" s="0"/>
      <c r="H4" s="8" t="s">
        <f>=-SUM(H2:H2)</f>
      </c>
      <c r="I4" s="0" t="s">
        <v>122</v>
      </c>
      <c r="J4" s="0"/>
      <c r="K4" s="10" t="s">
        <f>=XIRR(K2:K3,J2:J3)</f>
      </c>
      <c r="L4" s="0"/>
      <c r="M4" s="11" t="n">
        <v>45611</v>
      </c>
      <c r="N4" s="6" t="n">
        <v>50000</v>
      </c>
      <c r="O4" s="0" t="s">
        <v>108</v>
      </c>
      <c r="P4" s="11" t="n">
        <v>45607</v>
      </c>
      <c r="Q4" s="6" t="n">
        <v>33000</v>
      </c>
      <c r="R4" s="0" t="s">
        <v>109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10" t="s">
        <f>=XIRR(E2:E4,D2:D4)</f>
      </c>
      <c r="F5" s="0"/>
      <c r="G5" s="0"/>
      <c r="H5" s="0"/>
      <c r="I5" s="0"/>
      <c r="J5" s="0"/>
      <c r="K5" s="8" t="s">
        <f>=-SUM(K2:K3)</f>
      </c>
      <c r="L5" s="0" t="s">
        <v>122</v>
      </c>
      <c r="M5" s="11" t="n">
        <v>45615</v>
      </c>
      <c r="N5" s="6" t="n">
        <v>-9200</v>
      </c>
      <c r="O5" s="0" t="s">
        <v>121</v>
      </c>
      <c r="P5" s="11" t="n">
        <v>45632</v>
      </c>
      <c r="Q5" s="6" t="n">
        <v>-29000</v>
      </c>
      <c r="R5" s="0" t="s">
        <v>121</v>
      </c>
    </row>
    <row collapsed="false" customFormat="false" customHeight="false" hidden="false" ht="12.1" outlineLevel="0" r="6">
      <c r="A6" s="0"/>
      <c r="B6" s="8" t="s">
        <f>=-SUM(B2:B4)</f>
      </c>
      <c r="C6" s="0" t="s">
        <v>122</v>
      </c>
      <c r="D6" s="0"/>
      <c r="E6" s="8" t="s">
        <f>=-SUM(E2:E4)</f>
      </c>
      <c r="F6" s="0" t="s">
        <v>122</v>
      </c>
      <c r="G6" s="0"/>
      <c r="H6" s="0"/>
      <c r="I6" s="0"/>
      <c r="J6" s="0"/>
      <c r="K6" s="0"/>
      <c r="L6" s="0"/>
      <c r="M6" s="11" t="n">
        <v>45616</v>
      </c>
      <c r="N6" s="6" t="n">
        <v>-50100</v>
      </c>
      <c r="O6" s="0" t="s">
        <v>121</v>
      </c>
      <c r="P6" s="11" t="n">
        <v>45643</v>
      </c>
      <c r="Q6" s="6" t="n">
        <v>-150205.09</v>
      </c>
      <c r="R6" s="0" t="s">
        <v>121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11" t="n">
        <v>45616</v>
      </c>
      <c r="N7" s="6" t="n">
        <v>50000</v>
      </c>
      <c r="O7" s="0" t="s">
        <v>110</v>
      </c>
      <c r="P7" s="11" t="n">
        <v>45644</v>
      </c>
      <c r="Q7" s="6" t="n">
        <v>88000</v>
      </c>
      <c r="R7" s="0" t="s">
        <v>112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11" t="n">
        <v>45623</v>
      </c>
      <c r="N8" s="6" t="n">
        <v>-80577</v>
      </c>
      <c r="O8" s="0" t="s">
        <v>121</v>
      </c>
      <c r="P8" s="11" t="n">
        <v>45962</v>
      </c>
      <c r="Q8" s="8" t="s">
        <f>=-Портфель!J7</f>
      </c>
      <c r="R8" s="0" t="s">
        <v>120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11" t="n">
        <v>45627</v>
      </c>
      <c r="N9" s="6" t="n">
        <v>-70000</v>
      </c>
      <c r="O9" s="0" t="s">
        <v>121</v>
      </c>
      <c r="P9" s="0"/>
      <c r="Q9" s="10" t="s">
        <f>=XIRR(Q2:Q8,P2:P8)</f>
      </c>
      <c r="R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11" t="n">
        <v>45634</v>
      </c>
      <c r="N10" s="6" t="n">
        <v>-27600</v>
      </c>
      <c r="O10" s="0" t="s">
        <v>121</v>
      </c>
      <c r="P10" s="0"/>
      <c r="Q10" s="8" t="s">
        <f>=-SUM(Q2:Q8)</f>
      </c>
      <c r="R10" s="0" t="s">
        <v>122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11" t="n">
        <v>45636</v>
      </c>
      <c r="N11" s="6" t="n">
        <v>50000</v>
      </c>
      <c r="O11" s="0" t="s">
        <v>111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11" t="n">
        <v>45637</v>
      </c>
      <c r="N12" s="6" t="n">
        <v>-16000</v>
      </c>
      <c r="O12" s="0" t="s">
        <v>121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n">
        <v>45641</v>
      </c>
      <c r="N13" s="6" t="n">
        <v>50000</v>
      </c>
      <c r="O13" s="0" t="s">
        <v>108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45643</v>
      </c>
      <c r="N14" s="6" t="n">
        <v>-87999.23</v>
      </c>
      <c r="O14" s="0" t="s">
        <v>121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45657</v>
      </c>
      <c r="N15" s="6" t="n">
        <v>-5336.62</v>
      </c>
      <c r="O15" s="0" t="s">
        <v>121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45963</v>
      </c>
      <c r="N16" s="8" t="s">
        <f>=-Портфель!J6</f>
      </c>
      <c r="O16" s="0" t="s">
        <v>120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10" t="s">
        <f>=XIRR(N2:N16,M2:M16)</f>
      </c>
      <c r="O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8" t="s">
        <f>=-SUM(N2:N16)</f>
      </c>
      <c r="O18" s="0" t="s">
        <v>122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W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123</v>
      </c>
      <c r="C1" s="0"/>
      <c r="D1" s="0"/>
      <c r="E1" s="4" t="s">
        <v>124</v>
      </c>
      <c r="F1" s="0"/>
      <c r="G1" s="0"/>
      <c r="H1" s="4" t="s">
        <v>125</v>
      </c>
      <c r="I1" s="0"/>
      <c r="J1" s="0"/>
      <c r="K1" s="4" t="s">
        <v>126</v>
      </c>
      <c r="L1" s="0"/>
      <c r="M1" s="0"/>
      <c r="N1" s="4" t="s">
        <v>127</v>
      </c>
      <c r="O1" s="0"/>
      <c r="P1" s="0"/>
      <c r="Q1" s="4" t="s">
        <v>128</v>
      </c>
      <c r="R1" s="0"/>
      <c r="S1" s="0"/>
      <c r="T1" s="4" t="s">
        <v>129</v>
      </c>
      <c r="U1" s="0"/>
      <c r="V1" s="0"/>
      <c r="W1" s="4" t="s">
        <v>130</v>
      </c>
      <c r="X1" s="0"/>
      <c r="Y1" s="0"/>
      <c r="Z1" s="4" t="s">
        <v>131</v>
      </c>
      <c r="AA1" s="0"/>
      <c r="AB1" s="0"/>
      <c r="AC1" s="4" t="s">
        <v>132</v>
      </c>
      <c r="AD1" s="0"/>
      <c r="AE1" s="0"/>
      <c r="AF1" s="4" t="s">
        <v>133</v>
      </c>
      <c r="AG1" s="0"/>
      <c r="AH1" s="0"/>
      <c r="AI1" s="4" t="s">
        <v>134</v>
      </c>
      <c r="AJ1" s="0"/>
      <c r="AK1" s="0"/>
      <c r="AL1" s="4" t="s">
        <v>135</v>
      </c>
      <c r="AM1" s="0"/>
      <c r="AN1" s="0"/>
      <c r="AO1" s="4" t="s">
        <v>136</v>
      </c>
      <c r="AP1" s="0"/>
      <c r="AQ1" s="0"/>
      <c r="AR1" s="4" t="s">
        <v>137</v>
      </c>
      <c r="AS1" s="0"/>
      <c r="AT1" s="0"/>
      <c r="AU1" s="4" t="s">
        <v>138</v>
      </c>
      <c r="AV1" s="0"/>
      <c r="AW1" s="0"/>
      <c r="AX1" s="4" t="s">
        <v>139</v>
      </c>
      <c r="AY1" s="0"/>
      <c r="AZ1" s="0"/>
      <c r="BA1" s="4" t="s">
        <v>140</v>
      </c>
      <c r="BB1" s="0"/>
      <c r="BC1" s="0"/>
      <c r="BD1" s="4" t="s">
        <v>141</v>
      </c>
      <c r="BE1" s="0"/>
      <c r="BF1" s="0"/>
      <c r="BG1" s="4" t="s">
        <v>142</v>
      </c>
      <c r="BH1" s="0"/>
      <c r="BI1" s="0"/>
      <c r="BJ1" s="4" t="s">
        <v>143</v>
      </c>
      <c r="BK1" s="0"/>
      <c r="BL1" s="0"/>
      <c r="BM1" s="4" t="s">
        <v>144</v>
      </c>
      <c r="BN1" s="0"/>
      <c r="BO1" s="0"/>
      <c r="BP1" s="4" t="s">
        <v>145</v>
      </c>
      <c r="BQ1" s="0"/>
      <c r="BR1" s="0"/>
      <c r="BS1" s="4" t="s">
        <v>146</v>
      </c>
      <c r="BT1" s="0"/>
      <c r="BU1" s="0"/>
      <c r="BV1" s="4" t="s">
        <v>147</v>
      </c>
      <c r="BW1" s="0"/>
      <c r="BX1" s="0"/>
      <c r="BY1" s="4" t="s">
        <v>148</v>
      </c>
      <c r="BZ1" s="0"/>
      <c r="CA1" s="0"/>
      <c r="CB1" s="4" t="s">
        <v>149</v>
      </c>
      <c r="CC1" s="0"/>
      <c r="CD1" s="0"/>
      <c r="CE1" s="4" t="s">
        <v>150</v>
      </c>
      <c r="CF1" s="0"/>
      <c r="CG1" s="0"/>
      <c r="CH1" s="4" t="s">
        <v>151</v>
      </c>
      <c r="CI1" s="0"/>
      <c r="CJ1" s="0"/>
      <c r="CK1" s="4" t="s">
        <v>152</v>
      </c>
      <c r="CL1" s="0"/>
      <c r="CM1" s="0"/>
      <c r="CN1" s="4" t="s">
        <v>153</v>
      </c>
      <c r="CO1" s="0"/>
      <c r="CP1" s="0"/>
      <c r="CQ1" s="4" t="s">
        <v>154</v>
      </c>
      <c r="CR1" s="0"/>
      <c r="CS1" s="0"/>
      <c r="CT1" s="4" t="s">
        <v>155</v>
      </c>
      <c r="CU1" s="0"/>
      <c r="CV1" s="0"/>
      <c r="CW1" s="4" t="s">
        <v>156</v>
      </c>
      <c r="CX1" s="0"/>
      <c r="CY1" s="0"/>
      <c r="CZ1" s="4" t="s">
        <v>157</v>
      </c>
      <c r="DA1" s="0"/>
      <c r="DB1" s="0"/>
      <c r="DC1" s="4" t="s">
        <v>158</v>
      </c>
      <c r="DD1" s="0"/>
      <c r="DE1" s="0"/>
      <c r="DF1" s="4" t="s">
        <v>159</v>
      </c>
      <c r="DG1" s="0"/>
      <c r="DH1" s="0"/>
      <c r="DI1" s="4" t="s">
        <v>160</v>
      </c>
      <c r="DJ1" s="0"/>
      <c r="DK1" s="0"/>
      <c r="DL1" s="4" t="s">
        <v>161</v>
      </c>
      <c r="DM1" s="0"/>
      <c r="DN1" s="0"/>
      <c r="DO1" s="4" t="s">
        <v>162</v>
      </c>
      <c r="DP1" s="0"/>
      <c r="DQ1" s="0"/>
      <c r="DR1" s="4" t="s">
        <v>163</v>
      </c>
      <c r="DS1" s="0"/>
      <c r="DT1" s="0"/>
      <c r="DU1" s="4" t="s">
        <v>164</v>
      </c>
      <c r="DV1" s="0"/>
      <c r="DW1" s="0"/>
      <c r="DX1" s="4" t="s">
        <v>165</v>
      </c>
      <c r="DY1" s="0"/>
      <c r="DZ1" s="0"/>
      <c r="EA1" s="4" t="s">
        <v>166</v>
      </c>
      <c r="EB1" s="0"/>
      <c r="EC1" s="0"/>
      <c r="ED1" s="4" t="s">
        <v>167</v>
      </c>
      <c r="EE1" s="0"/>
      <c r="EF1" s="0"/>
      <c r="EG1" s="4" t="s">
        <v>168</v>
      </c>
      <c r="EH1" s="0"/>
      <c r="EI1" s="0"/>
      <c r="EJ1" s="4" t="s">
        <v>169</v>
      </c>
      <c r="EK1" s="0"/>
      <c r="EL1" s="0"/>
      <c r="EM1" s="4" t="s">
        <v>170</v>
      </c>
      <c r="EN1" s="0"/>
      <c r="EO1" s="0"/>
      <c r="EP1" s="4" t="s">
        <v>171</v>
      </c>
      <c r="EQ1" s="0"/>
      <c r="ER1" s="0"/>
      <c r="ES1" s="4" t="s">
        <v>172</v>
      </c>
      <c r="ET1" s="0"/>
      <c r="EU1" s="0"/>
      <c r="EV1" s="4" t="s">
        <v>173</v>
      </c>
      <c r="EW1" s="0"/>
    </row>
    <row collapsed="false" customFormat="false" customHeight="false" hidden="false" ht="12.1" outlineLevel="0" r="2">
      <c r="A2" s="11" t="n">
        <v>44640</v>
      </c>
      <c r="B2" s="6" t="n">
        <v>72000</v>
      </c>
      <c r="C2" s="0" t="s">
        <v>59</v>
      </c>
      <c r="D2" s="11" t="n">
        <v>44651</v>
      </c>
      <c r="E2" s="6" t="n">
        <v>-72568.11</v>
      </c>
      <c r="F2" s="0" t="s">
        <v>121</v>
      </c>
      <c r="G2" s="11" t="n">
        <v>44681</v>
      </c>
      <c r="H2" s="6" t="n">
        <v>-73195.4</v>
      </c>
      <c r="I2" s="0" t="s">
        <v>121</v>
      </c>
      <c r="J2" s="11" t="n">
        <v>44712</v>
      </c>
      <c r="K2" s="6" t="n">
        <v>-95289.98</v>
      </c>
      <c r="L2" s="0" t="s">
        <v>121</v>
      </c>
      <c r="M2" s="11" t="n">
        <v>44715</v>
      </c>
      <c r="N2" s="6" t="n">
        <v>960</v>
      </c>
      <c r="O2" s="0" t="s">
        <v>62</v>
      </c>
      <c r="P2" s="11" t="n">
        <v>44786</v>
      </c>
      <c r="Q2" s="6" t="n">
        <v>1000</v>
      </c>
      <c r="R2" s="0" t="s">
        <v>64</v>
      </c>
      <c r="S2" s="11" t="n">
        <v>44788</v>
      </c>
      <c r="T2" s="6" t="n">
        <v>53000</v>
      </c>
      <c r="U2" s="0" t="s">
        <v>65</v>
      </c>
      <c r="V2" s="11" t="n">
        <v>44789</v>
      </c>
      <c r="W2" s="6" t="n">
        <v>79000</v>
      </c>
      <c r="X2" s="0" t="s">
        <v>64</v>
      </c>
      <c r="Y2" s="11" t="n">
        <v>44809</v>
      </c>
      <c r="Z2" s="6" t="n">
        <v>80000</v>
      </c>
      <c r="AA2" s="0" t="s">
        <v>68</v>
      </c>
      <c r="AB2" s="11" t="n">
        <v>44819</v>
      </c>
      <c r="AC2" s="6" t="n">
        <v>50000</v>
      </c>
      <c r="AD2" s="0" t="s">
        <v>69</v>
      </c>
      <c r="AE2" s="11" t="n">
        <v>44835</v>
      </c>
      <c r="AF2" s="6" t="n">
        <v>-72532.6</v>
      </c>
      <c r="AG2" s="0" t="s">
        <v>121</v>
      </c>
      <c r="AH2" s="11" t="n">
        <v>44900</v>
      </c>
      <c r="AI2" s="6" t="n">
        <v>50000</v>
      </c>
      <c r="AJ2" s="0" t="s">
        <v>70</v>
      </c>
      <c r="AK2" s="11" t="n">
        <v>44901</v>
      </c>
      <c r="AL2" s="6" t="n">
        <v>-81795</v>
      </c>
      <c r="AM2" s="0" t="s">
        <v>121</v>
      </c>
      <c r="AN2" s="11" t="n">
        <v>44914</v>
      </c>
      <c r="AO2" s="6" t="n">
        <v>50000</v>
      </c>
      <c r="AP2" s="0" t="s">
        <v>71</v>
      </c>
      <c r="AQ2" s="11" t="n">
        <v>44945</v>
      </c>
      <c r="AR2" s="6" t="n">
        <v>51000</v>
      </c>
      <c r="AS2" s="0" t="s">
        <v>71</v>
      </c>
      <c r="AT2" s="11" t="n">
        <v>45036</v>
      </c>
      <c r="AU2" s="6" t="n">
        <v>72000</v>
      </c>
      <c r="AV2" s="0" t="s">
        <v>74</v>
      </c>
      <c r="AW2" s="11" t="n">
        <v>45046</v>
      </c>
      <c r="AX2" s="6" t="n">
        <v>100695</v>
      </c>
      <c r="AY2" s="0" t="s">
        <v>75</v>
      </c>
      <c r="AZ2" s="11" t="n">
        <v>45050</v>
      </c>
      <c r="BA2" s="6" t="n">
        <v>-102414.84</v>
      </c>
      <c r="BB2" s="0" t="s">
        <v>121</v>
      </c>
      <c r="BC2" s="11" t="n">
        <v>45092</v>
      </c>
      <c r="BD2" s="6" t="n">
        <v>44410</v>
      </c>
      <c r="BE2" s="0" t="s">
        <v>75</v>
      </c>
      <c r="BF2" s="11" t="n">
        <v>45112</v>
      </c>
      <c r="BG2" s="6" t="n">
        <v>-64300</v>
      </c>
      <c r="BH2" s="0" t="s">
        <v>121</v>
      </c>
      <c r="BI2" s="11" t="n">
        <v>45117</v>
      </c>
      <c r="BJ2" s="6" t="n">
        <v>140000</v>
      </c>
      <c r="BK2" s="0" t="s">
        <v>78</v>
      </c>
      <c r="BL2" s="11" t="n">
        <v>45148</v>
      </c>
      <c r="BM2" s="6" t="n">
        <v>105500</v>
      </c>
      <c r="BN2" s="0" t="s">
        <v>81</v>
      </c>
      <c r="BO2" s="11" t="n">
        <v>45153</v>
      </c>
      <c r="BP2" s="6" t="n">
        <v>45000</v>
      </c>
      <c r="BQ2" s="0" t="s">
        <v>81</v>
      </c>
      <c r="BR2" s="11" t="n">
        <v>45157</v>
      </c>
      <c r="BS2" s="6" t="n">
        <v>49816.02</v>
      </c>
      <c r="BT2" s="0" t="s">
        <v>82</v>
      </c>
      <c r="BU2" s="11" t="n">
        <v>45174</v>
      </c>
      <c r="BV2" s="6" t="n">
        <v>-103645.56</v>
      </c>
      <c r="BW2" s="0" t="s">
        <v>121</v>
      </c>
      <c r="BX2" s="11" t="n">
        <v>45199</v>
      </c>
      <c r="BY2" s="6" t="n">
        <v>-201972.6</v>
      </c>
      <c r="BZ2" s="0" t="s">
        <v>121</v>
      </c>
      <c r="CA2" s="11" t="n">
        <v>45200</v>
      </c>
      <c r="CB2" s="6" t="n">
        <v>-19000</v>
      </c>
      <c r="CC2" s="0" t="s">
        <v>121</v>
      </c>
      <c r="CD2" s="11" t="n">
        <v>45205</v>
      </c>
      <c r="CE2" s="6" t="n">
        <v>-45000</v>
      </c>
      <c r="CF2" s="0" t="s">
        <v>121</v>
      </c>
      <c r="CG2" s="11" t="n">
        <v>45230</v>
      </c>
      <c r="CH2" s="6" t="n">
        <v>-204116.23</v>
      </c>
      <c r="CI2" s="0" t="s">
        <v>121</v>
      </c>
      <c r="CJ2" s="11" t="n">
        <v>45231</v>
      </c>
      <c r="CK2" s="6" t="n">
        <v>260085.85</v>
      </c>
      <c r="CL2" s="0" t="s">
        <v>88</v>
      </c>
      <c r="CM2" s="11" t="n">
        <v>45240</v>
      </c>
      <c r="CN2" s="6" t="n">
        <v>22000</v>
      </c>
      <c r="CO2" s="0" t="s">
        <v>88</v>
      </c>
      <c r="CP2" s="11" t="n">
        <v>45242</v>
      </c>
      <c r="CQ2" s="6" t="n">
        <v>11600</v>
      </c>
      <c r="CR2" s="0" t="s">
        <v>87</v>
      </c>
      <c r="CS2" s="11" t="n">
        <v>45285</v>
      </c>
      <c r="CT2" s="6" t="n">
        <v>200000</v>
      </c>
      <c r="CU2" s="0" t="s">
        <v>91</v>
      </c>
      <c r="CV2" s="11" t="n">
        <v>45297</v>
      </c>
      <c r="CW2" s="6" t="n">
        <v>-50000</v>
      </c>
      <c r="CX2" s="0" t="s">
        <v>121</v>
      </c>
      <c r="CY2" s="11" t="n">
        <v>45363</v>
      </c>
      <c r="CZ2" s="6" t="n">
        <v>40000</v>
      </c>
      <c r="DA2" s="0" t="s">
        <v>93</v>
      </c>
      <c r="DB2" s="11" t="n">
        <v>45376</v>
      </c>
      <c r="DC2" s="6" t="n">
        <v>-208705.67</v>
      </c>
      <c r="DD2" s="0" t="s">
        <v>121</v>
      </c>
      <c r="DE2" s="11" t="n">
        <v>45383</v>
      </c>
      <c r="DF2" s="6" t="n">
        <v>100000</v>
      </c>
      <c r="DG2" s="0" t="s">
        <v>95</v>
      </c>
      <c r="DH2" s="11" t="n">
        <v>45386</v>
      </c>
      <c r="DI2" s="6" t="n">
        <v>42840</v>
      </c>
      <c r="DJ2" s="0" t="s">
        <v>93</v>
      </c>
      <c r="DK2" s="11" t="n">
        <v>45426</v>
      </c>
      <c r="DL2" s="6" t="n">
        <v>29866</v>
      </c>
      <c r="DM2" s="0" t="s">
        <v>93</v>
      </c>
      <c r="DN2" s="11" t="n">
        <v>45460</v>
      </c>
      <c r="DO2" s="6" t="n">
        <v>75000</v>
      </c>
      <c r="DP2" s="0" t="s">
        <v>99</v>
      </c>
      <c r="DQ2" s="11" t="n">
        <v>45464</v>
      </c>
      <c r="DR2" s="6" t="n">
        <v>-5000</v>
      </c>
      <c r="DS2" s="0" t="s">
        <v>121</v>
      </c>
      <c r="DT2" s="11" t="n">
        <v>45477</v>
      </c>
      <c r="DU2" s="6" t="n">
        <v>71840</v>
      </c>
      <c r="DV2" s="0" t="s">
        <v>98</v>
      </c>
      <c r="DW2" s="11" t="n">
        <v>45488</v>
      </c>
      <c r="DX2" s="6" t="n">
        <v>50000</v>
      </c>
      <c r="DY2" s="0" t="s">
        <v>99</v>
      </c>
      <c r="DZ2" s="11" t="n">
        <v>45498</v>
      </c>
      <c r="EA2" s="6" t="n">
        <v>-51426.7</v>
      </c>
      <c r="EB2" s="0" t="s">
        <v>121</v>
      </c>
      <c r="EC2" s="11" t="n">
        <v>45505</v>
      </c>
      <c r="ED2" s="6" t="n">
        <v>118945.21</v>
      </c>
      <c r="EE2" s="0" t="s">
        <v>104</v>
      </c>
      <c r="EF2" s="11" t="n">
        <v>45509</v>
      </c>
      <c r="EG2" s="6" t="n">
        <v>-75000</v>
      </c>
      <c r="EH2" s="0" t="s">
        <v>121</v>
      </c>
      <c r="EI2" s="11" t="n">
        <v>45535</v>
      </c>
      <c r="EJ2" s="6" t="n">
        <v>-103108.45</v>
      </c>
      <c r="EK2" s="0" t="s">
        <v>121</v>
      </c>
      <c r="EL2" s="11" t="n">
        <v>45556</v>
      </c>
      <c r="EM2" s="6" t="n">
        <v>156203.66</v>
      </c>
      <c r="EN2" s="0" t="s">
        <v>106</v>
      </c>
      <c r="EO2" s="11" t="n">
        <v>45566</v>
      </c>
      <c r="EP2" s="6" t="n">
        <v>-20000</v>
      </c>
      <c r="EQ2" s="0" t="s">
        <v>121</v>
      </c>
      <c r="ER2" s="11" t="n">
        <v>45597</v>
      </c>
      <c r="ES2" s="6" t="n">
        <v>-154540.99</v>
      </c>
      <c r="ET2" s="0" t="s">
        <v>121</v>
      </c>
      <c r="EU2" s="11" t="n">
        <v>45698</v>
      </c>
      <c r="EV2" s="6" t="n">
        <v>-51970.66</v>
      </c>
      <c r="EW2" s="0" t="s">
        <v>121</v>
      </c>
    </row>
    <row collapsed="false" customFormat="false" customHeight="false" hidden="false" ht="12.1" outlineLevel="0" r="3">
      <c r="A3" s="11" t="n">
        <v>44804</v>
      </c>
      <c r="B3" s="6" t="n">
        <v>-77194</v>
      </c>
      <c r="C3" s="0" t="s">
        <v>121</v>
      </c>
      <c r="D3" s="11" t="n">
        <v>44652</v>
      </c>
      <c r="E3" s="6" t="n">
        <v>72000</v>
      </c>
      <c r="F3" s="0" t="s">
        <v>60</v>
      </c>
      <c r="G3" s="11" t="n">
        <v>44682</v>
      </c>
      <c r="H3" s="6" t="n">
        <v>94060</v>
      </c>
      <c r="I3" s="0" t="s">
        <v>61</v>
      </c>
      <c r="J3" s="11" t="n">
        <v>44713</v>
      </c>
      <c r="K3" s="6" t="n">
        <v>97208.51</v>
      </c>
      <c r="L3" s="0" t="s">
        <v>62</v>
      </c>
      <c r="M3" s="11" t="n">
        <v>44736</v>
      </c>
      <c r="N3" s="6" t="n">
        <v>500</v>
      </c>
      <c r="O3" s="0" t="s">
        <v>62</v>
      </c>
      <c r="P3" s="11" t="n">
        <v>44812</v>
      </c>
      <c r="Q3" s="6" t="n">
        <v>-100552.05</v>
      </c>
      <c r="R3" s="0" t="s">
        <v>121</v>
      </c>
      <c r="S3" s="11" t="n">
        <v>44809</v>
      </c>
      <c r="T3" s="6" t="n">
        <v>-80230.71</v>
      </c>
      <c r="U3" s="0" t="s">
        <v>121</v>
      </c>
      <c r="V3" s="11" t="n">
        <v>44876</v>
      </c>
      <c r="W3" s="6" t="n">
        <v>-54060.68</v>
      </c>
      <c r="X3" s="0" t="s">
        <v>121</v>
      </c>
      <c r="Y3" s="11" t="n">
        <v>44825</v>
      </c>
      <c r="Z3" s="6" t="n">
        <v>-168000</v>
      </c>
      <c r="AA3" s="0" t="s">
        <v>121</v>
      </c>
      <c r="AB3" s="11" t="n">
        <v>44823</v>
      </c>
      <c r="AC3" s="6" t="n">
        <v>-50000</v>
      </c>
      <c r="AD3" s="0" t="s">
        <v>121</v>
      </c>
      <c r="AE3" s="11" t="n">
        <v>44837</v>
      </c>
      <c r="AF3" s="6" t="n">
        <v>72000</v>
      </c>
      <c r="AG3" s="0" t="s">
        <v>67</v>
      </c>
      <c r="AH3" s="11" t="n">
        <v>44904</v>
      </c>
      <c r="AI3" s="6" t="n">
        <v>170392</v>
      </c>
      <c r="AJ3" s="0" t="s">
        <v>71</v>
      </c>
      <c r="AK3" s="11" t="n">
        <v>44901</v>
      </c>
      <c r="AL3" s="6" t="n">
        <v>81795</v>
      </c>
      <c r="AM3" s="0" t="s">
        <v>70</v>
      </c>
      <c r="AN3" s="11" t="n">
        <v>44924</v>
      </c>
      <c r="AO3" s="6" t="n">
        <v>93000</v>
      </c>
      <c r="AP3" s="0" t="s">
        <v>71</v>
      </c>
      <c r="AQ3" s="11" t="n">
        <v>44967</v>
      </c>
      <c r="AR3" s="6" t="n">
        <v>-72414.24</v>
      </c>
      <c r="AS3" s="0" t="s">
        <v>121</v>
      </c>
      <c r="AT3" s="11" t="n">
        <v>45077</v>
      </c>
      <c r="AU3" s="6" t="n">
        <v>-203187.84</v>
      </c>
      <c r="AV3" s="0" t="s">
        <v>121</v>
      </c>
      <c r="AW3" s="11" t="n">
        <v>45056</v>
      </c>
      <c r="AX3" s="6" t="n">
        <v>59900</v>
      </c>
      <c r="AY3" s="0" t="s">
        <v>75</v>
      </c>
      <c r="AZ3" s="11" t="n">
        <v>45052</v>
      </c>
      <c r="BA3" s="6" t="n">
        <v>20800</v>
      </c>
      <c r="BB3" s="0" t="s">
        <v>74</v>
      </c>
      <c r="BC3" s="11" t="n">
        <v>45107</v>
      </c>
      <c r="BD3" s="6" t="n">
        <v>72370</v>
      </c>
      <c r="BE3" s="0" t="s">
        <v>78</v>
      </c>
      <c r="BF3" s="11" t="n">
        <v>45122</v>
      </c>
      <c r="BG3" s="6" t="n">
        <v>50000</v>
      </c>
      <c r="BH3" s="0" t="s">
        <v>79</v>
      </c>
      <c r="BI3" s="11" t="n">
        <v>45138</v>
      </c>
      <c r="BJ3" s="6" t="n">
        <v>-213259.5</v>
      </c>
      <c r="BK3" s="0" t="s">
        <v>121</v>
      </c>
      <c r="BL3" s="11" t="n">
        <v>45154</v>
      </c>
      <c r="BM3" s="6" t="n">
        <v>-223776.34</v>
      </c>
      <c r="BN3" s="0" t="s">
        <v>121</v>
      </c>
      <c r="BO3" s="11" t="n">
        <v>45169</v>
      </c>
      <c r="BP3" s="6" t="n">
        <v>-50000</v>
      </c>
      <c r="BQ3" s="0" t="s">
        <v>121</v>
      </c>
      <c r="BR3" s="11" t="n">
        <v>45161</v>
      </c>
      <c r="BS3" s="6" t="n">
        <v>-25000</v>
      </c>
      <c r="BT3" s="0" t="s">
        <v>121</v>
      </c>
      <c r="BU3" s="11" t="n">
        <v>45174</v>
      </c>
      <c r="BV3" s="6" t="n">
        <v>131823.61</v>
      </c>
      <c r="BW3" s="0" t="s">
        <v>82</v>
      </c>
      <c r="BX3" s="11" t="n">
        <v>45200</v>
      </c>
      <c r="BY3" s="6" t="n">
        <v>201972.6</v>
      </c>
      <c r="BZ3" s="0" t="s">
        <v>86</v>
      </c>
      <c r="CA3" s="11" t="n">
        <v>45209</v>
      </c>
      <c r="CB3" s="6" t="n">
        <v>25000</v>
      </c>
      <c r="CC3" s="0" t="s">
        <v>85</v>
      </c>
      <c r="CD3" s="11" t="n">
        <v>45207</v>
      </c>
      <c r="CE3" s="6" t="n">
        <v>10000</v>
      </c>
      <c r="CF3" s="0" t="s">
        <v>85</v>
      </c>
      <c r="CG3" s="0"/>
      <c r="CH3" s="10" t="s">
        <f>=XIRR(CH2:CH2,CG2:CG2)</f>
      </c>
      <c r="CI3" s="0"/>
      <c r="CJ3" s="11" t="n">
        <v>45236</v>
      </c>
      <c r="CK3" s="6" t="n">
        <v>-50000</v>
      </c>
      <c r="CL3" s="0" t="s">
        <v>121</v>
      </c>
      <c r="CM3" s="11" t="n">
        <v>45270</v>
      </c>
      <c r="CN3" s="6" t="n">
        <v>25000</v>
      </c>
      <c r="CO3" s="0" t="s">
        <v>88</v>
      </c>
      <c r="CP3" s="11" t="n">
        <v>45261</v>
      </c>
      <c r="CQ3" s="6" t="n">
        <v>-22000</v>
      </c>
      <c r="CR3" s="0" t="s">
        <v>121</v>
      </c>
      <c r="CS3" s="11" t="n">
        <v>45285</v>
      </c>
      <c r="CT3" s="6" t="n">
        <v>-202000</v>
      </c>
      <c r="CU3" s="0" t="s">
        <v>121</v>
      </c>
      <c r="CV3" s="11" t="n">
        <v>45309</v>
      </c>
      <c r="CW3" s="6" t="n">
        <v>50000</v>
      </c>
      <c r="CX3" s="0" t="s">
        <v>92</v>
      </c>
      <c r="CY3" s="11" t="n">
        <v>45366</v>
      </c>
      <c r="CZ3" s="6" t="n">
        <v>50000</v>
      </c>
      <c r="DA3" s="0" t="s">
        <v>92</v>
      </c>
      <c r="DB3" s="11" t="n">
        <v>45376</v>
      </c>
      <c r="DC3" s="6" t="n">
        <v>100000</v>
      </c>
      <c r="DD3" s="0" t="s">
        <v>94</v>
      </c>
      <c r="DE3" s="11" t="n">
        <v>45498</v>
      </c>
      <c r="DF3" s="6" t="n">
        <v>-105094.53</v>
      </c>
      <c r="DG3" s="0" t="s">
        <v>121</v>
      </c>
      <c r="DH3" s="11" t="n">
        <v>45443</v>
      </c>
      <c r="DI3" s="6" t="n">
        <v>-102684.44</v>
      </c>
      <c r="DJ3" s="0" t="s">
        <v>121</v>
      </c>
      <c r="DK3" s="11" t="n">
        <v>45480</v>
      </c>
      <c r="DL3" s="6" t="n">
        <v>-102170.52</v>
      </c>
      <c r="DM3" s="0" t="s">
        <v>121</v>
      </c>
      <c r="DN3" s="11" t="n">
        <v>45474</v>
      </c>
      <c r="DO3" s="6" t="n">
        <v>-99500</v>
      </c>
      <c r="DP3" s="0" t="s">
        <v>121</v>
      </c>
      <c r="DQ3" s="11" t="n">
        <v>45465</v>
      </c>
      <c r="DR3" s="6" t="n">
        <v>-45000</v>
      </c>
      <c r="DS3" s="0" t="s">
        <v>121</v>
      </c>
      <c r="DT3" s="11" t="n">
        <v>45540</v>
      </c>
      <c r="DU3" s="6" t="n">
        <v>-154723.66</v>
      </c>
      <c r="DV3" s="0" t="s">
        <v>121</v>
      </c>
      <c r="DW3" s="11" t="n">
        <v>45505</v>
      </c>
      <c r="DX3" s="6" t="n">
        <v>-101475.41</v>
      </c>
      <c r="DY3" s="0" t="s">
        <v>121</v>
      </c>
      <c r="DZ3" s="0"/>
      <c r="EA3" s="10" t="s">
        <f>=XIRR(EA2:EA2,DZ2:DZ2)</f>
      </c>
      <c r="EB3" s="0"/>
      <c r="EC3" s="11" t="n">
        <v>45508</v>
      </c>
      <c r="ED3" s="6" t="n">
        <v>65800</v>
      </c>
      <c r="EE3" s="0" t="s">
        <v>103</v>
      </c>
      <c r="EF3" s="11" t="n">
        <v>45521</v>
      </c>
      <c r="EG3" s="6" t="n">
        <v>-27000</v>
      </c>
      <c r="EH3" s="0" t="s">
        <v>121</v>
      </c>
      <c r="EI3" s="11" t="n">
        <v>45536</v>
      </c>
      <c r="EJ3" s="6" t="n">
        <v>3108.45</v>
      </c>
      <c r="EK3" s="0" t="s">
        <v>104</v>
      </c>
      <c r="EL3" s="11" t="n">
        <v>45562</v>
      </c>
      <c r="EM3" s="6" t="n">
        <v>-72231</v>
      </c>
      <c r="EN3" s="0" t="s">
        <v>121</v>
      </c>
      <c r="EO3" s="11" t="n">
        <v>45570</v>
      </c>
      <c r="EP3" s="6" t="n">
        <v>62400</v>
      </c>
      <c r="EQ3" s="0" t="s">
        <v>105</v>
      </c>
      <c r="ER3" s="11" t="n">
        <v>45597</v>
      </c>
      <c r="ES3" s="6" t="n">
        <v>128001.84</v>
      </c>
      <c r="ET3" s="0" t="s">
        <v>108</v>
      </c>
      <c r="EU3" s="0"/>
      <c r="EV3" s="10" t="s">
        <f>=XIRR(EV2:EV2,EU2:EU2)</f>
      </c>
      <c r="EW3" s="0"/>
    </row>
    <row collapsed="false" customFormat="false" customHeight="false" hidden="false" ht="12.1" outlineLevel="0" r="4">
      <c r="A4" s="11" t="n">
        <v>44804</v>
      </c>
      <c r="B4" s="6" t="n">
        <v>72000</v>
      </c>
      <c r="C4" s="0" t="s">
        <v>66</v>
      </c>
      <c r="D4" s="0"/>
      <c r="E4" s="10" t="s">
        <f>=XIRR(E2:E3,D2:D3)</f>
      </c>
      <c r="F4" s="0"/>
      <c r="G4" s="0"/>
      <c r="H4" s="10" t="s">
        <f>=XIRR(H2:H3,G2:G3)</f>
      </c>
      <c r="I4" s="0"/>
      <c r="J4" s="0"/>
      <c r="K4" s="10" t="s">
        <f>=XIRR(K2:K3,J2:J3)</f>
      </c>
      <c r="L4" s="0"/>
      <c r="M4" s="11" t="n">
        <v>44741</v>
      </c>
      <c r="N4" s="6" t="n">
        <v>1574.47</v>
      </c>
      <c r="O4" s="0" t="s">
        <v>62</v>
      </c>
      <c r="P4" s="0"/>
      <c r="Q4" s="10" t="s">
        <f>=XIRR(Q2:Q3,P2:P3)</f>
      </c>
      <c r="R4" s="0"/>
      <c r="S4" s="11" t="n">
        <v>44809</v>
      </c>
      <c r="T4" s="6" t="n">
        <v>118000</v>
      </c>
      <c r="U4" s="0" t="s">
        <v>67</v>
      </c>
      <c r="V4" s="0"/>
      <c r="W4" s="10" t="s">
        <f>=XIRR(W2:W3,V2:V3)</f>
      </c>
      <c r="X4" s="0"/>
      <c r="Y4" s="11" t="n">
        <v>44825</v>
      </c>
      <c r="Z4" s="6" t="n">
        <v>108000</v>
      </c>
      <c r="AA4" s="0" t="s">
        <v>69</v>
      </c>
      <c r="AB4" s="11" t="n">
        <v>44823</v>
      </c>
      <c r="AC4" s="6" t="n">
        <v>50000</v>
      </c>
      <c r="AD4" s="0" t="s">
        <v>67</v>
      </c>
      <c r="AE4" s="11" t="n">
        <v>44949</v>
      </c>
      <c r="AF4" s="6" t="n">
        <v>-51171.23</v>
      </c>
      <c r="AG4" s="0" t="s">
        <v>121</v>
      </c>
      <c r="AH4" s="11" t="n">
        <v>44904</v>
      </c>
      <c r="AI4" s="6" t="n">
        <v>-170392</v>
      </c>
      <c r="AJ4" s="0" t="s">
        <v>121</v>
      </c>
      <c r="AK4" s="0"/>
      <c r="AL4" s="10" t="s">
        <f>=XIRR(AL2:AL3,AK2:AK3)</f>
      </c>
      <c r="AM4" s="0"/>
      <c r="AN4" s="11" t="n">
        <v>44936</v>
      </c>
      <c r="AO4" s="6" t="n">
        <v>-48356.47</v>
      </c>
      <c r="AP4" s="0" t="s">
        <v>121</v>
      </c>
      <c r="AQ4" s="0"/>
      <c r="AR4" s="10" t="s">
        <f>=XIRR(AR2:AR3,AQ2:AQ3)</f>
      </c>
      <c r="AS4" s="0"/>
      <c r="AT4" s="11" t="n">
        <v>45078</v>
      </c>
      <c r="AU4" s="6" t="n">
        <v>100000</v>
      </c>
      <c r="AV4" s="0" t="s">
        <v>75</v>
      </c>
      <c r="AW4" s="11" t="n">
        <v>45068</v>
      </c>
      <c r="AX4" s="6" t="n">
        <v>-72441.86</v>
      </c>
      <c r="AY4" s="0" t="s">
        <v>121</v>
      </c>
      <c r="AZ4" s="11" t="n">
        <v>45065</v>
      </c>
      <c r="BA4" s="6" t="n">
        <v>50000</v>
      </c>
      <c r="BB4" s="0" t="s">
        <v>75</v>
      </c>
      <c r="BC4" s="11" t="n">
        <v>45117</v>
      </c>
      <c r="BD4" s="6" t="n">
        <v>-402355.72</v>
      </c>
      <c r="BE4" s="0" t="s">
        <v>121</v>
      </c>
      <c r="BF4" s="11" t="n">
        <v>45131</v>
      </c>
      <c r="BG4" s="6" t="n">
        <v>-72000</v>
      </c>
      <c r="BH4" s="0" t="s">
        <v>121</v>
      </c>
      <c r="BI4" s="11" t="n">
        <v>45139</v>
      </c>
      <c r="BJ4" s="6" t="n">
        <v>223776.34</v>
      </c>
      <c r="BK4" s="0" t="s">
        <v>80</v>
      </c>
      <c r="BL4" s="11" t="n">
        <v>45154</v>
      </c>
      <c r="BM4" s="6" t="n">
        <v>219366.34</v>
      </c>
      <c r="BN4" s="0" t="s">
        <v>82</v>
      </c>
      <c r="BO4" s="11" t="n">
        <v>45175</v>
      </c>
      <c r="BP4" s="6" t="n">
        <v>-50000</v>
      </c>
      <c r="BQ4" s="0" t="s">
        <v>121</v>
      </c>
      <c r="BR4" s="11" t="n">
        <v>45165</v>
      </c>
      <c r="BS4" s="6" t="n">
        <v>-62000</v>
      </c>
      <c r="BT4" s="0" t="s">
        <v>121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11" t="n">
        <v>45214</v>
      </c>
      <c r="CB4" s="6" t="n">
        <v>45000</v>
      </c>
      <c r="CC4" s="0" t="s">
        <v>84</v>
      </c>
      <c r="CD4" s="11" t="n">
        <v>45230</v>
      </c>
      <c r="CE4" s="6" t="n">
        <v>-102616.24</v>
      </c>
      <c r="CF4" s="0" t="s">
        <v>121</v>
      </c>
      <c r="CG4" s="0"/>
      <c r="CH4" s="8" t="s">
        <f>=-SUM(CH2:CH2)</f>
      </c>
      <c r="CI4" s="0" t="s">
        <v>122</v>
      </c>
      <c r="CJ4" s="11" t="n">
        <v>45237</v>
      </c>
      <c r="CK4" s="6" t="n">
        <v>137000</v>
      </c>
      <c r="CL4" s="0" t="s">
        <v>89</v>
      </c>
      <c r="CM4" s="11" t="n">
        <v>45334</v>
      </c>
      <c r="CN4" s="6" t="n">
        <v>-142090.98</v>
      </c>
      <c r="CO4" s="0" t="s">
        <v>121</v>
      </c>
      <c r="CP4" s="11" t="n">
        <v>45263</v>
      </c>
      <c r="CQ4" s="6" t="n">
        <v>-35000</v>
      </c>
      <c r="CR4" s="0" t="s">
        <v>121</v>
      </c>
      <c r="CS4" s="11" t="n">
        <v>45289</v>
      </c>
      <c r="CT4" s="6" t="n">
        <v>-70000</v>
      </c>
      <c r="CU4" s="0" t="s">
        <v>121</v>
      </c>
      <c r="CV4" s="11" t="n">
        <v>45328</v>
      </c>
      <c r="CW4" s="6" t="n">
        <v>-45000</v>
      </c>
      <c r="CX4" s="0" t="s">
        <v>121</v>
      </c>
      <c r="CY4" s="11" t="n">
        <v>45370</v>
      </c>
      <c r="CZ4" s="6" t="n">
        <v>-48000</v>
      </c>
      <c r="DA4" s="0" t="s">
        <v>121</v>
      </c>
      <c r="DB4" s="0"/>
      <c r="DC4" s="10" t="s">
        <f>=XIRR(DC2:DC3,DB2:DB3)</f>
      </c>
      <c r="DD4" s="0"/>
      <c r="DE4" s="0"/>
      <c r="DF4" s="10" t="s">
        <f>=XIRR(DF2:DF3,DE2:DE3)</f>
      </c>
      <c r="DG4" s="0"/>
      <c r="DH4" s="11" t="n">
        <v>45447</v>
      </c>
      <c r="DI4" s="6" t="n">
        <v>50000</v>
      </c>
      <c r="DJ4" s="0" t="s">
        <v>96</v>
      </c>
      <c r="DK4" s="11" t="n">
        <v>45480</v>
      </c>
      <c r="DL4" s="6" t="n">
        <v>70000</v>
      </c>
      <c r="DM4" s="0" t="s">
        <v>98</v>
      </c>
      <c r="DN4" s="11" t="n">
        <v>45474</v>
      </c>
      <c r="DO4" s="6" t="n">
        <v>100000</v>
      </c>
      <c r="DP4" s="0" t="s">
        <v>101</v>
      </c>
      <c r="DQ4" s="11" t="n">
        <v>45471</v>
      </c>
      <c r="DR4" s="6" t="n">
        <v>-60000</v>
      </c>
      <c r="DS4" s="0" t="s">
        <v>121</v>
      </c>
      <c r="DT4" s="0"/>
      <c r="DU4" s="10" t="s">
        <f>=XIRR(DU2:DU3,DT2:DT3)</f>
      </c>
      <c r="DV4" s="0"/>
      <c r="DW4" s="0"/>
      <c r="DX4" s="10" t="s">
        <f>=XIRR(DX2:DX3,DW2:DW3)</f>
      </c>
      <c r="DY4" s="0"/>
      <c r="DZ4" s="0"/>
      <c r="EA4" s="8" t="s">
        <f>=-SUM(EA2:EA2)</f>
      </c>
      <c r="EB4" s="0" t="s">
        <v>122</v>
      </c>
      <c r="EC4" s="11" t="n">
        <v>45514</v>
      </c>
      <c r="ED4" s="6" t="n">
        <v>-106000</v>
      </c>
      <c r="EE4" s="0" t="s">
        <v>121</v>
      </c>
      <c r="EF4" s="11" t="n">
        <v>45522</v>
      </c>
      <c r="EG4" s="6" t="n">
        <v>30000</v>
      </c>
      <c r="EH4" s="0" t="s">
        <v>104</v>
      </c>
      <c r="EI4" s="0"/>
      <c r="EJ4" s="10" t="s">
        <f>=XIRR(EJ2:EJ3,EI2:EI3)</f>
      </c>
      <c r="EK4" s="0"/>
      <c r="EL4" s="11" t="n">
        <v>45565</v>
      </c>
      <c r="EM4" s="6" t="n">
        <v>150000</v>
      </c>
      <c r="EN4" s="0" t="s">
        <v>107</v>
      </c>
      <c r="EO4" s="11" t="n">
        <v>45571</v>
      </c>
      <c r="EP4" s="6" t="n">
        <v>-62002</v>
      </c>
      <c r="EQ4" s="0" t="s">
        <v>121</v>
      </c>
      <c r="ER4" s="0"/>
      <c r="ES4" s="10" t="s">
        <f>=XIRR(ES2:ES3,ER2:ER3)</f>
      </c>
      <c r="ET4" s="0"/>
      <c r="EU4" s="0"/>
      <c r="EV4" s="8" t="s">
        <f>=-SUM(EV2:EV2)</f>
      </c>
      <c r="EW4" s="0" t="s">
        <v>122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8" t="s">
        <f>=-SUM(E2:E3)</f>
      </c>
      <c r="F5" s="0" t="s">
        <v>122</v>
      </c>
      <c r="G5" s="0"/>
      <c r="H5" s="8" t="s">
        <f>=-SUM(H2:H3)</f>
      </c>
      <c r="I5" s="0" t="s">
        <v>122</v>
      </c>
      <c r="J5" s="0"/>
      <c r="K5" s="8" t="s">
        <f>=-SUM(K2:K3)</f>
      </c>
      <c r="L5" s="0" t="s">
        <v>122</v>
      </c>
      <c r="M5" s="11" t="n">
        <v>44781</v>
      </c>
      <c r="N5" s="6" t="n">
        <v>100000</v>
      </c>
      <c r="O5" s="0" t="s">
        <v>63</v>
      </c>
      <c r="P5" s="0"/>
      <c r="Q5" s="8" t="s">
        <f>=-SUM(Q2:Q3)</f>
      </c>
      <c r="R5" s="0" t="s">
        <v>122</v>
      </c>
      <c r="S5" s="11" t="n">
        <v>44812</v>
      </c>
      <c r="T5" s="6" t="n">
        <v>-3000</v>
      </c>
      <c r="U5" s="0" t="s">
        <v>121</v>
      </c>
      <c r="V5" s="0"/>
      <c r="W5" s="8" t="s">
        <f>=-SUM(W2:W3)</f>
      </c>
      <c r="X5" s="0" t="s">
        <v>122</v>
      </c>
      <c r="Y5" s="11" t="n">
        <v>44936</v>
      </c>
      <c r="Z5" s="6" t="n">
        <v>-73643.17</v>
      </c>
      <c r="AA5" s="0" t="s">
        <v>121</v>
      </c>
      <c r="AB5" s="11" t="n">
        <v>44853</v>
      </c>
      <c r="AC5" s="6" t="n">
        <v>54634</v>
      </c>
      <c r="AD5" s="0" t="s">
        <v>69</v>
      </c>
      <c r="AE5" s="11" t="n">
        <v>44949</v>
      </c>
      <c r="AF5" s="6" t="n">
        <v>36493.23</v>
      </c>
      <c r="AG5" s="0" t="s">
        <v>71</v>
      </c>
      <c r="AH5" s="11" t="n">
        <v>44907</v>
      </c>
      <c r="AI5" s="6" t="n">
        <v>-50387</v>
      </c>
      <c r="AJ5" s="0" t="s">
        <v>121</v>
      </c>
      <c r="AK5" s="0"/>
      <c r="AL5" s="8" t="s">
        <f>=-SUM(AL2:AL3)</f>
      </c>
      <c r="AM5" s="0" t="s">
        <v>122</v>
      </c>
      <c r="AN5" s="11" t="n">
        <v>44956</v>
      </c>
      <c r="AO5" s="6" t="n">
        <v>-40000</v>
      </c>
      <c r="AP5" s="0" t="s">
        <v>121</v>
      </c>
      <c r="AQ5" s="0"/>
      <c r="AR5" s="8" t="s">
        <f>=-SUM(AR2:AR3)</f>
      </c>
      <c r="AS5" s="0" t="s">
        <v>122</v>
      </c>
      <c r="AT5" s="0"/>
      <c r="AU5" s="10" t="s">
        <f>=XIRR(AU2:AU4,AT2:AT4)</f>
      </c>
      <c r="AV5" s="0"/>
      <c r="AW5" s="11" t="n">
        <v>45068</v>
      </c>
      <c r="AX5" s="6" t="n">
        <v>72441.86</v>
      </c>
      <c r="AY5" s="0" t="s">
        <v>75</v>
      </c>
      <c r="AZ5" s="11" t="n">
        <v>45066</v>
      </c>
      <c r="BA5" s="6" t="n">
        <v>50000</v>
      </c>
      <c r="BB5" s="0" t="s">
        <v>75</v>
      </c>
      <c r="BC5" s="11" t="n">
        <v>45117</v>
      </c>
      <c r="BD5" s="6" t="n">
        <v>100000</v>
      </c>
      <c r="BE5" s="0" t="s">
        <v>77</v>
      </c>
      <c r="BF5" s="11" t="n">
        <v>45134</v>
      </c>
      <c r="BG5" s="6" t="n">
        <v>-15000</v>
      </c>
      <c r="BH5" s="0" t="s">
        <v>121</v>
      </c>
      <c r="BI5" s="0"/>
      <c r="BJ5" s="10" t="s">
        <f>=XIRR(BJ2:BJ4,BI2:BI4)</f>
      </c>
      <c r="BK5" s="0"/>
      <c r="BL5" s="0"/>
      <c r="BM5" s="10" t="s">
        <f>=XIRR(BM2:BM4,BL2:BL4)</f>
      </c>
      <c r="BN5" s="0"/>
      <c r="BO5" s="11" t="n">
        <v>45179</v>
      </c>
      <c r="BP5" s="6" t="n">
        <v>75000</v>
      </c>
      <c r="BQ5" s="0" t="s">
        <v>82</v>
      </c>
      <c r="BR5" s="11" t="n">
        <v>45169</v>
      </c>
      <c r="BS5" s="6" t="n">
        <v>-172100</v>
      </c>
      <c r="BT5" s="0" t="s">
        <v>121</v>
      </c>
      <c r="BU5" s="0"/>
      <c r="BV5" s="8" t="s">
        <f>=-SUM(BV2:BV3)</f>
      </c>
      <c r="BW5" s="0" t="s">
        <v>122</v>
      </c>
      <c r="BX5" s="0"/>
      <c r="BY5" s="8" t="s">
        <f>=-SUM(BY2:BY3)</f>
      </c>
      <c r="BZ5" s="0" t="s">
        <v>122</v>
      </c>
      <c r="CA5" s="11" t="n">
        <v>45218</v>
      </c>
      <c r="CB5" s="6" t="n">
        <v>-8000</v>
      </c>
      <c r="CC5" s="0" t="s">
        <v>121</v>
      </c>
      <c r="CD5" s="0"/>
      <c r="CE5" s="10" t="s">
        <f>=XIRR(CE2:CE4,CD2:CD4)</f>
      </c>
      <c r="CF5" s="0"/>
      <c r="CG5" s="0"/>
      <c r="CH5" s="0"/>
      <c r="CI5" s="0"/>
      <c r="CJ5" s="11" t="n">
        <v>45245</v>
      </c>
      <c r="CK5" s="6" t="n">
        <v>50000</v>
      </c>
      <c r="CL5" s="0" t="s">
        <v>87</v>
      </c>
      <c r="CM5" s="11" t="n">
        <v>45337</v>
      </c>
      <c r="CN5" s="6" t="n">
        <v>39000</v>
      </c>
      <c r="CO5" s="0" t="s">
        <v>92</v>
      </c>
      <c r="CP5" s="11" t="n">
        <v>45275</v>
      </c>
      <c r="CQ5" s="6" t="n">
        <v>45000</v>
      </c>
      <c r="CR5" s="0" t="s">
        <v>87</v>
      </c>
      <c r="CS5" s="11" t="n">
        <v>45291</v>
      </c>
      <c r="CT5" s="6" t="n">
        <v>-34613</v>
      </c>
      <c r="CU5" s="0" t="s">
        <v>121</v>
      </c>
      <c r="CV5" s="11" t="n">
        <v>45357</v>
      </c>
      <c r="CW5" s="6" t="n">
        <v>-50000</v>
      </c>
      <c r="CX5" s="0" t="s">
        <v>121</v>
      </c>
      <c r="CY5" s="11" t="n">
        <v>45396</v>
      </c>
      <c r="CZ5" s="6" t="n">
        <v>-40000</v>
      </c>
      <c r="DA5" s="0" t="s">
        <v>121</v>
      </c>
      <c r="DB5" s="0"/>
      <c r="DC5" s="8" t="s">
        <f>=-SUM(DC2:DC3)</f>
      </c>
      <c r="DD5" s="0" t="s">
        <v>122</v>
      </c>
      <c r="DE5" s="0"/>
      <c r="DF5" s="8" t="s">
        <f>=-SUM(DF2:DF3)</f>
      </c>
      <c r="DG5" s="0" t="s">
        <v>122</v>
      </c>
      <c r="DH5" s="0"/>
      <c r="DI5" s="10" t="s">
        <f>=XIRR(DI2:DI4,DH2:DH4)</f>
      </c>
      <c r="DJ5" s="0"/>
      <c r="DK5" s="0"/>
      <c r="DL5" s="10" t="s">
        <f>=XIRR(DL2:DL4,DK2:DK4)</f>
      </c>
      <c r="DM5" s="0"/>
      <c r="DN5" s="11" t="n">
        <v>45479</v>
      </c>
      <c r="DO5" s="6" t="n">
        <v>-45000</v>
      </c>
      <c r="DP5" s="0" t="s">
        <v>121</v>
      </c>
      <c r="DQ5" s="11" t="n">
        <v>45474</v>
      </c>
      <c r="DR5" s="6" t="n">
        <v>100000</v>
      </c>
      <c r="DS5" s="0" t="s">
        <v>100</v>
      </c>
      <c r="DT5" s="0"/>
      <c r="DU5" s="8" t="s">
        <f>=-SUM(DU2:DU3)</f>
      </c>
      <c r="DV5" s="0" t="s">
        <v>122</v>
      </c>
      <c r="DW5" s="0"/>
      <c r="DX5" s="8" t="s">
        <f>=-SUM(DX2:DX3)</f>
      </c>
      <c r="DY5" s="0" t="s">
        <v>122</v>
      </c>
      <c r="DZ5" s="0"/>
      <c r="EA5" s="0"/>
      <c r="EB5" s="0"/>
      <c r="EC5" s="11" t="n">
        <v>45515</v>
      </c>
      <c r="ED5" s="6" t="n">
        <v>-10000</v>
      </c>
      <c r="EE5" s="0" t="s">
        <v>121</v>
      </c>
      <c r="EF5" s="11" t="n">
        <v>45527</v>
      </c>
      <c r="EG5" s="6" t="n">
        <v>-9435</v>
      </c>
      <c r="EH5" s="0" t="s">
        <v>121</v>
      </c>
      <c r="EI5" s="0"/>
      <c r="EJ5" s="8" t="s">
        <f>=-SUM(EJ2:EJ3)</f>
      </c>
      <c r="EK5" s="0" t="s">
        <v>122</v>
      </c>
      <c r="EL5" s="11" t="n">
        <v>45565</v>
      </c>
      <c r="EM5" s="6" t="n">
        <v>-150000</v>
      </c>
      <c r="EN5" s="0" t="s">
        <v>121</v>
      </c>
      <c r="EO5" s="11" t="n">
        <v>45575</v>
      </c>
      <c r="EP5" s="6" t="n">
        <v>42000</v>
      </c>
      <c r="EQ5" s="0" t="s">
        <v>105</v>
      </c>
      <c r="ER5" s="0"/>
      <c r="ES5" s="8" t="s">
        <f>=-SUM(ES2:ES3)</f>
      </c>
      <c r="ET5" s="0" t="s">
        <v>122</v>
      </c>
    </row>
    <row collapsed="false" customFormat="false" customHeight="false" hidden="false" ht="12.1" outlineLevel="0" r="6">
      <c r="A6" s="0"/>
      <c r="B6" s="8" t="s">
        <f>=-SUM(B2:B4)</f>
      </c>
      <c r="C6" s="0" t="s">
        <v>122</v>
      </c>
      <c r="D6" s="0"/>
      <c r="E6" s="0"/>
      <c r="F6" s="0"/>
      <c r="G6" s="0"/>
      <c r="H6" s="0"/>
      <c r="I6" s="0"/>
      <c r="J6" s="0"/>
      <c r="K6" s="0"/>
      <c r="L6" s="0"/>
      <c r="M6" s="11" t="n">
        <v>44805</v>
      </c>
      <c r="N6" s="6" t="n">
        <v>-103398.1</v>
      </c>
      <c r="O6" s="0" t="s">
        <v>121</v>
      </c>
      <c r="P6" s="0"/>
      <c r="Q6" s="0"/>
      <c r="R6" s="0"/>
      <c r="S6" s="11" t="n">
        <v>44812</v>
      </c>
      <c r="T6" s="6" t="n">
        <v>5000</v>
      </c>
      <c r="U6" s="0" t="s">
        <v>64</v>
      </c>
      <c r="V6" s="0"/>
      <c r="W6" s="0"/>
      <c r="X6" s="0"/>
      <c r="Y6" s="11" t="n">
        <v>44937</v>
      </c>
      <c r="Z6" s="6" t="n">
        <v>72000</v>
      </c>
      <c r="AA6" s="0" t="s">
        <v>72</v>
      </c>
      <c r="AB6" s="11" t="n">
        <v>44854</v>
      </c>
      <c r="AC6" s="6" t="n">
        <v>-50000</v>
      </c>
      <c r="AD6" s="0" t="s">
        <v>121</v>
      </c>
      <c r="AE6" s="0"/>
      <c r="AF6" s="10" t="s">
        <f>=XIRR(AF2:AF5,AE2:AE5)</f>
      </c>
      <c r="AG6" s="0"/>
      <c r="AH6" s="0"/>
      <c r="AI6" s="10" t="s">
        <f>=XIRR(AI2:AI5,AH2:AH5)</f>
      </c>
      <c r="AJ6" s="0"/>
      <c r="AK6" s="0"/>
      <c r="AL6" s="0"/>
      <c r="AM6" s="0"/>
      <c r="AN6" s="11" t="n">
        <v>44958</v>
      </c>
      <c r="AO6" s="6" t="n">
        <v>-72000</v>
      </c>
      <c r="AP6" s="0" t="s">
        <v>121</v>
      </c>
      <c r="AQ6" s="0"/>
      <c r="AR6" s="0"/>
      <c r="AS6" s="0"/>
      <c r="AT6" s="0"/>
      <c r="AU6" s="8" t="s">
        <f>=-SUM(AU2:AU4)</f>
      </c>
      <c r="AV6" s="0" t="s">
        <v>122</v>
      </c>
      <c r="AW6" s="11" t="n">
        <v>45079</v>
      </c>
      <c r="AX6" s="6" t="n">
        <v>-20923.66</v>
      </c>
      <c r="AY6" s="0" t="s">
        <v>121</v>
      </c>
      <c r="AZ6" s="11" t="n">
        <v>45077</v>
      </c>
      <c r="BA6" s="6" t="n">
        <v>71629</v>
      </c>
      <c r="BB6" s="0" t="s">
        <v>75</v>
      </c>
      <c r="BC6" s="11" t="n">
        <v>45117</v>
      </c>
      <c r="BD6" s="6" t="n">
        <v>162355.72</v>
      </c>
      <c r="BE6" s="0" t="s">
        <v>79</v>
      </c>
      <c r="BF6" s="11" t="n">
        <v>45139</v>
      </c>
      <c r="BG6" s="6" t="n">
        <v>-61550</v>
      </c>
      <c r="BH6" s="0" t="s">
        <v>121</v>
      </c>
      <c r="BI6" s="0"/>
      <c r="BJ6" s="8" t="s">
        <f>=-SUM(BJ2:BJ4)</f>
      </c>
      <c r="BK6" s="0" t="s">
        <v>122</v>
      </c>
      <c r="BL6" s="0"/>
      <c r="BM6" s="8" t="s">
        <f>=-SUM(BM2:BM4)</f>
      </c>
      <c r="BN6" s="0" t="s">
        <v>122</v>
      </c>
      <c r="BO6" s="11" t="n">
        <v>45188</v>
      </c>
      <c r="BP6" s="6" t="n">
        <v>-101154.82</v>
      </c>
      <c r="BQ6" s="0" t="s">
        <v>121</v>
      </c>
      <c r="BR6" s="11" t="n">
        <v>45169</v>
      </c>
      <c r="BS6" s="6" t="n">
        <v>200000</v>
      </c>
      <c r="BT6" s="0" t="s">
        <v>83</v>
      </c>
      <c r="BU6" s="0"/>
      <c r="BV6" s="0"/>
      <c r="BW6" s="0"/>
      <c r="BX6" s="0"/>
      <c r="BY6" s="0"/>
      <c r="BZ6" s="0"/>
      <c r="CA6" s="11" t="n">
        <v>45219</v>
      </c>
      <c r="CB6" s="6" t="n">
        <v>55000</v>
      </c>
      <c r="CC6" s="0" t="s">
        <v>85</v>
      </c>
      <c r="CD6" s="0"/>
      <c r="CE6" s="8" t="s">
        <f>=-SUM(CE2:CE4)</f>
      </c>
      <c r="CF6" s="0" t="s">
        <v>122</v>
      </c>
      <c r="CG6" s="0"/>
      <c r="CH6" s="0"/>
      <c r="CI6" s="0"/>
      <c r="CJ6" s="11" t="n">
        <v>45291</v>
      </c>
      <c r="CK6" s="6" t="n">
        <v>-165800.15</v>
      </c>
      <c r="CL6" s="0" t="s">
        <v>121</v>
      </c>
      <c r="CM6" s="0"/>
      <c r="CN6" s="10" t="s">
        <f>=XIRR(CN2:CN5,CM2:CM5)</f>
      </c>
      <c r="CO6" s="0"/>
      <c r="CP6" s="11" t="n">
        <v>45279</v>
      </c>
      <c r="CQ6" s="6" t="n">
        <v>-253011.08</v>
      </c>
      <c r="CR6" s="0" t="s">
        <v>121</v>
      </c>
      <c r="CS6" s="0"/>
      <c r="CT6" s="10" t="s">
        <f>=XIRR(CT2:CT5,CS2:CS5)</f>
      </c>
      <c r="CU6" s="0"/>
      <c r="CV6" s="11" t="n">
        <v>45361</v>
      </c>
      <c r="CW6" s="6" t="n">
        <v>134800</v>
      </c>
      <c r="CX6" s="0" t="s">
        <v>93</v>
      </c>
      <c r="CY6" s="11" t="n">
        <v>45397</v>
      </c>
      <c r="CZ6" s="6" t="n">
        <v>45000</v>
      </c>
      <c r="DA6" s="0" t="s">
        <v>92</v>
      </c>
      <c r="DB6" s="0"/>
      <c r="DC6" s="0"/>
      <c r="DD6" s="0"/>
      <c r="DE6" s="0"/>
      <c r="DF6" s="0"/>
      <c r="DG6" s="0"/>
      <c r="DH6" s="0"/>
      <c r="DI6" s="8" t="s">
        <f>=-SUM(DI2:DI4)</f>
      </c>
      <c r="DJ6" s="0" t="s">
        <v>122</v>
      </c>
      <c r="DK6" s="0"/>
      <c r="DL6" s="8" t="s">
        <f>=-SUM(DL2:DL4)</f>
      </c>
      <c r="DM6" s="0" t="s">
        <v>122</v>
      </c>
      <c r="DN6" s="11" t="n">
        <v>45498</v>
      </c>
      <c r="DO6" s="6" t="n">
        <v>60000</v>
      </c>
      <c r="DP6" s="0" t="s">
        <v>98</v>
      </c>
      <c r="DQ6" s="11" t="n">
        <v>45474</v>
      </c>
      <c r="DR6" s="6" t="n">
        <v>-59049.89</v>
      </c>
      <c r="DS6" s="0" t="s">
        <v>121</v>
      </c>
      <c r="DT6" s="0"/>
      <c r="DU6" s="0"/>
      <c r="DV6" s="0"/>
      <c r="DW6" s="0"/>
      <c r="DX6" s="0"/>
      <c r="DY6" s="0"/>
      <c r="DZ6" s="0"/>
      <c r="EA6" s="0"/>
      <c r="EB6" s="0"/>
      <c r="EC6" s="11" t="n">
        <v>45519</v>
      </c>
      <c r="ED6" s="6" t="n">
        <v>50000</v>
      </c>
      <c r="EE6" s="0" t="s">
        <v>104</v>
      </c>
      <c r="EF6" s="11" t="n">
        <v>45531</v>
      </c>
      <c r="EG6" s="6" t="n">
        <v>-85005</v>
      </c>
      <c r="EH6" s="0" t="s">
        <v>121</v>
      </c>
      <c r="EI6" s="0"/>
      <c r="EJ6" s="0"/>
      <c r="EK6" s="0"/>
      <c r="EL6" s="11" t="n">
        <v>45580</v>
      </c>
      <c r="EM6" s="6" t="n">
        <v>50000</v>
      </c>
      <c r="EN6" s="0" t="s">
        <v>106</v>
      </c>
      <c r="EO6" s="11" t="n">
        <v>45584</v>
      </c>
      <c r="EP6" s="6" t="n">
        <v>53000</v>
      </c>
      <c r="EQ6" s="0" t="s">
        <v>105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11" t="n">
        <v>44805</v>
      </c>
      <c r="N7" s="6" t="n">
        <v>230.71</v>
      </c>
      <c r="O7" s="0" t="s">
        <v>64</v>
      </c>
      <c r="P7" s="0"/>
      <c r="Q7" s="0"/>
      <c r="R7" s="0"/>
      <c r="S7" s="11" t="n">
        <v>44814</v>
      </c>
      <c r="T7" s="6" t="n">
        <v>-5000</v>
      </c>
      <c r="U7" s="0" t="s">
        <v>121</v>
      </c>
      <c r="V7" s="0"/>
      <c r="W7" s="0"/>
      <c r="X7" s="0"/>
      <c r="Y7" s="0"/>
      <c r="Z7" s="10" t="s">
        <f>=XIRR(Z2:Z6,Y2:Y6)</f>
      </c>
      <c r="AA7" s="0"/>
      <c r="AB7" s="11" t="n">
        <v>44854</v>
      </c>
      <c r="AC7" s="6" t="n">
        <v>50000</v>
      </c>
      <c r="AD7" s="0" t="s">
        <v>66</v>
      </c>
      <c r="AE7" s="0"/>
      <c r="AF7" s="8" t="s">
        <f>=-SUM(AF2:AF5)</f>
      </c>
      <c r="AG7" s="0" t="s">
        <v>122</v>
      </c>
      <c r="AH7" s="0"/>
      <c r="AI7" s="8" t="s">
        <f>=-SUM(AI2:AI5)</f>
      </c>
      <c r="AJ7" s="0" t="s">
        <v>122</v>
      </c>
      <c r="AK7" s="0"/>
      <c r="AL7" s="0"/>
      <c r="AM7" s="0"/>
      <c r="AN7" s="11" t="n">
        <v>44959</v>
      </c>
      <c r="AO7" s="6" t="n">
        <v>60000</v>
      </c>
      <c r="AP7" s="0" t="s">
        <v>71</v>
      </c>
      <c r="AQ7" s="0"/>
      <c r="AR7" s="0"/>
      <c r="AS7" s="0"/>
      <c r="AT7" s="0"/>
      <c r="AU7" s="0"/>
      <c r="AV7" s="0"/>
      <c r="AW7" s="11" t="n">
        <v>45079</v>
      </c>
      <c r="AX7" s="6" t="n">
        <v>100001.66</v>
      </c>
      <c r="AY7" s="0" t="s">
        <v>76</v>
      </c>
      <c r="AZ7" s="11" t="n">
        <v>45083</v>
      </c>
      <c r="BA7" s="6" t="n">
        <v>-400000</v>
      </c>
      <c r="BB7" s="0" t="s">
        <v>121</v>
      </c>
      <c r="BC7" s="11" t="n">
        <v>45148</v>
      </c>
      <c r="BD7" s="6" t="n">
        <v>-100552.05</v>
      </c>
      <c r="BE7" s="0" t="s">
        <v>121</v>
      </c>
      <c r="BF7" s="0"/>
      <c r="BG7" s="10" t="s">
        <f>=XIRR(BG2:BG6,BF2:BF6)</f>
      </c>
      <c r="BH7" s="0"/>
      <c r="BI7" s="0"/>
      <c r="BJ7" s="0"/>
      <c r="BK7" s="0"/>
      <c r="BL7" s="0"/>
      <c r="BM7" s="0"/>
      <c r="BN7" s="0"/>
      <c r="BO7" s="11" t="n">
        <v>45188</v>
      </c>
      <c r="BP7" s="6" t="n">
        <v>101154.82</v>
      </c>
      <c r="BQ7" s="0" t="s">
        <v>84</v>
      </c>
      <c r="BR7" s="11" t="n">
        <v>45184</v>
      </c>
      <c r="BS7" s="6" t="n">
        <v>50000</v>
      </c>
      <c r="BT7" s="0" t="s">
        <v>81</v>
      </c>
      <c r="BU7" s="0"/>
      <c r="BV7" s="0"/>
      <c r="BW7" s="0"/>
      <c r="BX7" s="0"/>
      <c r="BY7" s="0"/>
      <c r="BZ7" s="0"/>
      <c r="CA7" s="11" t="n">
        <v>45230</v>
      </c>
      <c r="CB7" s="6" t="n">
        <v>-265085.85</v>
      </c>
      <c r="CC7" s="0" t="s">
        <v>121</v>
      </c>
      <c r="CD7" s="0"/>
      <c r="CE7" s="0"/>
      <c r="CF7" s="0"/>
      <c r="CG7" s="0"/>
      <c r="CH7" s="0"/>
      <c r="CI7" s="0"/>
      <c r="CJ7" s="11" t="n">
        <v>45292</v>
      </c>
      <c r="CK7" s="6" t="n">
        <v>165800.15</v>
      </c>
      <c r="CL7" s="0" t="s">
        <v>92</v>
      </c>
      <c r="CM7" s="0"/>
      <c r="CN7" s="8" t="s">
        <f>=-SUM(CN2:CN5)</f>
      </c>
      <c r="CO7" s="0" t="s">
        <v>122</v>
      </c>
      <c r="CP7" s="11" t="n">
        <v>45279</v>
      </c>
      <c r="CQ7" s="6" t="n">
        <v>304011.08</v>
      </c>
      <c r="CR7" s="0" t="s">
        <v>90</v>
      </c>
      <c r="CS7" s="0"/>
      <c r="CT7" s="8" t="s">
        <f>=-SUM(CT2:CT5)</f>
      </c>
      <c r="CU7" s="0" t="s">
        <v>122</v>
      </c>
      <c r="CV7" s="11" t="n">
        <v>45388</v>
      </c>
      <c r="CW7" s="6" t="n">
        <v>-45000</v>
      </c>
      <c r="CX7" s="0" t="s">
        <v>121</v>
      </c>
      <c r="CY7" s="11" t="n">
        <v>45407</v>
      </c>
      <c r="CZ7" s="6" t="n">
        <v>-40000</v>
      </c>
      <c r="DA7" s="0" t="s">
        <v>121</v>
      </c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11" t="n">
        <v>45505</v>
      </c>
      <c r="DO7" s="6" t="n">
        <v>-118945.21</v>
      </c>
      <c r="DP7" s="0" t="s">
        <v>121</v>
      </c>
      <c r="DQ7" s="11" t="n">
        <v>45476</v>
      </c>
      <c r="DR7" s="6" t="n">
        <v>50000</v>
      </c>
      <c r="DS7" s="0" t="s">
        <v>100</v>
      </c>
      <c r="DT7" s="0"/>
      <c r="DU7" s="0"/>
      <c r="DV7" s="0"/>
      <c r="DW7" s="0"/>
      <c r="DX7" s="0"/>
      <c r="DY7" s="0"/>
      <c r="DZ7" s="0"/>
      <c r="EA7" s="0"/>
      <c r="EB7" s="0"/>
      <c r="EC7" s="11" t="n">
        <v>45519</v>
      </c>
      <c r="ED7" s="6" t="n">
        <v>-15000</v>
      </c>
      <c r="EE7" s="0" t="s">
        <v>121</v>
      </c>
      <c r="EF7" s="11" t="n">
        <v>45540</v>
      </c>
      <c r="EG7" s="6" t="n">
        <v>104723.66</v>
      </c>
      <c r="EH7" s="0" t="s">
        <v>103</v>
      </c>
      <c r="EI7" s="0"/>
      <c r="EJ7" s="0"/>
      <c r="EK7" s="0"/>
      <c r="EL7" s="11" t="n">
        <v>45593</v>
      </c>
      <c r="EM7" s="6" t="n">
        <v>-130031</v>
      </c>
      <c r="EN7" s="0" t="s">
        <v>121</v>
      </c>
      <c r="EO7" s="11" t="n">
        <v>45596</v>
      </c>
      <c r="EP7" s="6" t="n">
        <v>-127092.78</v>
      </c>
      <c r="EQ7" s="0" t="s">
        <v>121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10" t="s">
        <f>=XIRR(N2:N7,M2:M7)</f>
      </c>
      <c r="O8" s="0"/>
      <c r="P8" s="0"/>
      <c r="Q8" s="0"/>
      <c r="R8" s="0"/>
      <c r="S8" s="11" t="n">
        <v>44814</v>
      </c>
      <c r="T8" s="6" t="n">
        <v>50230.71</v>
      </c>
      <c r="U8" s="0" t="s">
        <v>69</v>
      </c>
      <c r="V8" s="0"/>
      <c r="W8" s="0"/>
      <c r="X8" s="0"/>
      <c r="Y8" s="0"/>
      <c r="Z8" s="8" t="s">
        <f>=-SUM(Z2:Z6)</f>
      </c>
      <c r="AA8" s="0" t="s">
        <v>122</v>
      </c>
      <c r="AB8" s="11" t="n">
        <v>44857</v>
      </c>
      <c r="AC8" s="6" t="n">
        <v>-90000</v>
      </c>
      <c r="AD8" s="0" t="s">
        <v>121</v>
      </c>
      <c r="AE8" s="0"/>
      <c r="AF8" s="0"/>
      <c r="AG8" s="0"/>
      <c r="AH8" s="0"/>
      <c r="AI8" s="0"/>
      <c r="AJ8" s="0"/>
      <c r="AK8" s="0"/>
      <c r="AL8" s="0"/>
      <c r="AM8" s="0"/>
      <c r="AN8" s="11" t="n">
        <v>44964</v>
      </c>
      <c r="AO8" s="6" t="n">
        <v>-9000</v>
      </c>
      <c r="AP8" s="0" t="s">
        <v>121</v>
      </c>
      <c r="AQ8" s="0"/>
      <c r="AR8" s="0"/>
      <c r="AS8" s="0"/>
      <c r="AT8" s="0"/>
      <c r="AU8" s="0"/>
      <c r="AV8" s="0"/>
      <c r="AW8" s="0"/>
      <c r="AX8" s="10" t="s">
        <f>=XIRR(AX2:AX7,AW2:AW7)</f>
      </c>
      <c r="AY8" s="0"/>
      <c r="AZ8" s="11" t="n">
        <v>45084</v>
      </c>
      <c r="BA8" s="6" t="n">
        <v>400005</v>
      </c>
      <c r="BB8" s="0" t="s">
        <v>77</v>
      </c>
      <c r="BC8" s="0"/>
      <c r="BD8" s="10" t="s">
        <f>=XIRR(BD2:BD7,BC2:BC7)</f>
      </c>
      <c r="BE8" s="0"/>
      <c r="BF8" s="0"/>
      <c r="BG8" s="8" t="s">
        <f>=-SUM(BG2:BG6)</f>
      </c>
      <c r="BH8" s="0" t="s">
        <v>122</v>
      </c>
      <c r="BI8" s="0"/>
      <c r="BJ8" s="0"/>
      <c r="BK8" s="0"/>
      <c r="BL8" s="0"/>
      <c r="BM8" s="0"/>
      <c r="BN8" s="0"/>
      <c r="BO8" s="0"/>
      <c r="BP8" s="10" t="s">
        <f>=XIRR(BP2:BP7,BO2:BO7)</f>
      </c>
      <c r="BQ8" s="0"/>
      <c r="BR8" s="11" t="n">
        <v>45187</v>
      </c>
      <c r="BS8" s="6" t="n">
        <v>-20000</v>
      </c>
      <c r="BT8" s="0" t="s">
        <v>121</v>
      </c>
      <c r="BU8" s="0"/>
      <c r="BV8" s="0"/>
      <c r="BW8" s="0"/>
      <c r="BX8" s="0"/>
      <c r="BY8" s="0"/>
      <c r="BZ8" s="0"/>
      <c r="CA8" s="11" t="n">
        <v>45231</v>
      </c>
      <c r="CB8" s="6" t="n">
        <v>106406.24</v>
      </c>
      <c r="CC8" s="0" t="s">
        <v>87</v>
      </c>
      <c r="CD8" s="0"/>
      <c r="CE8" s="0"/>
      <c r="CF8" s="0"/>
      <c r="CG8" s="0"/>
      <c r="CH8" s="0"/>
      <c r="CI8" s="0"/>
      <c r="CJ8" s="0"/>
      <c r="CK8" s="10" t="s">
        <f>=XIRR(CK2:CK7,CJ2:CJ7)</f>
      </c>
      <c r="CL8" s="0"/>
      <c r="CM8" s="0"/>
      <c r="CN8" s="0"/>
      <c r="CO8" s="0"/>
      <c r="CP8" s="0"/>
      <c r="CQ8" s="10" t="s">
        <f>=XIRR(CQ2:CQ7,CP2:CP7)</f>
      </c>
      <c r="CR8" s="0"/>
      <c r="CS8" s="0"/>
      <c r="CT8" s="0"/>
      <c r="CU8" s="0"/>
      <c r="CV8" s="11" t="n">
        <v>45398</v>
      </c>
      <c r="CW8" s="6" t="n">
        <v>40000</v>
      </c>
      <c r="CX8" s="0" t="s">
        <v>93</v>
      </c>
      <c r="CY8" s="11" t="n">
        <v>45410</v>
      </c>
      <c r="CZ8" s="6" t="n">
        <v>-25449.62</v>
      </c>
      <c r="DA8" s="0" t="s">
        <v>121</v>
      </c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11" t="n">
        <v>45506</v>
      </c>
      <c r="DO8" s="6" t="n">
        <v>50000</v>
      </c>
      <c r="DP8" s="0" t="s">
        <v>103</v>
      </c>
      <c r="DQ8" s="11" t="n">
        <v>45489</v>
      </c>
      <c r="DR8" s="6" t="n">
        <v>-35000</v>
      </c>
      <c r="DS8" s="0" t="s">
        <v>121</v>
      </c>
      <c r="DT8" s="0"/>
      <c r="DU8" s="0"/>
      <c r="DV8" s="0"/>
      <c r="DW8" s="0"/>
      <c r="DX8" s="0"/>
      <c r="DY8" s="0"/>
      <c r="DZ8" s="0"/>
      <c r="EA8" s="0"/>
      <c r="EB8" s="0"/>
      <c r="EC8" s="11" t="n">
        <v>45520</v>
      </c>
      <c r="ED8" s="6" t="n">
        <v>-55000</v>
      </c>
      <c r="EE8" s="0" t="s">
        <v>121</v>
      </c>
      <c r="EF8" s="11" t="n">
        <v>45545</v>
      </c>
      <c r="EG8" s="6" t="n">
        <v>90000</v>
      </c>
      <c r="EH8" s="0" t="s">
        <v>103</v>
      </c>
      <c r="EI8" s="0"/>
      <c r="EJ8" s="0"/>
      <c r="EK8" s="0"/>
      <c r="EL8" s="11" t="n">
        <v>45596</v>
      </c>
      <c r="EM8" s="6" t="n">
        <v>-66534.21</v>
      </c>
      <c r="EN8" s="0" t="s">
        <v>121</v>
      </c>
      <c r="EO8" s="0"/>
      <c r="EP8" s="10" t="s">
        <f>=XIRR(EP2:EP7,EO2:EO7)</f>
      </c>
      <c r="EQ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8" t="s">
        <f>=-SUM(N2:N7)</f>
      </c>
      <c r="O9" s="0" t="s">
        <v>122</v>
      </c>
      <c r="P9" s="0"/>
      <c r="Q9" s="0"/>
      <c r="R9" s="0"/>
      <c r="S9" s="0"/>
      <c r="T9" s="10" t="s">
        <f>=XIRR(T2:T8,S2:S8)</f>
      </c>
      <c r="U9" s="0"/>
      <c r="V9" s="0"/>
      <c r="W9" s="0"/>
      <c r="X9" s="0"/>
      <c r="Y9" s="0"/>
      <c r="Z9" s="0"/>
      <c r="AA9" s="0"/>
      <c r="AB9" s="11" t="n">
        <v>44876</v>
      </c>
      <c r="AC9" s="6" t="n">
        <v>-53000</v>
      </c>
      <c r="AD9" s="0" t="s">
        <v>121</v>
      </c>
      <c r="AE9" s="0"/>
      <c r="AF9" s="0"/>
      <c r="AG9" s="0"/>
      <c r="AH9" s="0"/>
      <c r="AI9" s="0"/>
      <c r="AJ9" s="0"/>
      <c r="AK9" s="0"/>
      <c r="AL9" s="0"/>
      <c r="AM9" s="0"/>
      <c r="AN9" s="11" t="n">
        <v>44967</v>
      </c>
      <c r="AO9" s="6" t="n">
        <v>85414.24</v>
      </c>
      <c r="AP9" s="0" t="s">
        <v>71</v>
      </c>
      <c r="AQ9" s="0"/>
      <c r="AR9" s="0"/>
      <c r="AS9" s="0"/>
      <c r="AT9" s="0"/>
      <c r="AU9" s="0"/>
      <c r="AV9" s="0"/>
      <c r="AW9" s="0"/>
      <c r="AX9" s="8" t="s">
        <f>=-SUM(AX2:AX7)</f>
      </c>
      <c r="AY9" s="0" t="s">
        <v>122</v>
      </c>
      <c r="AZ9" s="11" t="n">
        <v>45093</v>
      </c>
      <c r="BA9" s="6" t="n">
        <v>-52263.6</v>
      </c>
      <c r="BB9" s="0" t="s">
        <v>121</v>
      </c>
      <c r="BC9" s="0"/>
      <c r="BD9" s="8" t="s">
        <f>=-SUM(BD2:BD7)</f>
      </c>
      <c r="BE9" s="0" t="s">
        <v>122</v>
      </c>
      <c r="BF9" s="0"/>
      <c r="BG9" s="0"/>
      <c r="BH9" s="0"/>
      <c r="BI9" s="0"/>
      <c r="BJ9" s="0"/>
      <c r="BK9" s="0"/>
      <c r="BL9" s="0"/>
      <c r="BM9" s="0"/>
      <c r="BN9" s="0"/>
      <c r="BO9" s="0"/>
      <c r="BP9" s="8" t="s">
        <f>=-SUM(BP2:BP7)</f>
      </c>
      <c r="BQ9" s="0" t="s">
        <v>122</v>
      </c>
      <c r="BR9" s="11" t="n">
        <v>45188</v>
      </c>
      <c r="BS9" s="6" t="n">
        <v>-198628.46</v>
      </c>
      <c r="BT9" s="0" t="s">
        <v>121</v>
      </c>
      <c r="BU9" s="0"/>
      <c r="BV9" s="0"/>
      <c r="BW9" s="0"/>
      <c r="BX9" s="0"/>
      <c r="BY9" s="0"/>
      <c r="BZ9" s="0"/>
      <c r="CA9" s="0"/>
      <c r="CB9" s="10" t="s">
        <f>=XIRR(CB2:CB8,CA2:CA8)</f>
      </c>
      <c r="CC9" s="0"/>
      <c r="CD9" s="0"/>
      <c r="CE9" s="0"/>
      <c r="CF9" s="0"/>
      <c r="CG9" s="0"/>
      <c r="CH9" s="0"/>
      <c r="CI9" s="0"/>
      <c r="CJ9" s="0"/>
      <c r="CK9" s="8" t="s">
        <f>=-SUM(CK2:CK7)</f>
      </c>
      <c r="CL9" s="0" t="s">
        <v>122</v>
      </c>
      <c r="CM9" s="0"/>
      <c r="CN9" s="0"/>
      <c r="CO9" s="0"/>
      <c r="CP9" s="0"/>
      <c r="CQ9" s="8" t="s">
        <f>=-SUM(CQ2:CQ7)</f>
      </c>
      <c r="CR9" s="0" t="s">
        <v>122</v>
      </c>
      <c r="CS9" s="0"/>
      <c r="CT9" s="0"/>
      <c r="CU9" s="0"/>
      <c r="CV9" s="11" t="n">
        <v>45402</v>
      </c>
      <c r="CW9" s="6" t="n">
        <v>-500</v>
      </c>
      <c r="CX9" s="0" t="s">
        <v>121</v>
      </c>
      <c r="CY9" s="11" t="n">
        <v>45410</v>
      </c>
      <c r="CZ9" s="6" t="n">
        <v>25449.62</v>
      </c>
      <c r="DA9" s="0" t="s">
        <v>93</v>
      </c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10" t="s">
        <f>=XIRR(DO2:DO8,DN2:DN8)</f>
      </c>
      <c r="DP9" s="0"/>
      <c r="DQ9" s="11" t="n">
        <v>45494</v>
      </c>
      <c r="DR9" s="6" t="n">
        <v>12999</v>
      </c>
      <c r="DS9" s="0" t="s">
        <v>99</v>
      </c>
      <c r="DT9" s="0"/>
      <c r="DU9" s="0"/>
      <c r="DV9" s="0"/>
      <c r="DW9" s="0"/>
      <c r="DX9" s="0"/>
      <c r="DY9" s="0"/>
      <c r="DZ9" s="0"/>
      <c r="EA9" s="0"/>
      <c r="EB9" s="0"/>
      <c r="EC9" s="11" t="n">
        <v>45522</v>
      </c>
      <c r="ED9" s="6" t="n">
        <v>-10000</v>
      </c>
      <c r="EE9" s="0" t="s">
        <v>121</v>
      </c>
      <c r="EF9" s="11" t="n">
        <v>45550</v>
      </c>
      <c r="EG9" s="6" t="n">
        <v>100590</v>
      </c>
      <c r="EH9" s="0" t="s">
        <v>104</v>
      </c>
      <c r="EI9" s="0"/>
      <c r="EJ9" s="0"/>
      <c r="EK9" s="0"/>
      <c r="EL9" s="0"/>
      <c r="EM9" s="10" t="s">
        <f>=XIRR(EM2:EM8,EL2:EL8)</f>
      </c>
      <c r="EN9" s="0"/>
      <c r="EO9" s="0"/>
      <c r="EP9" s="8" t="s">
        <f>=-SUM(EP2:EP7)</f>
      </c>
      <c r="EQ9" s="0" t="s">
        <v>122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8" t="s">
        <f>=-SUM(T2:T8)</f>
      </c>
      <c r="U10" s="0" t="s">
        <v>122</v>
      </c>
      <c r="V10" s="0"/>
      <c r="W10" s="0"/>
      <c r="X10" s="0"/>
      <c r="Y10" s="0"/>
      <c r="Z10" s="0"/>
      <c r="AA10" s="0"/>
      <c r="AB10" s="11" t="n">
        <v>44879</v>
      </c>
      <c r="AC10" s="6" t="n">
        <v>64252</v>
      </c>
      <c r="AD10" s="0" t="s">
        <v>69</v>
      </c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44970</v>
      </c>
      <c r="AO10" s="6" t="n">
        <v>-14000</v>
      </c>
      <c r="AP10" s="0" t="s">
        <v>121</v>
      </c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10" t="s">
        <f>=XIRR(BA2:BA9,AZ2:AZ9)</f>
      </c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11" t="n">
        <v>45188</v>
      </c>
      <c r="BS10" s="6" t="n">
        <v>198628.46</v>
      </c>
      <c r="BT10" s="0" t="s">
        <v>85</v>
      </c>
      <c r="BU10" s="0"/>
      <c r="BV10" s="0"/>
      <c r="BW10" s="0"/>
      <c r="BX10" s="0"/>
      <c r="BY10" s="0"/>
      <c r="BZ10" s="0"/>
      <c r="CA10" s="0"/>
      <c r="CB10" s="8" t="s">
        <f>=-SUM(CB2:CB8)</f>
      </c>
      <c r="CC10" s="0" t="s">
        <v>122</v>
      </c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11" t="n">
        <v>45418</v>
      </c>
      <c r="CW10" s="6" t="n">
        <v>-50000</v>
      </c>
      <c r="CX10" s="0" t="s">
        <v>121</v>
      </c>
      <c r="CY10" s="11" t="n">
        <v>45410</v>
      </c>
      <c r="CZ10" s="6" t="n">
        <v>-25449.62</v>
      </c>
      <c r="DA10" s="0" t="s">
        <v>121</v>
      </c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8" t="s">
        <f>=-SUM(DO2:DO8)</f>
      </c>
      <c r="DP10" s="0" t="s">
        <v>122</v>
      </c>
      <c r="DQ10" s="11" t="n">
        <v>45494</v>
      </c>
      <c r="DR10" s="6" t="n">
        <v>-19000</v>
      </c>
      <c r="DS10" s="0" t="s">
        <v>121</v>
      </c>
      <c r="DT10" s="0"/>
      <c r="DU10" s="0"/>
      <c r="DV10" s="0"/>
      <c r="DW10" s="0"/>
      <c r="DX10" s="0"/>
      <c r="DY10" s="0"/>
      <c r="DZ10" s="0"/>
      <c r="EA10" s="0"/>
      <c r="EB10" s="0"/>
      <c r="EC10" s="11" t="n">
        <v>45523</v>
      </c>
      <c r="ED10" s="6" t="n">
        <v>53000</v>
      </c>
      <c r="EE10" s="0" t="s">
        <v>103</v>
      </c>
      <c r="EF10" s="11" t="n">
        <v>45556</v>
      </c>
      <c r="EG10" s="6" t="n">
        <v>-156203.66</v>
      </c>
      <c r="EH10" s="0" t="s">
        <v>121</v>
      </c>
      <c r="EI10" s="0"/>
      <c r="EJ10" s="0"/>
      <c r="EK10" s="0"/>
      <c r="EL10" s="0"/>
      <c r="EM10" s="8" t="s">
        <f>=-SUM(EM2:EM8)</f>
      </c>
      <c r="EN10" s="0" t="s">
        <v>122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44893</v>
      </c>
      <c r="AC11" s="6" t="n">
        <v>-45564</v>
      </c>
      <c r="AD11" s="0" t="s">
        <v>121</v>
      </c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44976</v>
      </c>
      <c r="AO11" s="6" t="n">
        <v>25000</v>
      </c>
      <c r="AP11" s="0" t="s">
        <v>71</v>
      </c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8" t="s">
        <f>=-SUM(BA2:BA9)</f>
      </c>
      <c r="BB11" s="0" t="s">
        <v>122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10" t="s">
        <f>=XIRR(BS2:BS10,BR2:BR10)</f>
      </c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11" t="n">
        <v>45431</v>
      </c>
      <c r="CW11" s="6" t="n">
        <v>2000</v>
      </c>
      <c r="CX11" s="0" t="s">
        <v>93</v>
      </c>
      <c r="CY11" s="11" t="n">
        <v>45419</v>
      </c>
      <c r="CZ11" s="6" t="n">
        <v>-10000</v>
      </c>
      <c r="DA11" s="0" t="s">
        <v>121</v>
      </c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11" t="n">
        <v>45498</v>
      </c>
      <c r="DR11" s="6" t="n">
        <v>52000</v>
      </c>
      <c r="DS11" s="0" t="s">
        <v>99</v>
      </c>
      <c r="DT11" s="0"/>
      <c r="DU11" s="0"/>
      <c r="DV11" s="0"/>
      <c r="DW11" s="0"/>
      <c r="DX11" s="0"/>
      <c r="DY11" s="0"/>
      <c r="DZ11" s="0"/>
      <c r="EA11" s="0"/>
      <c r="EB11" s="0"/>
      <c r="EC11" s="11" t="n">
        <v>45526</v>
      </c>
      <c r="ED11" s="6" t="n">
        <v>-18000</v>
      </c>
      <c r="EE11" s="0" t="s">
        <v>121</v>
      </c>
      <c r="EF11" s="0"/>
      <c r="EG11" s="10" t="s">
        <f>=XIRR(EG2:EG10,EF2:EF10)</f>
      </c>
      <c r="EH11" s="0"/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11" t="n">
        <v>44895</v>
      </c>
      <c r="AC12" s="6" t="n">
        <v>-40479.93</v>
      </c>
      <c r="AD12" s="0" t="s">
        <v>121</v>
      </c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44976</v>
      </c>
      <c r="AO12" s="6" t="n">
        <v>23000</v>
      </c>
      <c r="AP12" s="0" t="s">
        <v>71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8" t="s">
        <f>=-SUM(BS2:BS10)</f>
      </c>
      <c r="BT12" s="0" t="s">
        <v>122</v>
      </c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11" t="n">
        <v>45437</v>
      </c>
      <c r="CW12" s="6" t="n">
        <v>-50000</v>
      </c>
      <c r="CX12" s="0" t="s">
        <v>121</v>
      </c>
      <c r="CY12" s="11" t="n">
        <v>45419</v>
      </c>
      <c r="CZ12" s="6" t="n">
        <v>50000</v>
      </c>
      <c r="DA12" s="0" t="s">
        <v>96</v>
      </c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11" t="n">
        <v>45501</v>
      </c>
      <c r="DR12" s="6" t="n">
        <v>-2000</v>
      </c>
      <c r="DS12" s="0" t="s">
        <v>121</v>
      </c>
      <c r="DT12" s="0"/>
      <c r="DU12" s="0"/>
      <c r="DV12" s="0"/>
      <c r="DW12" s="0"/>
      <c r="DX12" s="0"/>
      <c r="DY12" s="0"/>
      <c r="DZ12" s="0"/>
      <c r="EA12" s="0"/>
      <c r="EB12" s="0"/>
      <c r="EC12" s="11" t="n">
        <v>45531</v>
      </c>
      <c r="ED12" s="6" t="n">
        <v>-76996.86</v>
      </c>
      <c r="EE12" s="0" t="s">
        <v>121</v>
      </c>
      <c r="EF12" s="0"/>
      <c r="EG12" s="8" t="s">
        <f>=-SUM(EG2:EG10)</f>
      </c>
      <c r="EH12" s="0" t="s">
        <v>122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44897</v>
      </c>
      <c r="AC13" s="6" t="n">
        <v>88597</v>
      </c>
      <c r="AD13" s="0" t="s">
        <v>70</v>
      </c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44985</v>
      </c>
      <c r="AO13" s="6" t="n">
        <v>2186.36</v>
      </c>
      <c r="AP13" s="0" t="s">
        <v>71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11" t="n">
        <v>45437</v>
      </c>
      <c r="CW13" s="6" t="n">
        <v>50000</v>
      </c>
      <c r="CX13" s="0" t="s">
        <v>97</v>
      </c>
      <c r="CY13" s="11" t="n">
        <v>45427</v>
      </c>
      <c r="CZ13" s="6" t="n">
        <v>50000</v>
      </c>
      <c r="DA13" s="0" t="s">
        <v>92</v>
      </c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11" t="n">
        <v>45502</v>
      </c>
      <c r="DR13" s="6" t="n">
        <v>-25000</v>
      </c>
      <c r="DS13" s="0" t="s">
        <v>121</v>
      </c>
      <c r="DT13" s="0"/>
      <c r="DU13" s="0"/>
      <c r="DV13" s="0"/>
      <c r="DW13" s="0"/>
      <c r="DX13" s="0"/>
      <c r="DY13" s="0"/>
      <c r="DZ13" s="0"/>
      <c r="EA13" s="0"/>
      <c r="EB13" s="0"/>
      <c r="EC13" s="11" t="n">
        <v>45548</v>
      </c>
      <c r="ED13" s="6" t="n">
        <v>12401.86</v>
      </c>
      <c r="EE13" s="0" t="s">
        <v>103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10" t="s">
        <f>=XIRR(AC2:AC13,AB2:AB13)</f>
      </c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44986</v>
      </c>
      <c r="AO14" s="6" t="n">
        <v>-30000</v>
      </c>
      <c r="AP14" s="0" t="s">
        <v>121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11" t="n">
        <v>45438</v>
      </c>
      <c r="CW14" s="6" t="n">
        <v>-2000</v>
      </c>
      <c r="CX14" s="0" t="s">
        <v>121</v>
      </c>
      <c r="CY14" s="11" t="n">
        <v>45449</v>
      </c>
      <c r="CZ14" s="6" t="n">
        <v>-5921</v>
      </c>
      <c r="DA14" s="0" t="s">
        <v>121</v>
      </c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11" t="n">
        <v>45505</v>
      </c>
      <c r="DR14" s="6" t="n">
        <v>101475.41</v>
      </c>
      <c r="DS14" s="0" t="s">
        <v>102</v>
      </c>
      <c r="DT14" s="0"/>
      <c r="DU14" s="0"/>
      <c r="DV14" s="0"/>
      <c r="DW14" s="0"/>
      <c r="DX14" s="0"/>
      <c r="DY14" s="0"/>
      <c r="DZ14" s="0"/>
      <c r="EA14" s="0"/>
      <c r="EB14" s="0"/>
      <c r="EC14" s="11" t="n">
        <v>45548</v>
      </c>
      <c r="ED14" s="6" t="n">
        <v>50000</v>
      </c>
      <c r="EE14" s="0" t="s">
        <v>104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8" t="s">
        <f>=-SUM(AC2:AC13)</f>
      </c>
      <c r="AD15" s="0" t="s">
        <v>122</v>
      </c>
      <c r="AE15" s="0"/>
      <c r="AF15" s="0"/>
      <c r="AG15" s="0"/>
      <c r="AH15" s="0"/>
      <c r="AI15" s="0"/>
      <c r="AJ15" s="0"/>
      <c r="AK15" s="0"/>
      <c r="AL15" s="0"/>
      <c r="AM15" s="0"/>
      <c r="AN15" s="11" t="n">
        <v>44987</v>
      </c>
      <c r="AO15" s="6" t="n">
        <v>-23000</v>
      </c>
      <c r="AP15" s="0" t="s">
        <v>121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11" t="n">
        <v>45449</v>
      </c>
      <c r="CW15" s="6" t="n">
        <v>-45000</v>
      </c>
      <c r="CX15" s="0" t="s">
        <v>121</v>
      </c>
      <c r="CY15" s="11" t="n">
        <v>45452</v>
      </c>
      <c r="CZ15" s="6" t="n">
        <v>-5000</v>
      </c>
      <c r="DA15" s="0" t="s">
        <v>121</v>
      </c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11" t="n">
        <v>45505</v>
      </c>
      <c r="DR15" s="6" t="n">
        <v>-122247.61</v>
      </c>
      <c r="DS15" s="0" t="s">
        <v>121</v>
      </c>
      <c r="DT15" s="0"/>
      <c r="DU15" s="0"/>
      <c r="DV15" s="0"/>
      <c r="DW15" s="0"/>
      <c r="DX15" s="0"/>
      <c r="DY15" s="0"/>
      <c r="DZ15" s="0"/>
      <c r="EA15" s="0"/>
      <c r="EB15" s="0"/>
      <c r="EC15" s="11" t="n">
        <v>45554</v>
      </c>
      <c r="ED15" s="6" t="n">
        <v>-207176.27</v>
      </c>
      <c r="EE15" s="0" t="s">
        <v>121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11" t="n">
        <v>45007</v>
      </c>
      <c r="AO16" s="6" t="n">
        <v>-40000</v>
      </c>
      <c r="AP16" s="0" t="s">
        <v>121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11" t="n">
        <v>45454</v>
      </c>
      <c r="CW16" s="6" t="n">
        <v>-71716.92</v>
      </c>
      <c r="CX16" s="0" t="s">
        <v>121</v>
      </c>
      <c r="CY16" s="11" t="n">
        <v>45453</v>
      </c>
      <c r="CZ16" s="6" t="n">
        <v>-2270</v>
      </c>
      <c r="DA16" s="0" t="s">
        <v>121</v>
      </c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11" t="n">
        <v>45505</v>
      </c>
      <c r="DR16" s="6" t="n">
        <v>122247.61</v>
      </c>
      <c r="DS16" s="0" t="s">
        <v>103</v>
      </c>
      <c r="DT16" s="0"/>
      <c r="DU16" s="0"/>
      <c r="DV16" s="0"/>
      <c r="DW16" s="0"/>
      <c r="DX16" s="0"/>
      <c r="DY16" s="0"/>
      <c r="DZ16" s="0"/>
      <c r="EA16" s="0"/>
      <c r="EB16" s="0"/>
      <c r="EC16" s="11" t="n">
        <v>45554</v>
      </c>
      <c r="ED16" s="6" t="n">
        <v>257176.27</v>
      </c>
      <c r="EE16" s="0" t="s">
        <v>105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11" t="n">
        <v>45016</v>
      </c>
      <c r="AO17" s="6" t="n">
        <v>-200000</v>
      </c>
      <c r="AP17" s="0" t="s">
        <v>121</v>
      </c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11" t="n">
        <v>45454</v>
      </c>
      <c r="CW17" s="6" t="n">
        <v>71293.2</v>
      </c>
      <c r="CX17" s="0" t="s">
        <v>99</v>
      </c>
      <c r="CY17" s="11" t="n">
        <v>45454</v>
      </c>
      <c r="CZ17" s="6" t="n">
        <v>-117945.84</v>
      </c>
      <c r="DA17" s="0" t="s">
        <v>121</v>
      </c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10" t="s">
        <f>=XIRR(DR2:DR16,DQ2:DQ16)</f>
      </c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10" t="s">
        <f>=XIRR(ED2:ED16,EC2:EC16)</f>
      </c>
      <c r="EE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11" t="n">
        <v>45016</v>
      </c>
      <c r="AO18" s="6" t="n">
        <v>200000</v>
      </c>
      <c r="AP18" s="0" t="s">
        <v>73</v>
      </c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10" t="s">
        <f>=XIRR(CW2:CW17,CV2:CV17)</f>
      </c>
      <c r="CX18" s="0"/>
      <c r="CY18" s="11" t="n">
        <v>45454</v>
      </c>
      <c r="CZ18" s="6" t="n">
        <v>167385.78</v>
      </c>
      <c r="DA18" s="0" t="s">
        <v>98</v>
      </c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8" t="s">
        <f>=-SUM(DR2:DR16)</f>
      </c>
      <c r="DS18" s="0" t="s">
        <v>122</v>
      </c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8" t="s">
        <f>=-SUM(ED2:ED16)</f>
      </c>
      <c r="EE18" s="0" t="s">
        <v>122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11" t="n">
        <v>45046</v>
      </c>
      <c r="AO19" s="6" t="n">
        <v>-128419.05</v>
      </c>
      <c r="AP19" s="0" t="s">
        <v>121</v>
      </c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8" t="s">
        <f>=-SUM(CW2:CW17)</f>
      </c>
      <c r="CX19" s="0" t="s">
        <v>122</v>
      </c>
      <c r="CY19" s="0"/>
      <c r="CZ19" s="10" t="s">
        <f>=XIRR(CZ2:CZ18,CY2:CY18)</f>
      </c>
      <c r="DA19" s="0"/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11" t="n">
        <v>45048</v>
      </c>
      <c r="AO20" s="6" t="n">
        <v>1719.84</v>
      </c>
      <c r="AP20" s="0" t="s">
        <v>75</v>
      </c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8" t="s">
        <f>=-SUM(CZ2:CZ18)</f>
      </c>
      <c r="DA20" s="0" t="s">
        <v>122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10" t="s">
        <f>=XIRR(AO2:AO20,AN2:AN20)</f>
      </c>
      <c r="AP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8" t="s">
        <f>=-SUM(AO2:AO20)</f>
      </c>
      <c r="AP22" s="0" t="s">
        <v>122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174</v>
      </c>
      <c r="C1" s="0"/>
      <c r="D1" s="0"/>
      <c r="E1" s="3" t="s">
        <v>175</v>
      </c>
      <c r="F1" s="0"/>
      <c r="G1" s="0"/>
      <c r="H1" s="3" t="s">
        <v>176</v>
      </c>
      <c r="I1" s="0"/>
      <c r="J1" s="0"/>
      <c r="K1" s="3" t="s">
        <v>177</v>
      </c>
      <c r="L1" s="0"/>
      <c r="M1" s="0"/>
      <c r="N1" s="3" t="s">
        <v>178</v>
      </c>
      <c r="O1" s="0"/>
      <c r="P1" s="0"/>
      <c r="Q1" s="3" t="s">
        <v>179</v>
      </c>
      <c r="R1" s="0"/>
    </row>
    <row collapsed="false" customFormat="false" customHeight="false" hidden="false" ht="12.1" outlineLevel="0" r="2">
      <c r="A2" s="11" t="n">
        <v>45644</v>
      </c>
      <c r="B2" s="6" t="n">
        <v>88000</v>
      </c>
      <c r="C2" s="6" t="n">
        <v>88000</v>
      </c>
      <c r="D2" s="11" t="n">
        <v>45646</v>
      </c>
      <c r="E2" s="6" t="n">
        <v>100000</v>
      </c>
      <c r="F2" s="6" t="n">
        <v>100000</v>
      </c>
      <c r="G2" s="11" t="n">
        <v>45616</v>
      </c>
      <c r="H2" s="6" t="n">
        <v>50000</v>
      </c>
      <c r="I2" s="6" t="n">
        <v>50000</v>
      </c>
      <c r="J2" s="11" t="n">
        <v>45646</v>
      </c>
      <c r="K2" s="6" t="n">
        <v>50000</v>
      </c>
      <c r="L2" s="6" t="n">
        <v>50000</v>
      </c>
      <c r="M2" s="11" t="n">
        <v>45597</v>
      </c>
      <c r="N2" s="6" t="n">
        <v>-4964.24</v>
      </c>
      <c r="O2" s="6" t="n">
        <v>5336.5555000302</v>
      </c>
      <c r="P2" s="11" t="n">
        <v>45597</v>
      </c>
      <c r="Q2" s="6" t="n">
        <v>-1793.25</v>
      </c>
      <c r="R2" s="6" t="n">
        <v>1793.25</v>
      </c>
    </row>
    <row collapsed="false" customFormat="false" customHeight="false" hidden="false" ht="12.1" outlineLevel="0" r="3">
      <c r="A3" s="11" t="n">
        <v>45645</v>
      </c>
      <c r="B3" s="6" t="n">
        <v>51500</v>
      </c>
      <c r="C3" s="6" t="n">
        <v>51500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</row>
    <row collapsed="false" customFormat="false" customHeight="false" hidden="false" ht="12.1" outlineLevel="0" r="4">
      <c r="A4" s="11" t="n">
        <v>45651</v>
      </c>
      <c r="B4" s="6" t="n">
        <v>47065</v>
      </c>
      <c r="C4" s="6" t="n">
        <v>47065</v>
      </c>
      <c r="D4" s="0"/>
      <c r="E4" s="6" t="n">
        <v>16</v>
      </c>
      <c r="F4" s="0" t="s">
        <v>180</v>
      </c>
      <c r="G4" s="0"/>
      <c r="H4" s="6" t="n">
        <v>21</v>
      </c>
      <c r="I4" s="0" t="s">
        <v>180</v>
      </c>
      <c r="J4" s="0"/>
      <c r="K4" s="6" t="n">
        <v>23</v>
      </c>
      <c r="L4" s="0" t="s">
        <v>180</v>
      </c>
      <c r="M4" s="0"/>
      <c r="N4" s="6" t="n">
        <v>19.5</v>
      </c>
      <c r="O4" s="0" t="s">
        <v>180</v>
      </c>
      <c r="P4" s="0"/>
      <c r="Q4" s="6" t="n">
        <v>19.5</v>
      </c>
      <c r="R4" s="0" t="s">
        <v>180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1</v>
      </c>
      <c r="F5" s="0" t="s">
        <v>181</v>
      </c>
      <c r="G5" s="0"/>
      <c r="H5" s="6" t="n">
        <v>1</v>
      </c>
      <c r="I5" s="0" t="s">
        <v>181</v>
      </c>
      <c r="J5" s="0"/>
      <c r="K5" s="6" t="n">
        <v>1</v>
      </c>
      <c r="L5" s="0" t="s">
        <v>181</v>
      </c>
      <c r="M5" s="0"/>
      <c r="N5" s="6" t="n">
        <v>1</v>
      </c>
      <c r="O5" s="0" t="s">
        <v>181</v>
      </c>
      <c r="P5" s="0"/>
      <c r="Q5" s="6" t="n">
        <v>1</v>
      </c>
      <c r="R5" s="0" t="s">
        <v>181</v>
      </c>
    </row>
    <row collapsed="false" customFormat="false" customHeight="false" hidden="false" ht="12.1" outlineLevel="0" r="6">
      <c r="A6" s="0"/>
      <c r="B6" s="6" t="n">
        <v>17</v>
      </c>
      <c r="C6" s="0" t="s">
        <v>180</v>
      </c>
      <c r="D6" s="0"/>
      <c r="E6" s="5" t="s">
        <f>=E5*(ABS(E4)-ABS(E3))</f>
      </c>
      <c r="F6" s="0" t="s">
        <v>182</v>
      </c>
      <c r="G6" s="0"/>
      <c r="H6" s="5" t="s">
        <f>=H5*(ABS(H4)-ABS(H3))</f>
      </c>
      <c r="I6" s="0" t="s">
        <v>182</v>
      </c>
      <c r="J6" s="0"/>
      <c r="K6" s="5" t="s">
        <f>=K5*(ABS(K4)-ABS(K3))</f>
      </c>
      <c r="L6" s="0" t="s">
        <v>182</v>
      </c>
      <c r="M6" s="0"/>
      <c r="N6" s="5" t="s">
        <f>=N5*(ABS(N4)-ABS(N3))</f>
      </c>
      <c r="O6" s="0" t="s">
        <v>182</v>
      </c>
      <c r="P6" s="0"/>
      <c r="Q6" s="5" t="s">
        <f>=Q5*(ABS(Q4)-ABS(Q3))</f>
      </c>
      <c r="R6" s="0" t="s">
        <v>182</v>
      </c>
    </row>
    <row collapsed="false" customFormat="false" customHeight="false" hidden="false" ht="12.1" outlineLevel="0" r="7">
      <c r="A7" s="0"/>
      <c r="B7" s="6" t="n">
        <v>1</v>
      </c>
      <c r="C7" s="0" t="s">
        <v>181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182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50</v>
      </c>
      <c r="B1" s="18" t="s">
        <v>0</v>
      </c>
      <c r="C1" s="18" t="s">
        <v>2</v>
      </c>
      <c r="D1" s="18" t="s">
        <v>183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184</v>
      </c>
      <c r="L1" s="18" t="s">
        <v>185</v>
      </c>
      <c r="M1" s="18" t="s">
        <v>20</v>
      </c>
      <c r="N1" s="18" t="s">
        <v>186</v>
      </c>
    </row>
    <row collapsed="false" customFormat="false" customHeight="false" hidden="false" ht="12.1" outlineLevel="0" r="2">
      <c r="A2" s="21" t="n">
        <v>44624.499305556</v>
      </c>
      <c r="B2" s="22" t="s">
        <v>187</v>
      </c>
      <c r="C2" s="22" t="s">
        <v>57</v>
      </c>
      <c r="D2" s="22" t="s">
        <v>187</v>
      </c>
      <c r="E2" s="22" t="s">
        <v>187</v>
      </c>
      <c r="F2" s="22" t="s">
        <v>20</v>
      </c>
      <c r="G2" s="23" t="n">
        <v>1</v>
      </c>
      <c r="H2" s="24" t="n">
        <v>70000</v>
      </c>
      <c r="I2" s="24" t="n">
        <v>70000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44640.499305556</v>
      </c>
      <c r="B3" s="22" t="s">
        <v>187</v>
      </c>
      <c r="C3" s="22" t="s">
        <v>57</v>
      </c>
      <c r="D3" s="22" t="s">
        <v>187</v>
      </c>
      <c r="E3" s="22" t="s">
        <v>187</v>
      </c>
      <c r="F3" s="22" t="s">
        <v>20</v>
      </c>
      <c r="G3" s="23" t="n">
        <v>1</v>
      </c>
      <c r="H3" s="24" t="n">
        <v>72000</v>
      </c>
      <c r="I3" s="24" t="n">
        <v>72000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5" t="n">
        <v>44651.5</v>
      </c>
      <c r="B4" s="26" t="s">
        <v>124</v>
      </c>
      <c r="C4" s="26" t="s">
        <v>188</v>
      </c>
      <c r="D4" s="26" t="s">
        <v>121</v>
      </c>
      <c r="E4" s="26" t="s">
        <v>121</v>
      </c>
      <c r="F4" s="26" t="s">
        <v>20</v>
      </c>
      <c r="G4" s="27" t="n">
        <v>-72000</v>
      </c>
      <c r="H4" s="28" t="n">
        <v>24</v>
      </c>
      <c r="I4" s="28" t="n">
        <v>72568.11</v>
      </c>
      <c r="J4" s="28" t="n">
        <v>0</v>
      </c>
      <c r="K4" s="28" t="n">
        <v>0</v>
      </c>
      <c r="L4" s="28" t="n">
        <v>0</v>
      </c>
      <c r="M4" s="6" t="s">
        <f>=I4+J4+K4+L4</f>
      </c>
      <c r="N4" s="26"/>
    </row>
    <row collapsed="false" customFormat="false" customHeight="false" hidden="false" ht="12.1" outlineLevel="0" r="5">
      <c r="A5" s="25" t="n">
        <v>44681.5</v>
      </c>
      <c r="B5" s="26" t="s">
        <v>125</v>
      </c>
      <c r="C5" s="26" t="s">
        <v>189</v>
      </c>
      <c r="D5" s="26" t="s">
        <v>121</v>
      </c>
      <c r="E5" s="26" t="s">
        <v>121</v>
      </c>
      <c r="F5" s="26" t="s">
        <v>20</v>
      </c>
      <c r="G5" s="27" t="n">
        <v>-72000</v>
      </c>
      <c r="H5" s="28" t="n">
        <v>21</v>
      </c>
      <c r="I5" s="28" t="n">
        <v>73195.4</v>
      </c>
      <c r="J5" s="28" t="n">
        <v>0</v>
      </c>
      <c r="K5" s="28" t="n">
        <v>0</v>
      </c>
      <c r="L5" s="28" t="n">
        <v>0</v>
      </c>
      <c r="M5" s="6" t="s">
        <f>=I5+J5+K5+L5</f>
      </c>
      <c r="N5" s="26"/>
    </row>
    <row collapsed="false" customFormat="false" customHeight="false" hidden="false" ht="12.1" outlineLevel="0" r="6">
      <c r="A6" s="25" t="n">
        <v>44712.5</v>
      </c>
      <c r="B6" s="26" t="s">
        <v>126</v>
      </c>
      <c r="C6" s="26" t="s">
        <v>190</v>
      </c>
      <c r="D6" s="26" t="s">
        <v>121</v>
      </c>
      <c r="E6" s="26" t="s">
        <v>121</v>
      </c>
      <c r="F6" s="26" t="s">
        <v>20</v>
      </c>
      <c r="G6" s="27" t="n">
        <v>-94060</v>
      </c>
      <c r="H6" s="28" t="n">
        <v>15</v>
      </c>
      <c r="I6" s="28" t="n">
        <v>95289.98</v>
      </c>
      <c r="J6" s="28" t="n">
        <v>0</v>
      </c>
      <c r="K6" s="28" t="n">
        <v>0</v>
      </c>
      <c r="L6" s="28" t="n">
        <v>0</v>
      </c>
      <c r="M6" s="6" t="s">
        <f>=I6+J6+K6+L6</f>
      </c>
      <c r="N6" s="26"/>
    </row>
    <row collapsed="false" customFormat="false" customHeight="false" hidden="false" ht="12.1" outlineLevel="0" r="7">
      <c r="A7" s="21" t="n">
        <v>44715.499305556</v>
      </c>
      <c r="B7" s="22" t="s">
        <v>187</v>
      </c>
      <c r="C7" s="22" t="s">
        <v>57</v>
      </c>
      <c r="D7" s="22" t="s">
        <v>187</v>
      </c>
      <c r="E7" s="22" t="s">
        <v>187</v>
      </c>
      <c r="F7" s="22" t="s">
        <v>20</v>
      </c>
      <c r="G7" s="23" t="n">
        <v>1</v>
      </c>
      <c r="H7" s="24" t="n">
        <v>960</v>
      </c>
      <c r="I7" s="24" t="n">
        <v>960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1" t="n">
        <v>44720.499305556</v>
      </c>
      <c r="B8" s="22" t="s">
        <v>187</v>
      </c>
      <c r="C8" s="22" t="s">
        <v>57</v>
      </c>
      <c r="D8" s="22" t="s">
        <v>187</v>
      </c>
      <c r="E8" s="22" t="s">
        <v>187</v>
      </c>
      <c r="F8" s="22" t="s">
        <v>20</v>
      </c>
      <c r="G8" s="23" t="n">
        <v>1</v>
      </c>
      <c r="H8" s="24" t="n">
        <v>527.15</v>
      </c>
      <c r="I8" s="24" t="n">
        <v>527.15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1" t="n">
        <v>44736.499305556</v>
      </c>
      <c r="B9" s="22" t="s">
        <v>187</v>
      </c>
      <c r="C9" s="22" t="s">
        <v>57</v>
      </c>
      <c r="D9" s="22" t="s">
        <v>187</v>
      </c>
      <c r="E9" s="22" t="s">
        <v>187</v>
      </c>
      <c r="F9" s="22" t="s">
        <v>20</v>
      </c>
      <c r="G9" s="23" t="n">
        <v>1</v>
      </c>
      <c r="H9" s="24" t="n">
        <v>500</v>
      </c>
      <c r="I9" s="24" t="n">
        <v>500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1" t="n">
        <v>44741.499305556</v>
      </c>
      <c r="B10" s="22" t="s">
        <v>187</v>
      </c>
      <c r="C10" s="22" t="s">
        <v>57</v>
      </c>
      <c r="D10" s="22" t="s">
        <v>187</v>
      </c>
      <c r="E10" s="22" t="s">
        <v>187</v>
      </c>
      <c r="F10" s="22" t="s">
        <v>20</v>
      </c>
      <c r="G10" s="23" t="n">
        <v>1</v>
      </c>
      <c r="H10" s="24" t="n">
        <v>1574.47</v>
      </c>
      <c r="I10" s="24" t="n">
        <v>1574.47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1" t="n">
        <v>44781.5</v>
      </c>
      <c r="B11" s="22" t="s">
        <v>187</v>
      </c>
      <c r="C11" s="22" t="s">
        <v>57</v>
      </c>
      <c r="D11" s="22" t="s">
        <v>187</v>
      </c>
      <c r="E11" s="22" t="s">
        <v>187</v>
      </c>
      <c r="F11" s="22" t="s">
        <v>20</v>
      </c>
      <c r="G11" s="23" t="n">
        <v>1</v>
      </c>
      <c r="H11" s="24" t="n">
        <v>100000</v>
      </c>
      <c r="I11" s="24" t="n">
        <v>100000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1" t="n">
        <v>44786.499305556</v>
      </c>
      <c r="B12" s="22" t="s">
        <v>187</v>
      </c>
      <c r="C12" s="22" t="s">
        <v>57</v>
      </c>
      <c r="D12" s="22" t="s">
        <v>187</v>
      </c>
      <c r="E12" s="22" t="s">
        <v>187</v>
      </c>
      <c r="F12" s="22" t="s">
        <v>20</v>
      </c>
      <c r="G12" s="23" t="n">
        <v>1</v>
      </c>
      <c r="H12" s="24" t="n">
        <v>1000</v>
      </c>
      <c r="I12" s="24" t="n">
        <v>1000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1" t="n">
        <v>44788.499305556</v>
      </c>
      <c r="B13" s="22" t="s">
        <v>187</v>
      </c>
      <c r="C13" s="22" t="s">
        <v>57</v>
      </c>
      <c r="D13" s="22" t="s">
        <v>187</v>
      </c>
      <c r="E13" s="22" t="s">
        <v>187</v>
      </c>
      <c r="F13" s="22" t="s">
        <v>20</v>
      </c>
      <c r="G13" s="23" t="n">
        <v>1</v>
      </c>
      <c r="H13" s="24" t="n">
        <v>53000</v>
      </c>
      <c r="I13" s="24" t="n">
        <v>53000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1" t="n">
        <v>44789.499305556</v>
      </c>
      <c r="B14" s="22" t="s">
        <v>187</v>
      </c>
      <c r="C14" s="22" t="s">
        <v>57</v>
      </c>
      <c r="D14" s="22" t="s">
        <v>187</v>
      </c>
      <c r="E14" s="22" t="s">
        <v>187</v>
      </c>
      <c r="F14" s="22" t="s">
        <v>20</v>
      </c>
      <c r="G14" s="23" t="n">
        <v>1</v>
      </c>
      <c r="H14" s="24" t="n">
        <v>79000</v>
      </c>
      <c r="I14" s="24" t="n">
        <v>79000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5" t="n">
        <v>44804.333333333</v>
      </c>
      <c r="B15" s="26" t="s">
        <v>123</v>
      </c>
      <c r="C15" s="26" t="s">
        <v>191</v>
      </c>
      <c r="D15" s="26" t="s">
        <v>121</v>
      </c>
      <c r="E15" s="26" t="s">
        <v>121</v>
      </c>
      <c r="F15" s="26" t="s">
        <v>20</v>
      </c>
      <c r="G15" s="27" t="n">
        <v>-70000</v>
      </c>
      <c r="H15" s="28" t="n">
        <v>20</v>
      </c>
      <c r="I15" s="28" t="n">
        <v>77194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6"/>
    </row>
    <row collapsed="false" customFormat="false" customHeight="false" hidden="false" ht="12.1" outlineLevel="0" r="16">
      <c r="A16" s="25" t="n">
        <v>44805.375</v>
      </c>
      <c r="B16" s="26" t="s">
        <v>127</v>
      </c>
      <c r="C16" s="26" t="s">
        <v>192</v>
      </c>
      <c r="D16" s="26" t="s">
        <v>121</v>
      </c>
      <c r="E16" s="26" t="s">
        <v>121</v>
      </c>
      <c r="F16" s="26" t="s">
        <v>20</v>
      </c>
      <c r="G16" s="27" t="n">
        <v>-100770.13</v>
      </c>
      <c r="H16" s="28" t="n">
        <v>10</v>
      </c>
      <c r="I16" s="28" t="n">
        <v>103398.1</v>
      </c>
      <c r="J16" s="28" t="n">
        <v>0</v>
      </c>
      <c r="K16" s="28" t="n">
        <v>0</v>
      </c>
      <c r="L16" s="28" t="n">
        <v>0</v>
      </c>
      <c r="M16" s="6" t="s">
        <f>=I16+J16+K16+L16</f>
      </c>
      <c r="N16" s="26"/>
    </row>
    <row collapsed="false" customFormat="false" customHeight="false" hidden="false" ht="12.1" outlineLevel="0" r="17">
      <c r="A17" s="25" t="n">
        <v>44809.499305556</v>
      </c>
      <c r="B17" s="26" t="s">
        <v>129</v>
      </c>
      <c r="C17" s="26" t="s">
        <v>193</v>
      </c>
      <c r="D17" s="26" t="s">
        <v>121</v>
      </c>
      <c r="E17" s="26" t="s">
        <v>121</v>
      </c>
      <c r="F17" s="26" t="s">
        <v>20</v>
      </c>
      <c r="G17" s="27" t="n">
        <v>-80230.71</v>
      </c>
      <c r="H17" s="28" t="n">
        <v>7</v>
      </c>
      <c r="I17" s="28" t="n">
        <v>80230.71</v>
      </c>
      <c r="J17" s="28" t="n">
        <v>0</v>
      </c>
      <c r="K17" s="28" t="n">
        <v>0</v>
      </c>
      <c r="L17" s="28" t="n">
        <v>0</v>
      </c>
      <c r="M17" s="6" t="s">
        <f>=I17+J17+K17+L17</f>
      </c>
      <c r="N17" s="26"/>
    </row>
    <row collapsed="false" customFormat="false" customHeight="false" hidden="false" ht="12.1" outlineLevel="0" r="18">
      <c r="A18" s="21" t="n">
        <v>44809.499305556</v>
      </c>
      <c r="B18" s="22" t="s">
        <v>187</v>
      </c>
      <c r="C18" s="22" t="s">
        <v>57</v>
      </c>
      <c r="D18" s="22" t="s">
        <v>187</v>
      </c>
      <c r="E18" s="22" t="s">
        <v>187</v>
      </c>
      <c r="F18" s="22" t="s">
        <v>20</v>
      </c>
      <c r="G18" s="23" t="n">
        <v>1</v>
      </c>
      <c r="H18" s="24" t="n">
        <v>57407.9</v>
      </c>
      <c r="I18" s="24" t="n">
        <v>57407.9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5" t="n">
        <v>44812.451388889</v>
      </c>
      <c r="B19" s="26" t="s">
        <v>128</v>
      </c>
      <c r="C19" s="26" t="s">
        <v>194</v>
      </c>
      <c r="D19" s="26" t="s">
        <v>121</v>
      </c>
      <c r="E19" s="26" t="s">
        <v>121</v>
      </c>
      <c r="F19" s="26" t="s">
        <v>20</v>
      </c>
      <c r="G19" s="27" t="n">
        <v>-100000</v>
      </c>
      <c r="H19" s="28" t="n">
        <v>6.5</v>
      </c>
      <c r="I19" s="28" t="n">
        <v>100552.05</v>
      </c>
      <c r="J19" s="28" t="n">
        <v>0</v>
      </c>
      <c r="K19" s="28" t="n">
        <v>0</v>
      </c>
      <c r="L19" s="28" t="n">
        <v>0</v>
      </c>
      <c r="M19" s="6" t="s">
        <f>=I19+J19+K19+L19</f>
      </c>
      <c r="N19" s="26"/>
    </row>
    <row collapsed="false" customFormat="false" customHeight="false" hidden="false" ht="12.1" outlineLevel="0" r="20">
      <c r="A20" s="25" t="n">
        <v>44812.499305556</v>
      </c>
      <c r="B20" s="26" t="s">
        <v>129</v>
      </c>
      <c r="C20" s="26" t="s">
        <v>193</v>
      </c>
      <c r="D20" s="26" t="s">
        <v>121</v>
      </c>
      <c r="E20" s="26" t="s">
        <v>121</v>
      </c>
      <c r="F20" s="26" t="s">
        <v>20</v>
      </c>
      <c r="G20" s="27" t="n">
        <v>-0</v>
      </c>
      <c r="H20" s="28" t="n">
        <v>7</v>
      </c>
      <c r="I20" s="28" t="n">
        <v>3000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6"/>
    </row>
    <row collapsed="false" customFormat="false" customHeight="false" hidden="false" ht="12.1" outlineLevel="0" r="21">
      <c r="A21" s="25" t="n">
        <v>44814.499305556</v>
      </c>
      <c r="B21" s="26" t="s">
        <v>129</v>
      </c>
      <c r="C21" s="26" t="s">
        <v>193</v>
      </c>
      <c r="D21" s="26" t="s">
        <v>121</v>
      </c>
      <c r="E21" s="26" t="s">
        <v>121</v>
      </c>
      <c r="F21" s="26" t="s">
        <v>20</v>
      </c>
      <c r="G21" s="27" t="n">
        <v>-5000</v>
      </c>
      <c r="H21" s="28" t="n">
        <v>7</v>
      </c>
      <c r="I21" s="28" t="n">
        <v>5000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6"/>
    </row>
    <row collapsed="false" customFormat="false" customHeight="false" hidden="false" ht="12.1" outlineLevel="0" r="22">
      <c r="A22" s="25" t="n">
        <v>44823.499305556</v>
      </c>
      <c r="B22" s="26" t="s">
        <v>132</v>
      </c>
      <c r="C22" s="26" t="s">
        <v>195</v>
      </c>
      <c r="D22" s="26" t="s">
        <v>121</v>
      </c>
      <c r="E22" s="26" t="s">
        <v>121</v>
      </c>
      <c r="F22" s="26" t="s">
        <v>20</v>
      </c>
      <c r="G22" s="27" t="n">
        <v>-50000</v>
      </c>
      <c r="H22" s="28" t="n">
        <v>8</v>
      </c>
      <c r="I22" s="28" t="n">
        <v>50000</v>
      </c>
      <c r="J22" s="28" t="n">
        <v>0</v>
      </c>
      <c r="K22" s="28" t="n">
        <v>0</v>
      </c>
      <c r="L22" s="28" t="n">
        <v>0</v>
      </c>
      <c r="M22" s="6" t="s">
        <f>=I22+J22+K22+L22</f>
      </c>
      <c r="N22" s="26"/>
    </row>
    <row collapsed="false" customFormat="false" customHeight="false" hidden="false" ht="12.1" outlineLevel="0" r="23">
      <c r="A23" s="25" t="n">
        <v>44825.499305556</v>
      </c>
      <c r="B23" s="26" t="s">
        <v>131</v>
      </c>
      <c r="C23" s="26" t="s">
        <v>196</v>
      </c>
      <c r="D23" s="26" t="s">
        <v>121</v>
      </c>
      <c r="E23" s="26" t="s">
        <v>121</v>
      </c>
      <c r="F23" s="26" t="s">
        <v>20</v>
      </c>
      <c r="G23" s="27" t="n">
        <v>-168000</v>
      </c>
      <c r="H23" s="28" t="n">
        <v>8.5</v>
      </c>
      <c r="I23" s="28" t="n">
        <v>168000</v>
      </c>
      <c r="J23" s="28" t="n">
        <v>0</v>
      </c>
      <c r="K23" s="28" t="n">
        <v>0</v>
      </c>
      <c r="L23" s="28" t="n">
        <v>0</v>
      </c>
      <c r="M23" s="6" t="s">
        <f>=I23+J23+K23+L23</f>
      </c>
      <c r="N23" s="26"/>
    </row>
    <row collapsed="false" customFormat="false" customHeight="false" hidden="false" ht="12.1" outlineLevel="0" r="24">
      <c r="A24" s="25" t="n">
        <v>44835.499305556</v>
      </c>
      <c r="B24" s="26" t="s">
        <v>133</v>
      </c>
      <c r="C24" s="26" t="s">
        <v>197</v>
      </c>
      <c r="D24" s="26" t="s">
        <v>121</v>
      </c>
      <c r="E24" s="26" t="s">
        <v>121</v>
      </c>
      <c r="F24" s="26" t="s">
        <v>20</v>
      </c>
      <c r="G24" s="27" t="n">
        <v>-72000</v>
      </c>
      <c r="H24" s="28" t="n">
        <v>9</v>
      </c>
      <c r="I24" s="28" t="n">
        <v>72532.6</v>
      </c>
      <c r="J24" s="28" t="n">
        <v>0</v>
      </c>
      <c r="K24" s="28" t="n">
        <v>0</v>
      </c>
      <c r="L24" s="28" t="n">
        <v>0</v>
      </c>
      <c r="M24" s="6" t="s">
        <f>=I24+J24+K24+L24</f>
      </c>
      <c r="N24" s="26"/>
    </row>
    <row collapsed="false" customFormat="false" customHeight="false" hidden="false" ht="12.1" outlineLevel="0" r="25">
      <c r="A25" s="25" t="n">
        <v>44854.5</v>
      </c>
      <c r="B25" s="26" t="s">
        <v>132</v>
      </c>
      <c r="C25" s="26" t="s">
        <v>195</v>
      </c>
      <c r="D25" s="26" t="s">
        <v>121</v>
      </c>
      <c r="E25" s="26" t="s">
        <v>121</v>
      </c>
      <c r="F25" s="26" t="s">
        <v>20</v>
      </c>
      <c r="G25" s="27" t="n">
        <v>-50000</v>
      </c>
      <c r="H25" s="28" t="n">
        <v>8</v>
      </c>
      <c r="I25" s="28" t="n">
        <v>50000</v>
      </c>
      <c r="J25" s="28" t="n">
        <v>0</v>
      </c>
      <c r="K25" s="28" t="n">
        <v>0</v>
      </c>
      <c r="L25" s="28" t="n">
        <v>0</v>
      </c>
      <c r="M25" s="6" t="s">
        <f>=I25+J25+K25+L25</f>
      </c>
      <c r="N25" s="26"/>
    </row>
    <row collapsed="false" customFormat="false" customHeight="false" hidden="false" ht="12.1" outlineLevel="0" r="26">
      <c r="A26" s="25" t="n">
        <v>44857.499305556</v>
      </c>
      <c r="B26" s="26" t="s">
        <v>132</v>
      </c>
      <c r="C26" s="26" t="s">
        <v>195</v>
      </c>
      <c r="D26" s="26" t="s">
        <v>121</v>
      </c>
      <c r="E26" s="26" t="s">
        <v>121</v>
      </c>
      <c r="F26" s="26" t="s">
        <v>20</v>
      </c>
      <c r="G26" s="27" t="n">
        <v>-90000</v>
      </c>
      <c r="H26" s="28" t="n">
        <v>8</v>
      </c>
      <c r="I26" s="28" t="n">
        <v>90000</v>
      </c>
      <c r="J26" s="28" t="n">
        <v>0</v>
      </c>
      <c r="K26" s="28" t="n">
        <v>0</v>
      </c>
      <c r="L26" s="28" t="n">
        <v>0</v>
      </c>
      <c r="M26" s="6" t="s">
        <f>=I26+J26+K26+L26</f>
      </c>
      <c r="N26" s="26"/>
    </row>
    <row collapsed="false" customFormat="false" customHeight="false" hidden="false" ht="12.1" outlineLevel="0" r="27">
      <c r="A27" s="25" t="n">
        <v>44876.5</v>
      </c>
      <c r="B27" s="26" t="s">
        <v>130</v>
      </c>
      <c r="C27" s="26" t="s">
        <v>198</v>
      </c>
      <c r="D27" s="26" t="s">
        <v>121</v>
      </c>
      <c r="E27" s="26" t="s">
        <v>121</v>
      </c>
      <c r="F27" s="26" t="s">
        <v>20</v>
      </c>
      <c r="G27" s="27" t="n">
        <v>-53000</v>
      </c>
      <c r="H27" s="28" t="n">
        <v>8.3</v>
      </c>
      <c r="I27" s="28" t="n">
        <v>54060.68</v>
      </c>
      <c r="J27" s="28" t="n">
        <v>0</v>
      </c>
      <c r="K27" s="28" t="n">
        <v>0</v>
      </c>
      <c r="L27" s="28" t="n">
        <v>0</v>
      </c>
      <c r="M27" s="6" t="s">
        <f>=I27+J27+K27+L27</f>
      </c>
      <c r="N27" s="26"/>
    </row>
    <row collapsed="false" customFormat="false" customHeight="false" hidden="false" ht="12.1" outlineLevel="0" r="28">
      <c r="A28" s="25" t="n">
        <v>44876.5</v>
      </c>
      <c r="B28" s="26" t="s">
        <v>132</v>
      </c>
      <c r="C28" s="26" t="s">
        <v>195</v>
      </c>
      <c r="D28" s="26" t="s">
        <v>121</v>
      </c>
      <c r="E28" s="26" t="s">
        <v>121</v>
      </c>
      <c r="F28" s="26" t="s">
        <v>20</v>
      </c>
      <c r="G28" s="27" t="n">
        <v>-53000</v>
      </c>
      <c r="H28" s="28" t="n">
        <v>8</v>
      </c>
      <c r="I28" s="28" t="n">
        <v>53000</v>
      </c>
      <c r="J28" s="28" t="n">
        <v>0</v>
      </c>
      <c r="K28" s="28" t="n">
        <v>0</v>
      </c>
      <c r="L28" s="28" t="n">
        <v>0</v>
      </c>
      <c r="M28" s="6" t="s">
        <f>=I28+J28+K28+L28</f>
      </c>
      <c r="N28" s="26"/>
    </row>
    <row collapsed="false" customFormat="false" customHeight="false" hidden="false" ht="12.1" outlineLevel="0" r="29">
      <c r="A29" s="25" t="n">
        <v>44893.499305556</v>
      </c>
      <c r="B29" s="26" t="s">
        <v>132</v>
      </c>
      <c r="C29" s="26" t="s">
        <v>195</v>
      </c>
      <c r="D29" s="26" t="s">
        <v>121</v>
      </c>
      <c r="E29" s="26" t="s">
        <v>121</v>
      </c>
      <c r="F29" s="26" t="s">
        <v>20</v>
      </c>
      <c r="G29" s="27" t="n">
        <v>-45564</v>
      </c>
      <c r="H29" s="28" t="n">
        <v>8</v>
      </c>
      <c r="I29" s="28" t="n">
        <v>45564</v>
      </c>
      <c r="J29" s="28" t="n">
        <v>0</v>
      </c>
      <c r="K29" s="28" t="n">
        <v>0</v>
      </c>
      <c r="L29" s="28" t="n">
        <v>0</v>
      </c>
      <c r="M29" s="6" t="s">
        <f>=I29+J29+K29+L29</f>
      </c>
      <c r="N29" s="26"/>
    </row>
    <row collapsed="false" customFormat="false" customHeight="false" hidden="false" ht="12.1" outlineLevel="0" r="30">
      <c r="A30" s="25" t="n">
        <v>44895.499305556</v>
      </c>
      <c r="B30" s="26" t="s">
        <v>132</v>
      </c>
      <c r="C30" s="26" t="s">
        <v>195</v>
      </c>
      <c r="D30" s="26" t="s">
        <v>121</v>
      </c>
      <c r="E30" s="26" t="s">
        <v>121</v>
      </c>
      <c r="F30" s="26" t="s">
        <v>20</v>
      </c>
      <c r="G30" s="27" t="n">
        <v>-38552.71</v>
      </c>
      <c r="H30" s="28" t="n">
        <v>8</v>
      </c>
      <c r="I30" s="28" t="n">
        <v>40479.93</v>
      </c>
      <c r="J30" s="28" t="n">
        <v>0</v>
      </c>
      <c r="K30" s="28" t="n">
        <v>0</v>
      </c>
      <c r="L30" s="28" t="n">
        <v>0</v>
      </c>
      <c r="M30" s="6" t="s">
        <f>=I30+J30+K30+L30</f>
      </c>
      <c r="N30" s="26"/>
    </row>
    <row collapsed="false" customFormat="false" customHeight="false" hidden="false" ht="12.1" outlineLevel="0" r="31">
      <c r="A31" s="29" t="n">
        <v>44895.5</v>
      </c>
      <c r="B31" s="30" t="s">
        <v>199</v>
      </c>
      <c r="C31" s="30" t="s">
        <v>200</v>
      </c>
      <c r="D31" s="30" t="s">
        <v>199</v>
      </c>
      <c r="E31" s="30" t="s">
        <v>199</v>
      </c>
      <c r="F31" s="30" t="s">
        <v>20</v>
      </c>
      <c r="G31" s="31" t="n">
        <v>1</v>
      </c>
      <c r="H31" s="32" t="n">
        <v>-1490</v>
      </c>
      <c r="I31" s="32" t="n">
        <v>-1490</v>
      </c>
      <c r="J31" s="32" t="n">
        <v>0</v>
      </c>
      <c r="K31" s="32" t="n">
        <v>0</v>
      </c>
      <c r="L31" s="32" t="n">
        <v>0</v>
      </c>
      <c r="M31" s="6" t="s">
        <f>=I31+J31+K31+L31</f>
      </c>
      <c r="N31" s="30" t="s">
        <v>201</v>
      </c>
    </row>
    <row collapsed="false" customFormat="false" customHeight="false" hidden="false" ht="12.1" outlineLevel="0" r="32">
      <c r="A32" s="25" t="n">
        <v>44901.499305556</v>
      </c>
      <c r="B32" s="26" t="s">
        <v>135</v>
      </c>
      <c r="C32" s="26" t="s">
        <v>202</v>
      </c>
      <c r="D32" s="26" t="s">
        <v>121</v>
      </c>
      <c r="E32" s="26" t="s">
        <v>121</v>
      </c>
      <c r="F32" s="26" t="s">
        <v>20</v>
      </c>
      <c r="G32" s="27" t="n">
        <v>-80000</v>
      </c>
      <c r="H32" s="28" t="n">
        <v>9</v>
      </c>
      <c r="I32" s="28" t="n">
        <v>81795</v>
      </c>
      <c r="J32" s="28" t="n">
        <v>0</v>
      </c>
      <c r="K32" s="28" t="n">
        <v>0</v>
      </c>
      <c r="L32" s="28" t="n">
        <v>0</v>
      </c>
      <c r="M32" s="6" t="s">
        <f>=I32+J32+K32+L32</f>
      </c>
      <c r="N32" s="26"/>
    </row>
    <row collapsed="false" customFormat="false" customHeight="false" hidden="false" ht="12.1" outlineLevel="0" r="33">
      <c r="A33" s="25" t="n">
        <v>44904.5</v>
      </c>
      <c r="B33" s="26" t="s">
        <v>134</v>
      </c>
      <c r="C33" s="26" t="s">
        <v>203</v>
      </c>
      <c r="D33" s="26" t="s">
        <v>121</v>
      </c>
      <c r="E33" s="26" t="s">
        <v>121</v>
      </c>
      <c r="F33" s="26" t="s">
        <v>20</v>
      </c>
      <c r="G33" s="27" t="n">
        <v>-170392</v>
      </c>
      <c r="H33" s="28" t="n">
        <v>7.5</v>
      </c>
      <c r="I33" s="28" t="n">
        <v>170392</v>
      </c>
      <c r="J33" s="28" t="n">
        <v>0</v>
      </c>
      <c r="K33" s="28" t="n">
        <v>0</v>
      </c>
      <c r="L33" s="28" t="n">
        <v>0</v>
      </c>
      <c r="M33" s="6" t="s">
        <f>=I33+J33+K33+L33</f>
      </c>
      <c r="N33" s="26"/>
    </row>
    <row collapsed="false" customFormat="false" customHeight="false" hidden="false" ht="12.1" outlineLevel="0" r="34">
      <c r="A34" s="25" t="n">
        <v>44907.5</v>
      </c>
      <c r="B34" s="26" t="s">
        <v>134</v>
      </c>
      <c r="C34" s="26" t="s">
        <v>203</v>
      </c>
      <c r="D34" s="26" t="s">
        <v>121</v>
      </c>
      <c r="E34" s="26" t="s">
        <v>121</v>
      </c>
      <c r="F34" s="26" t="s">
        <v>20</v>
      </c>
      <c r="G34" s="27" t="n">
        <v>-50000</v>
      </c>
      <c r="H34" s="28" t="n">
        <v>7.5</v>
      </c>
      <c r="I34" s="28" t="n">
        <v>50387</v>
      </c>
      <c r="J34" s="28" t="n">
        <v>0</v>
      </c>
      <c r="K34" s="28" t="n">
        <v>0</v>
      </c>
      <c r="L34" s="28" t="n">
        <v>0</v>
      </c>
      <c r="M34" s="6" t="s">
        <f>=I34+J34+K34+L34</f>
      </c>
      <c r="N34" s="26"/>
    </row>
    <row collapsed="false" customFormat="false" customHeight="false" hidden="false" ht="12.1" outlineLevel="0" r="35">
      <c r="A35" s="25" t="n">
        <v>44936.5</v>
      </c>
      <c r="B35" s="26" t="s">
        <v>136</v>
      </c>
      <c r="C35" s="26" t="s">
        <v>204</v>
      </c>
      <c r="D35" s="26" t="s">
        <v>121</v>
      </c>
      <c r="E35" s="26" t="s">
        <v>121</v>
      </c>
      <c r="F35" s="26" t="s">
        <v>20</v>
      </c>
      <c r="G35" s="27" t="n">
        <v>-48356.47</v>
      </c>
      <c r="H35" s="28" t="n">
        <v>8</v>
      </c>
      <c r="I35" s="28" t="n">
        <v>48356.47</v>
      </c>
      <c r="J35" s="28" t="n">
        <v>0</v>
      </c>
      <c r="K35" s="28" t="n">
        <v>0</v>
      </c>
      <c r="L35" s="28" t="n">
        <v>0</v>
      </c>
      <c r="M35" s="6" t="s">
        <f>=I35+J35+K35+L35</f>
      </c>
      <c r="N35" s="26"/>
    </row>
    <row collapsed="false" customFormat="false" customHeight="false" hidden="false" ht="12.1" outlineLevel="0" r="36">
      <c r="A36" s="25" t="n">
        <v>44936.5</v>
      </c>
      <c r="B36" s="26" t="s">
        <v>131</v>
      </c>
      <c r="C36" s="26" t="s">
        <v>196</v>
      </c>
      <c r="D36" s="26" t="s">
        <v>121</v>
      </c>
      <c r="E36" s="26" t="s">
        <v>121</v>
      </c>
      <c r="F36" s="26" t="s">
        <v>20</v>
      </c>
      <c r="G36" s="27" t="n">
        <v>-72000</v>
      </c>
      <c r="H36" s="28" t="n">
        <v>8.5</v>
      </c>
      <c r="I36" s="28" t="n">
        <v>73643.17</v>
      </c>
      <c r="J36" s="28" t="n">
        <v>0</v>
      </c>
      <c r="K36" s="28" t="n">
        <v>0</v>
      </c>
      <c r="L36" s="28" t="n">
        <v>0</v>
      </c>
      <c r="M36" s="6" t="s">
        <f>=I36+J36+K36+L36</f>
      </c>
      <c r="N36" s="26"/>
    </row>
    <row collapsed="false" customFormat="false" customHeight="false" hidden="false" ht="12.1" outlineLevel="0" r="37">
      <c r="A37" s="25" t="n">
        <v>44949.499305556</v>
      </c>
      <c r="B37" s="26" t="s">
        <v>133</v>
      </c>
      <c r="C37" s="26" t="s">
        <v>197</v>
      </c>
      <c r="D37" s="26" t="s">
        <v>121</v>
      </c>
      <c r="E37" s="26" t="s">
        <v>121</v>
      </c>
      <c r="F37" s="26" t="s">
        <v>20</v>
      </c>
      <c r="G37" s="27" t="n">
        <v>-50000</v>
      </c>
      <c r="H37" s="28" t="n">
        <v>9</v>
      </c>
      <c r="I37" s="28" t="n">
        <v>51171.23</v>
      </c>
      <c r="J37" s="28" t="n">
        <v>0</v>
      </c>
      <c r="K37" s="28" t="n">
        <v>0</v>
      </c>
      <c r="L37" s="28" t="n">
        <v>0</v>
      </c>
      <c r="M37" s="6" t="s">
        <f>=I37+J37+K37+L37</f>
      </c>
      <c r="N37" s="26"/>
    </row>
    <row collapsed="false" customFormat="false" customHeight="false" hidden="false" ht="12.1" outlineLevel="0" r="38">
      <c r="A38" s="25" t="n">
        <v>44956.499305556</v>
      </c>
      <c r="B38" s="26" t="s">
        <v>136</v>
      </c>
      <c r="C38" s="26" t="s">
        <v>204</v>
      </c>
      <c r="D38" s="26" t="s">
        <v>121</v>
      </c>
      <c r="E38" s="26" t="s">
        <v>121</v>
      </c>
      <c r="F38" s="26" t="s">
        <v>20</v>
      </c>
      <c r="G38" s="27" t="n">
        <v>-40000</v>
      </c>
      <c r="H38" s="28" t="n">
        <v>8</v>
      </c>
      <c r="I38" s="28" t="n">
        <v>40000</v>
      </c>
      <c r="J38" s="28" t="n">
        <v>0</v>
      </c>
      <c r="K38" s="28" t="n">
        <v>0</v>
      </c>
      <c r="L38" s="28" t="n">
        <v>0</v>
      </c>
      <c r="M38" s="6" t="s">
        <f>=I38+J38+K38+L38</f>
      </c>
      <c r="N38" s="26"/>
    </row>
    <row collapsed="false" customFormat="false" customHeight="false" hidden="false" ht="12.1" outlineLevel="0" r="39">
      <c r="A39" s="25" t="n">
        <v>44958.5</v>
      </c>
      <c r="B39" s="26" t="s">
        <v>136</v>
      </c>
      <c r="C39" s="26" t="s">
        <v>204</v>
      </c>
      <c r="D39" s="26" t="s">
        <v>121</v>
      </c>
      <c r="E39" s="26" t="s">
        <v>121</v>
      </c>
      <c r="F39" s="26" t="s">
        <v>20</v>
      </c>
      <c r="G39" s="27" t="n">
        <v>-72000</v>
      </c>
      <c r="H39" s="28" t="n">
        <v>8</v>
      </c>
      <c r="I39" s="28" t="n">
        <v>72000</v>
      </c>
      <c r="J39" s="28" t="n">
        <v>0</v>
      </c>
      <c r="K39" s="28" t="n">
        <v>0</v>
      </c>
      <c r="L39" s="28" t="n">
        <v>0</v>
      </c>
      <c r="M39" s="6" t="s">
        <f>=I39+J39+K39+L39</f>
      </c>
      <c r="N39" s="26"/>
    </row>
    <row collapsed="false" customFormat="false" customHeight="false" hidden="false" ht="12.1" outlineLevel="0" r="40">
      <c r="A40" s="25" t="n">
        <v>44964.5</v>
      </c>
      <c r="B40" s="26" t="s">
        <v>136</v>
      </c>
      <c r="C40" s="26" t="s">
        <v>204</v>
      </c>
      <c r="D40" s="26" t="s">
        <v>121</v>
      </c>
      <c r="E40" s="26" t="s">
        <v>121</v>
      </c>
      <c r="F40" s="26" t="s">
        <v>20</v>
      </c>
      <c r="G40" s="27" t="n">
        <v>-9000</v>
      </c>
      <c r="H40" s="28" t="n">
        <v>8</v>
      </c>
      <c r="I40" s="28" t="n">
        <v>9000</v>
      </c>
      <c r="J40" s="28" t="n">
        <v>0</v>
      </c>
      <c r="K40" s="28" t="n">
        <v>0</v>
      </c>
      <c r="L40" s="28" t="n">
        <v>0</v>
      </c>
      <c r="M40" s="6" t="s">
        <f>=I40+J40+K40+L40</f>
      </c>
      <c r="N40" s="26"/>
    </row>
    <row collapsed="false" customFormat="false" customHeight="false" hidden="false" ht="12.1" outlineLevel="0" r="41">
      <c r="A41" s="25" t="n">
        <v>44967.5</v>
      </c>
      <c r="B41" s="26" t="s">
        <v>137</v>
      </c>
      <c r="C41" s="26" t="s">
        <v>205</v>
      </c>
      <c r="D41" s="26" t="s">
        <v>121</v>
      </c>
      <c r="E41" s="26" t="s">
        <v>121</v>
      </c>
      <c r="F41" s="26" t="s">
        <v>20</v>
      </c>
      <c r="G41" s="27" t="n">
        <v>-72000</v>
      </c>
      <c r="H41" s="28" t="n">
        <v>7</v>
      </c>
      <c r="I41" s="28" t="n">
        <v>72414.24</v>
      </c>
      <c r="J41" s="28" t="n">
        <v>0</v>
      </c>
      <c r="K41" s="28" t="n">
        <v>0</v>
      </c>
      <c r="L41" s="28" t="n">
        <v>0</v>
      </c>
      <c r="M41" s="6" t="s">
        <f>=I41+J41+K41+L41</f>
      </c>
      <c r="N41" s="26"/>
    </row>
    <row collapsed="false" customFormat="false" customHeight="false" hidden="false" ht="12.1" outlineLevel="0" r="42">
      <c r="A42" s="25" t="n">
        <v>44970.5</v>
      </c>
      <c r="B42" s="26" t="s">
        <v>136</v>
      </c>
      <c r="C42" s="26" t="s">
        <v>204</v>
      </c>
      <c r="D42" s="26" t="s">
        <v>121</v>
      </c>
      <c r="E42" s="26" t="s">
        <v>121</v>
      </c>
      <c r="F42" s="26" t="s">
        <v>20</v>
      </c>
      <c r="G42" s="27" t="n">
        <v>-14000</v>
      </c>
      <c r="H42" s="28" t="n">
        <v>8</v>
      </c>
      <c r="I42" s="28" t="n">
        <v>14000</v>
      </c>
      <c r="J42" s="28" t="n">
        <v>0</v>
      </c>
      <c r="K42" s="28" t="n">
        <v>0</v>
      </c>
      <c r="L42" s="28" t="n">
        <v>0</v>
      </c>
      <c r="M42" s="6" t="s">
        <f>=I42+J42+K42+L42</f>
      </c>
      <c r="N42" s="26"/>
    </row>
    <row collapsed="false" customFormat="false" customHeight="false" hidden="false" ht="12.1" outlineLevel="0" r="43">
      <c r="A43" s="21" t="n">
        <v>44985.5</v>
      </c>
      <c r="B43" s="22" t="s">
        <v>187</v>
      </c>
      <c r="C43" s="22" t="s">
        <v>57</v>
      </c>
      <c r="D43" s="22" t="s">
        <v>187</v>
      </c>
      <c r="E43" s="22" t="s">
        <v>187</v>
      </c>
      <c r="F43" s="22" t="s">
        <v>20</v>
      </c>
      <c r="G43" s="23" t="n">
        <v>1</v>
      </c>
      <c r="H43" s="24" t="n">
        <v>2186.36</v>
      </c>
      <c r="I43" s="24" t="n">
        <v>2186.36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5" t="n">
        <v>44986.5</v>
      </c>
      <c r="B44" s="26" t="s">
        <v>136</v>
      </c>
      <c r="C44" s="26" t="s">
        <v>204</v>
      </c>
      <c r="D44" s="26" t="s">
        <v>121</v>
      </c>
      <c r="E44" s="26" t="s">
        <v>121</v>
      </c>
      <c r="F44" s="26" t="s">
        <v>20</v>
      </c>
      <c r="G44" s="27" t="n">
        <v>-30000</v>
      </c>
      <c r="H44" s="28" t="n">
        <v>8</v>
      </c>
      <c r="I44" s="28" t="n">
        <v>30000</v>
      </c>
      <c r="J44" s="28" t="n">
        <v>0</v>
      </c>
      <c r="K44" s="28" t="n">
        <v>0</v>
      </c>
      <c r="L44" s="28" t="n">
        <v>0</v>
      </c>
      <c r="M44" s="6" t="s">
        <f>=I44+J44+K44+L44</f>
      </c>
      <c r="N44" s="26"/>
    </row>
    <row collapsed="false" customFormat="false" customHeight="false" hidden="false" ht="12.1" outlineLevel="0" r="45">
      <c r="A45" s="25" t="n">
        <v>44987.5</v>
      </c>
      <c r="B45" s="26" t="s">
        <v>136</v>
      </c>
      <c r="C45" s="26" t="s">
        <v>204</v>
      </c>
      <c r="D45" s="26" t="s">
        <v>121</v>
      </c>
      <c r="E45" s="26" t="s">
        <v>121</v>
      </c>
      <c r="F45" s="26" t="s">
        <v>20</v>
      </c>
      <c r="G45" s="27" t="n">
        <v>-20186.36</v>
      </c>
      <c r="H45" s="28" t="n">
        <v>8</v>
      </c>
      <c r="I45" s="28" t="n">
        <v>23000</v>
      </c>
      <c r="J45" s="28" t="n">
        <v>0</v>
      </c>
      <c r="K45" s="28" t="n">
        <v>0</v>
      </c>
      <c r="L45" s="28" t="n">
        <v>0</v>
      </c>
      <c r="M45" s="6" t="s">
        <f>=I45+J45+K45+L45</f>
      </c>
      <c r="N45" s="26"/>
    </row>
    <row collapsed="false" customFormat="false" customHeight="false" hidden="false" ht="12.1" outlineLevel="0" r="46">
      <c r="A46" s="25" t="n">
        <v>45007.5</v>
      </c>
      <c r="B46" s="26" t="s">
        <v>136</v>
      </c>
      <c r="C46" s="26" t="s">
        <v>204</v>
      </c>
      <c r="D46" s="26" t="s">
        <v>121</v>
      </c>
      <c r="E46" s="26" t="s">
        <v>121</v>
      </c>
      <c r="F46" s="26" t="s">
        <v>20</v>
      </c>
      <c r="G46" s="27" t="n">
        <v>-40000</v>
      </c>
      <c r="H46" s="28" t="n">
        <v>8</v>
      </c>
      <c r="I46" s="28" t="n">
        <v>40000</v>
      </c>
      <c r="J46" s="28" t="n">
        <v>0</v>
      </c>
      <c r="K46" s="28" t="n">
        <v>0</v>
      </c>
      <c r="L46" s="28" t="n">
        <v>0</v>
      </c>
      <c r="M46" s="6" t="s">
        <f>=I46+J46+K46+L46</f>
      </c>
      <c r="N46" s="26"/>
    </row>
    <row collapsed="false" customFormat="false" customHeight="false" hidden="false" ht="12.1" outlineLevel="0" r="47">
      <c r="A47" s="29" t="n">
        <v>45014.5</v>
      </c>
      <c r="B47" s="30" t="s">
        <v>199</v>
      </c>
      <c r="C47" s="30" t="s">
        <v>200</v>
      </c>
      <c r="D47" s="30" t="s">
        <v>199</v>
      </c>
      <c r="E47" s="30" t="s">
        <v>199</v>
      </c>
      <c r="F47" s="30" t="s">
        <v>20</v>
      </c>
      <c r="G47" s="31" t="n">
        <v>1</v>
      </c>
      <c r="H47" s="32" t="n">
        <v>-199</v>
      </c>
      <c r="I47" s="32" t="n">
        <v>-199</v>
      </c>
      <c r="J47" s="32" t="n">
        <v>0</v>
      </c>
      <c r="K47" s="32" t="n">
        <v>0</v>
      </c>
      <c r="L47" s="32" t="n">
        <v>0</v>
      </c>
      <c r="M47" s="6" t="s">
        <f>=I47+J47+K47+L47</f>
      </c>
      <c r="N47" s="30" t="s">
        <v>206</v>
      </c>
    </row>
    <row collapsed="false" customFormat="false" customHeight="false" hidden="false" ht="12.1" outlineLevel="0" r="48">
      <c r="A48" s="25" t="n">
        <v>45016.5</v>
      </c>
      <c r="B48" s="26" t="s">
        <v>136</v>
      </c>
      <c r="C48" s="26" t="s">
        <v>204</v>
      </c>
      <c r="D48" s="26" t="s">
        <v>121</v>
      </c>
      <c r="E48" s="26" t="s">
        <v>121</v>
      </c>
      <c r="F48" s="26" t="s">
        <v>20</v>
      </c>
      <c r="G48" s="27" t="n">
        <v>-200000</v>
      </c>
      <c r="H48" s="28" t="n">
        <v>8</v>
      </c>
      <c r="I48" s="28" t="n">
        <v>200000</v>
      </c>
      <c r="J48" s="28" t="n">
        <v>0</v>
      </c>
      <c r="K48" s="28" t="n">
        <v>0</v>
      </c>
      <c r="L48" s="28" t="n">
        <v>0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45046.5</v>
      </c>
      <c r="B49" s="26" t="s">
        <v>136</v>
      </c>
      <c r="C49" s="26" t="s">
        <v>204</v>
      </c>
      <c r="D49" s="26" t="s">
        <v>121</v>
      </c>
      <c r="E49" s="26" t="s">
        <v>121</v>
      </c>
      <c r="F49" s="26" t="s">
        <v>20</v>
      </c>
      <c r="G49" s="27" t="n">
        <v>-122943</v>
      </c>
      <c r="H49" s="28" t="n">
        <v>8</v>
      </c>
      <c r="I49" s="28" t="n">
        <v>128419.05</v>
      </c>
      <c r="J49" s="28" t="n">
        <v>0</v>
      </c>
      <c r="K49" s="28" t="n">
        <v>0</v>
      </c>
      <c r="L49" s="28" t="n">
        <v>0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45050.5</v>
      </c>
      <c r="B50" s="26" t="s">
        <v>140</v>
      </c>
      <c r="C50" s="26" t="s">
        <v>207</v>
      </c>
      <c r="D50" s="26" t="s">
        <v>121</v>
      </c>
      <c r="E50" s="26" t="s">
        <v>121</v>
      </c>
      <c r="F50" s="26" t="s">
        <v>20</v>
      </c>
      <c r="G50" s="27" t="n">
        <v>-102414.84</v>
      </c>
      <c r="H50" s="28" t="n">
        <v>7.8</v>
      </c>
      <c r="I50" s="28" t="n">
        <v>102414.84</v>
      </c>
      <c r="J50" s="28" t="n">
        <v>0</v>
      </c>
      <c r="K50" s="28" t="n">
        <v>0</v>
      </c>
      <c r="L50" s="28" t="n">
        <v>0</v>
      </c>
      <c r="M50" s="6" t="s">
        <f>=I50+J50+K50+L50</f>
      </c>
      <c r="N50" s="26"/>
    </row>
    <row collapsed="false" customFormat="false" customHeight="false" hidden="false" ht="12.1" outlineLevel="0" r="51">
      <c r="A51" s="21" t="n">
        <v>45066.499305556</v>
      </c>
      <c r="B51" s="22" t="s">
        <v>187</v>
      </c>
      <c r="C51" s="22" t="s">
        <v>57</v>
      </c>
      <c r="D51" s="22" t="s">
        <v>187</v>
      </c>
      <c r="E51" s="22" t="s">
        <v>187</v>
      </c>
      <c r="F51" s="22" t="s">
        <v>20</v>
      </c>
      <c r="G51" s="23" t="n">
        <v>1</v>
      </c>
      <c r="H51" s="24" t="n">
        <v>50000</v>
      </c>
      <c r="I51" s="24" t="n">
        <v>50000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5" t="n">
        <v>45068.5</v>
      </c>
      <c r="B52" s="26" t="s">
        <v>139</v>
      </c>
      <c r="C52" s="26" t="s">
        <v>208</v>
      </c>
      <c r="D52" s="26" t="s">
        <v>121</v>
      </c>
      <c r="E52" s="26" t="s">
        <v>121</v>
      </c>
      <c r="F52" s="26" t="s">
        <v>20</v>
      </c>
      <c r="G52" s="27" t="n">
        <v>-72000</v>
      </c>
      <c r="H52" s="28" t="n">
        <v>7</v>
      </c>
      <c r="I52" s="28" t="n">
        <v>72441.86</v>
      </c>
      <c r="J52" s="28" t="n">
        <v>0</v>
      </c>
      <c r="K52" s="28" t="n">
        <v>0</v>
      </c>
      <c r="L52" s="28" t="n">
        <v>0</v>
      </c>
      <c r="M52" s="6" t="s">
        <f>=I52+J52+K52+L52</f>
      </c>
      <c r="N52" s="26"/>
    </row>
    <row collapsed="false" customFormat="false" customHeight="false" hidden="false" ht="12.1" outlineLevel="0" r="53">
      <c r="A53" s="25" t="n">
        <v>45077.5</v>
      </c>
      <c r="B53" s="26" t="s">
        <v>138</v>
      </c>
      <c r="C53" s="26" t="s">
        <v>209</v>
      </c>
      <c r="D53" s="26" t="s">
        <v>121</v>
      </c>
      <c r="E53" s="26" t="s">
        <v>121</v>
      </c>
      <c r="F53" s="26" t="s">
        <v>20</v>
      </c>
      <c r="G53" s="27" t="n">
        <v>-200000</v>
      </c>
      <c r="H53" s="28" t="n">
        <v>9.5</v>
      </c>
      <c r="I53" s="28" t="n">
        <v>203187.84</v>
      </c>
      <c r="J53" s="28" t="n">
        <v>0</v>
      </c>
      <c r="K53" s="28" t="n">
        <v>0</v>
      </c>
      <c r="L53" s="28" t="n">
        <v>0</v>
      </c>
      <c r="M53" s="6" t="s">
        <f>=I53+J53+K53+L53</f>
      </c>
      <c r="N53" s="26"/>
    </row>
    <row collapsed="false" customFormat="false" customHeight="false" hidden="false" ht="12.1" outlineLevel="0" r="54">
      <c r="A54" s="25" t="n">
        <v>45079.5</v>
      </c>
      <c r="B54" s="26" t="s">
        <v>139</v>
      </c>
      <c r="C54" s="26" t="s">
        <v>208</v>
      </c>
      <c r="D54" s="26" t="s">
        <v>121</v>
      </c>
      <c r="E54" s="26" t="s">
        <v>121</v>
      </c>
      <c r="F54" s="26" t="s">
        <v>20</v>
      </c>
      <c r="G54" s="27" t="n">
        <v>-20800</v>
      </c>
      <c r="H54" s="28" t="n">
        <v>7</v>
      </c>
      <c r="I54" s="28" t="n">
        <v>20923.66</v>
      </c>
      <c r="J54" s="28" t="n">
        <v>0</v>
      </c>
      <c r="K54" s="28" t="n">
        <v>0</v>
      </c>
      <c r="L54" s="28" t="n">
        <v>0</v>
      </c>
      <c r="M54" s="6" t="s">
        <f>=I54+J54+K54+L54</f>
      </c>
      <c r="N54" s="26"/>
    </row>
    <row collapsed="false" customFormat="false" customHeight="false" hidden="false" ht="12.1" outlineLevel="0" r="55">
      <c r="A55" s="25" t="n">
        <v>45083.5</v>
      </c>
      <c r="B55" s="26" t="s">
        <v>140</v>
      </c>
      <c r="C55" s="26" t="s">
        <v>207</v>
      </c>
      <c r="D55" s="26" t="s">
        <v>121</v>
      </c>
      <c r="E55" s="26" t="s">
        <v>121</v>
      </c>
      <c r="F55" s="26" t="s">
        <v>20</v>
      </c>
      <c r="G55" s="27" t="n">
        <v>-400000</v>
      </c>
      <c r="H55" s="28" t="n">
        <v>7.8</v>
      </c>
      <c r="I55" s="28" t="n">
        <v>400000</v>
      </c>
      <c r="J55" s="28" t="n">
        <v>0</v>
      </c>
      <c r="K55" s="28" t="n">
        <v>0</v>
      </c>
      <c r="L55" s="28" t="n">
        <v>0</v>
      </c>
      <c r="M55" s="6" t="s">
        <f>=I55+J55+K55+L55</f>
      </c>
      <c r="N55" s="26"/>
    </row>
    <row collapsed="false" customFormat="false" customHeight="false" hidden="false" ht="12.1" outlineLevel="0" r="56">
      <c r="A56" s="21" t="n">
        <v>45092.499305556</v>
      </c>
      <c r="B56" s="22" t="s">
        <v>187</v>
      </c>
      <c r="C56" s="22" t="s">
        <v>57</v>
      </c>
      <c r="D56" s="22" t="s">
        <v>187</v>
      </c>
      <c r="E56" s="22" t="s">
        <v>187</v>
      </c>
      <c r="F56" s="22" t="s">
        <v>20</v>
      </c>
      <c r="G56" s="23" t="n">
        <v>1</v>
      </c>
      <c r="H56" s="24" t="n">
        <v>44410</v>
      </c>
      <c r="I56" s="24" t="n">
        <v>44410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9" t="n">
        <v>45092.5</v>
      </c>
      <c r="B57" s="30" t="s">
        <v>199</v>
      </c>
      <c r="C57" s="30" t="s">
        <v>200</v>
      </c>
      <c r="D57" s="30" t="s">
        <v>199</v>
      </c>
      <c r="E57" s="30" t="s">
        <v>199</v>
      </c>
      <c r="F57" s="30" t="s">
        <v>20</v>
      </c>
      <c r="G57" s="31" t="n">
        <v>1</v>
      </c>
      <c r="H57" s="32" t="n">
        <v>-590</v>
      </c>
      <c r="I57" s="32" t="n">
        <v>-590</v>
      </c>
      <c r="J57" s="32" t="n">
        <v>0</v>
      </c>
      <c r="K57" s="32" t="n">
        <v>0</v>
      </c>
      <c r="L57" s="32" t="n">
        <v>0</v>
      </c>
      <c r="M57" s="6" t="s">
        <f>=I57+J57+K57+L57</f>
      </c>
      <c r="N57" s="30" t="s">
        <v>210</v>
      </c>
    </row>
    <row collapsed="false" customFormat="false" customHeight="false" hidden="false" ht="12.1" outlineLevel="0" r="58">
      <c r="A58" s="25" t="n">
        <v>45093.5</v>
      </c>
      <c r="B58" s="26" t="s">
        <v>140</v>
      </c>
      <c r="C58" s="26" t="s">
        <v>207</v>
      </c>
      <c r="D58" s="26" t="s">
        <v>121</v>
      </c>
      <c r="E58" s="26" t="s">
        <v>121</v>
      </c>
      <c r="F58" s="26" t="s">
        <v>20</v>
      </c>
      <c r="G58" s="27" t="n">
        <v>-48380.86</v>
      </c>
      <c r="H58" s="28" t="n">
        <v>7.8</v>
      </c>
      <c r="I58" s="28" t="n">
        <v>52263.6</v>
      </c>
      <c r="J58" s="28" t="n">
        <v>0</v>
      </c>
      <c r="K58" s="28" t="n">
        <v>0</v>
      </c>
      <c r="L58" s="28" t="n">
        <v>0</v>
      </c>
      <c r="M58" s="6" t="s">
        <f>=I58+J58+K58+L58</f>
      </c>
      <c r="N58" s="26"/>
    </row>
    <row collapsed="false" customFormat="false" customHeight="false" hidden="false" ht="12.1" outlineLevel="0" r="59">
      <c r="A59" s="29" t="n">
        <v>45108.5</v>
      </c>
      <c r="B59" s="30" t="s">
        <v>199</v>
      </c>
      <c r="C59" s="30" t="s">
        <v>200</v>
      </c>
      <c r="D59" s="30" t="s">
        <v>199</v>
      </c>
      <c r="E59" s="30" t="s">
        <v>199</v>
      </c>
      <c r="F59" s="30" t="s">
        <v>20</v>
      </c>
      <c r="G59" s="31" t="n">
        <v>1</v>
      </c>
      <c r="H59" s="32" t="n">
        <v>-199</v>
      </c>
      <c r="I59" s="32" t="n">
        <v>-199</v>
      </c>
      <c r="J59" s="32" t="n">
        <v>0</v>
      </c>
      <c r="K59" s="32" t="n">
        <v>0</v>
      </c>
      <c r="L59" s="32" t="n">
        <v>0</v>
      </c>
      <c r="M59" s="6" t="s">
        <f>=I59+J59+K59+L59</f>
      </c>
      <c r="N59" s="30" t="s">
        <v>206</v>
      </c>
    </row>
    <row collapsed="false" customFormat="false" customHeight="false" hidden="false" ht="12.1" outlineLevel="0" r="60">
      <c r="A60" s="25" t="n">
        <v>45112.5</v>
      </c>
      <c r="B60" s="26" t="s">
        <v>142</v>
      </c>
      <c r="C60" s="26" t="s">
        <v>211</v>
      </c>
      <c r="D60" s="26" t="s">
        <v>121</v>
      </c>
      <c r="E60" s="26" t="s">
        <v>121</v>
      </c>
      <c r="F60" s="26" t="s">
        <v>20</v>
      </c>
      <c r="G60" s="27" t="n">
        <v>-64300</v>
      </c>
      <c r="H60" s="28" t="n">
        <v>6</v>
      </c>
      <c r="I60" s="28" t="n">
        <v>64300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6"/>
    </row>
    <row collapsed="false" customFormat="false" customHeight="false" hidden="false" ht="12.1" outlineLevel="0" r="61">
      <c r="A61" s="25" t="n">
        <v>45117.5</v>
      </c>
      <c r="B61" s="26" t="s">
        <v>141</v>
      </c>
      <c r="C61" s="26" t="s">
        <v>212</v>
      </c>
      <c r="D61" s="26" t="s">
        <v>121</v>
      </c>
      <c r="E61" s="26" t="s">
        <v>121</v>
      </c>
      <c r="F61" s="26" t="s">
        <v>20</v>
      </c>
      <c r="G61" s="27" t="n">
        <v>-400005</v>
      </c>
      <c r="H61" s="28" t="n">
        <v>6.5</v>
      </c>
      <c r="I61" s="28" t="n">
        <v>402355.72</v>
      </c>
      <c r="J61" s="28" t="n">
        <v>0</v>
      </c>
      <c r="K61" s="28" t="n">
        <v>0</v>
      </c>
      <c r="L61" s="28" t="n">
        <v>0</v>
      </c>
      <c r="M61" s="6" t="s">
        <f>=I61+J61+K61+L61</f>
      </c>
      <c r="N61" s="26"/>
    </row>
    <row collapsed="false" customFormat="false" customHeight="false" hidden="false" ht="12.1" outlineLevel="0" r="62">
      <c r="A62" s="25" t="n">
        <v>45131.5</v>
      </c>
      <c r="B62" s="26" t="s">
        <v>142</v>
      </c>
      <c r="C62" s="26" t="s">
        <v>211</v>
      </c>
      <c r="D62" s="26" t="s">
        <v>121</v>
      </c>
      <c r="E62" s="26" t="s">
        <v>121</v>
      </c>
      <c r="F62" s="26" t="s">
        <v>20</v>
      </c>
      <c r="G62" s="27" t="n">
        <v>-72000</v>
      </c>
      <c r="H62" s="28" t="n">
        <v>6</v>
      </c>
      <c r="I62" s="28" t="n">
        <v>72000</v>
      </c>
      <c r="J62" s="28" t="n">
        <v>0</v>
      </c>
      <c r="K62" s="28" t="n">
        <v>0</v>
      </c>
      <c r="L62" s="28" t="n">
        <v>0</v>
      </c>
      <c r="M62" s="6" t="s">
        <f>=I62+J62+K62+L62</f>
      </c>
      <c r="N62" s="26"/>
    </row>
    <row collapsed="false" customFormat="false" customHeight="false" hidden="false" ht="12.1" outlineLevel="0" r="63">
      <c r="A63" s="25" t="n">
        <v>45134.5</v>
      </c>
      <c r="B63" s="26" t="s">
        <v>142</v>
      </c>
      <c r="C63" s="26" t="s">
        <v>211</v>
      </c>
      <c r="D63" s="26" t="s">
        <v>121</v>
      </c>
      <c r="E63" s="26" t="s">
        <v>121</v>
      </c>
      <c r="F63" s="26" t="s">
        <v>20</v>
      </c>
      <c r="G63" s="27" t="n">
        <v>-15000</v>
      </c>
      <c r="H63" s="28" t="n">
        <v>6</v>
      </c>
      <c r="I63" s="28" t="n">
        <v>15000</v>
      </c>
      <c r="J63" s="28" t="n">
        <v>0</v>
      </c>
      <c r="K63" s="28" t="n">
        <v>0</v>
      </c>
      <c r="L63" s="28" t="n">
        <v>0</v>
      </c>
      <c r="M63" s="6" t="s">
        <f>=I63+J63+K63+L63</f>
      </c>
      <c r="N63" s="26"/>
    </row>
    <row collapsed="false" customFormat="false" customHeight="false" hidden="false" ht="12.1" outlineLevel="0" r="64">
      <c r="A64" s="25" t="n">
        <v>45138.721527778</v>
      </c>
      <c r="B64" s="26" t="s">
        <v>143</v>
      </c>
      <c r="C64" s="26" t="s">
        <v>213</v>
      </c>
      <c r="D64" s="26" t="s">
        <v>121</v>
      </c>
      <c r="E64" s="26" t="s">
        <v>121</v>
      </c>
      <c r="F64" s="26" t="s">
        <v>20</v>
      </c>
      <c r="G64" s="27" t="n">
        <v>-212355.72</v>
      </c>
      <c r="H64" s="28" t="n">
        <v>7.6</v>
      </c>
      <c r="I64" s="28" t="n">
        <v>213259.5</v>
      </c>
      <c r="J64" s="28" t="n">
        <v>0</v>
      </c>
      <c r="K64" s="28" t="n">
        <v>0</v>
      </c>
      <c r="L64" s="28" t="n">
        <v>0</v>
      </c>
      <c r="M64" s="6" t="s">
        <f>=I64+J64+K64+L64</f>
      </c>
      <c r="N64" s="26"/>
    </row>
    <row collapsed="false" customFormat="false" customHeight="false" hidden="false" ht="12.1" outlineLevel="0" r="65">
      <c r="A65" s="29" t="n">
        <v>45139.5</v>
      </c>
      <c r="B65" s="30" t="s">
        <v>199</v>
      </c>
      <c r="C65" s="30" t="s">
        <v>200</v>
      </c>
      <c r="D65" s="30" t="s">
        <v>199</v>
      </c>
      <c r="E65" s="30" t="s">
        <v>199</v>
      </c>
      <c r="F65" s="30" t="s">
        <v>20</v>
      </c>
      <c r="G65" s="31" t="n">
        <v>1</v>
      </c>
      <c r="H65" s="32" t="n">
        <v>-199</v>
      </c>
      <c r="I65" s="32" t="n">
        <v>-199</v>
      </c>
      <c r="J65" s="32" t="n">
        <v>0</v>
      </c>
      <c r="K65" s="32" t="n">
        <v>0</v>
      </c>
      <c r="L65" s="32" t="n">
        <v>0</v>
      </c>
      <c r="M65" s="6" t="s">
        <f>=I65+J65+K65+L65</f>
      </c>
      <c r="N65" s="30" t="s">
        <v>206</v>
      </c>
    </row>
    <row collapsed="false" customFormat="false" customHeight="false" hidden="false" ht="12.1" outlineLevel="0" r="66">
      <c r="A66" s="25" t="n">
        <v>45139.5</v>
      </c>
      <c r="B66" s="26" t="s">
        <v>142</v>
      </c>
      <c r="C66" s="26" t="s">
        <v>211</v>
      </c>
      <c r="D66" s="26" t="s">
        <v>121</v>
      </c>
      <c r="E66" s="26" t="s">
        <v>121</v>
      </c>
      <c r="F66" s="26" t="s">
        <v>20</v>
      </c>
      <c r="G66" s="27" t="n">
        <v>-61070</v>
      </c>
      <c r="H66" s="28" t="n">
        <v>6</v>
      </c>
      <c r="I66" s="28" t="n">
        <v>61550</v>
      </c>
      <c r="J66" s="28" t="n">
        <v>0</v>
      </c>
      <c r="K66" s="28" t="n">
        <v>0</v>
      </c>
      <c r="L66" s="28" t="n">
        <v>0</v>
      </c>
      <c r="M66" s="6" t="s">
        <f>=I66+J66+K66+L66</f>
      </c>
      <c r="N66" s="26"/>
    </row>
    <row collapsed="false" customFormat="false" customHeight="false" hidden="false" ht="12.1" outlineLevel="0" r="67">
      <c r="A67" s="29" t="n">
        <v>45145.5</v>
      </c>
      <c r="B67" s="30" t="s">
        <v>199</v>
      </c>
      <c r="C67" s="30" t="s">
        <v>200</v>
      </c>
      <c r="D67" s="30" t="s">
        <v>199</v>
      </c>
      <c r="E67" s="30" t="s">
        <v>199</v>
      </c>
      <c r="F67" s="30" t="s">
        <v>20</v>
      </c>
      <c r="G67" s="31" t="n">
        <v>1</v>
      </c>
      <c r="H67" s="32" t="n">
        <v>-990</v>
      </c>
      <c r="I67" s="32" t="n">
        <v>-990</v>
      </c>
      <c r="J67" s="32" t="n">
        <v>0</v>
      </c>
      <c r="K67" s="32" t="n">
        <v>0</v>
      </c>
      <c r="L67" s="32" t="n">
        <v>0</v>
      </c>
      <c r="M67" s="6" t="s">
        <f>=I67+J67+K67+L67</f>
      </c>
      <c r="N67" s="30" t="s">
        <v>214</v>
      </c>
    </row>
    <row collapsed="false" customFormat="false" customHeight="false" hidden="false" ht="12.1" outlineLevel="0" r="68">
      <c r="A68" s="25" t="n">
        <v>45148.5</v>
      </c>
      <c r="B68" s="26" t="s">
        <v>141</v>
      </c>
      <c r="C68" s="26" t="s">
        <v>212</v>
      </c>
      <c r="D68" s="26" t="s">
        <v>121</v>
      </c>
      <c r="E68" s="26" t="s">
        <v>121</v>
      </c>
      <c r="F68" s="26" t="s">
        <v>20</v>
      </c>
      <c r="G68" s="27" t="n">
        <v>-100000</v>
      </c>
      <c r="H68" s="28" t="n">
        <v>6.5</v>
      </c>
      <c r="I68" s="28" t="n">
        <v>100552.05</v>
      </c>
      <c r="J68" s="28" t="n">
        <v>0</v>
      </c>
      <c r="K68" s="28" t="n">
        <v>0</v>
      </c>
      <c r="L68" s="28" t="n">
        <v>0</v>
      </c>
      <c r="M68" s="6" t="s">
        <f>=I68+J68+K68+L68</f>
      </c>
      <c r="N68" s="26"/>
    </row>
    <row collapsed="false" customFormat="false" customHeight="false" hidden="false" ht="12.1" outlineLevel="0" r="69">
      <c r="A69" s="25" t="n">
        <v>45154.499305556</v>
      </c>
      <c r="B69" s="26" t="s">
        <v>144</v>
      </c>
      <c r="C69" s="26" t="s">
        <v>215</v>
      </c>
      <c r="D69" s="26" t="s">
        <v>121</v>
      </c>
      <c r="E69" s="26" t="s">
        <v>121</v>
      </c>
      <c r="F69" s="26" t="s">
        <v>20</v>
      </c>
      <c r="G69" s="27" t="n">
        <v>-223776.34</v>
      </c>
      <c r="H69" s="28" t="n">
        <v>7.9</v>
      </c>
      <c r="I69" s="28" t="n">
        <v>223776.34</v>
      </c>
      <c r="J69" s="28" t="n">
        <v>0</v>
      </c>
      <c r="K69" s="28" t="n">
        <v>0</v>
      </c>
      <c r="L69" s="28" t="n">
        <v>0</v>
      </c>
      <c r="M69" s="6" t="s">
        <f>=I69+J69+K69+L69</f>
      </c>
      <c r="N69" s="26"/>
    </row>
    <row collapsed="false" customFormat="false" customHeight="false" hidden="false" ht="12.1" outlineLevel="0" r="70">
      <c r="A70" s="25" t="n">
        <v>45161.5</v>
      </c>
      <c r="B70" s="26" t="s">
        <v>146</v>
      </c>
      <c r="C70" s="26" t="s">
        <v>216</v>
      </c>
      <c r="D70" s="26" t="s">
        <v>121</v>
      </c>
      <c r="E70" s="26" t="s">
        <v>121</v>
      </c>
      <c r="F70" s="26" t="s">
        <v>20</v>
      </c>
      <c r="G70" s="27" t="n">
        <v>-25000</v>
      </c>
      <c r="H70" s="28" t="n">
        <v>10</v>
      </c>
      <c r="I70" s="28" t="n">
        <v>25000</v>
      </c>
      <c r="J70" s="28" t="n">
        <v>0</v>
      </c>
      <c r="K70" s="28" t="n">
        <v>0</v>
      </c>
      <c r="L70" s="28" t="n">
        <v>0</v>
      </c>
      <c r="M70" s="6" t="s">
        <f>=I70+J70+K70+L70</f>
      </c>
      <c r="N70" s="26"/>
    </row>
    <row collapsed="false" customFormat="false" customHeight="false" hidden="false" ht="12.1" outlineLevel="0" r="71">
      <c r="A71" s="25" t="n">
        <v>45165.5</v>
      </c>
      <c r="B71" s="26" t="s">
        <v>146</v>
      </c>
      <c r="C71" s="26" t="s">
        <v>216</v>
      </c>
      <c r="D71" s="26" t="s">
        <v>121</v>
      </c>
      <c r="E71" s="26" t="s">
        <v>121</v>
      </c>
      <c r="F71" s="26" t="s">
        <v>20</v>
      </c>
      <c r="G71" s="27" t="n">
        <v>-62000</v>
      </c>
      <c r="H71" s="28" t="n">
        <v>10</v>
      </c>
      <c r="I71" s="28" t="n">
        <v>62000</v>
      </c>
      <c r="J71" s="28" t="n">
        <v>0</v>
      </c>
      <c r="K71" s="28" t="n">
        <v>0</v>
      </c>
      <c r="L71" s="28" t="n">
        <v>0</v>
      </c>
      <c r="M71" s="6" t="s">
        <f>=I71+J71+K71+L71</f>
      </c>
      <c r="N71" s="26"/>
    </row>
    <row collapsed="false" customFormat="false" customHeight="false" hidden="false" ht="12.1" outlineLevel="0" r="72">
      <c r="A72" s="25" t="n">
        <v>45169.5</v>
      </c>
      <c r="B72" s="26" t="s">
        <v>145</v>
      </c>
      <c r="C72" s="26" t="s">
        <v>217</v>
      </c>
      <c r="D72" s="26" t="s">
        <v>121</v>
      </c>
      <c r="E72" s="26" t="s">
        <v>121</v>
      </c>
      <c r="F72" s="26" t="s">
        <v>20</v>
      </c>
      <c r="G72" s="27" t="n">
        <v>-50000</v>
      </c>
      <c r="H72" s="28" t="n">
        <v>10</v>
      </c>
      <c r="I72" s="28" t="n">
        <v>50000</v>
      </c>
      <c r="J72" s="28" t="n">
        <v>0</v>
      </c>
      <c r="K72" s="28" t="n">
        <v>0</v>
      </c>
      <c r="L72" s="28" t="n">
        <v>0</v>
      </c>
      <c r="M72" s="6" t="s">
        <f>=I72+J72+K72+L72</f>
      </c>
      <c r="N72" s="26"/>
    </row>
    <row collapsed="false" customFormat="false" customHeight="false" hidden="false" ht="12.1" outlineLevel="0" r="73">
      <c r="A73" s="25" t="n">
        <v>45169.5</v>
      </c>
      <c r="B73" s="26" t="s">
        <v>146</v>
      </c>
      <c r="C73" s="26" t="s">
        <v>216</v>
      </c>
      <c r="D73" s="26" t="s">
        <v>121</v>
      </c>
      <c r="E73" s="26" t="s">
        <v>121</v>
      </c>
      <c r="F73" s="26" t="s">
        <v>20</v>
      </c>
      <c r="G73" s="27" t="n">
        <v>-172100</v>
      </c>
      <c r="H73" s="28" t="n">
        <v>10</v>
      </c>
      <c r="I73" s="28" t="n">
        <v>172100</v>
      </c>
      <c r="J73" s="28" t="n">
        <v>0</v>
      </c>
      <c r="K73" s="28" t="n">
        <v>0</v>
      </c>
      <c r="L73" s="28" t="n">
        <v>0</v>
      </c>
      <c r="M73" s="6" t="s">
        <f>=I73+J73+K73+L73</f>
      </c>
      <c r="N73" s="26"/>
    </row>
    <row collapsed="false" customFormat="false" customHeight="false" hidden="false" ht="12.1" outlineLevel="0" r="74">
      <c r="A74" s="29" t="n">
        <v>45170.5</v>
      </c>
      <c r="B74" s="30" t="s">
        <v>199</v>
      </c>
      <c r="C74" s="30" t="s">
        <v>200</v>
      </c>
      <c r="D74" s="30" t="s">
        <v>199</v>
      </c>
      <c r="E74" s="30" t="s">
        <v>199</v>
      </c>
      <c r="F74" s="30" t="s">
        <v>20</v>
      </c>
      <c r="G74" s="31" t="n">
        <v>1</v>
      </c>
      <c r="H74" s="32" t="n">
        <v>-199</v>
      </c>
      <c r="I74" s="32" t="n">
        <v>-199</v>
      </c>
      <c r="J74" s="32" t="n">
        <v>0</v>
      </c>
      <c r="K74" s="32" t="n">
        <v>0</v>
      </c>
      <c r="L74" s="32" t="n">
        <v>0</v>
      </c>
      <c r="M74" s="6" t="s">
        <f>=I74+J74+K74+L74</f>
      </c>
      <c r="N74" s="30" t="s">
        <v>206</v>
      </c>
    </row>
    <row collapsed="false" customFormat="false" customHeight="false" hidden="false" ht="12.1" outlineLevel="0" r="75">
      <c r="A75" s="25" t="n">
        <v>45174.499305556</v>
      </c>
      <c r="B75" s="26" t="s">
        <v>147</v>
      </c>
      <c r="C75" s="26" t="s">
        <v>218</v>
      </c>
      <c r="D75" s="26" t="s">
        <v>121</v>
      </c>
      <c r="E75" s="26" t="s">
        <v>121</v>
      </c>
      <c r="F75" s="26" t="s">
        <v>20</v>
      </c>
      <c r="G75" s="27" t="n">
        <v>-100001.66</v>
      </c>
      <c r="H75" s="28" t="n">
        <v>7</v>
      </c>
      <c r="I75" s="28" t="n">
        <v>103645.56</v>
      </c>
      <c r="J75" s="28" t="n">
        <v>0</v>
      </c>
      <c r="K75" s="28" t="n">
        <v>0</v>
      </c>
      <c r="L75" s="28" t="n">
        <v>0</v>
      </c>
      <c r="M75" s="6" t="s">
        <f>=I75+J75+K75+L75</f>
      </c>
      <c r="N75" s="26"/>
    </row>
    <row collapsed="false" customFormat="false" customHeight="false" hidden="false" ht="12.1" outlineLevel="0" r="76">
      <c r="A76" s="25" t="n">
        <v>45175.5</v>
      </c>
      <c r="B76" s="26" t="s">
        <v>145</v>
      </c>
      <c r="C76" s="26" t="s">
        <v>217</v>
      </c>
      <c r="D76" s="26" t="s">
        <v>121</v>
      </c>
      <c r="E76" s="26" t="s">
        <v>121</v>
      </c>
      <c r="F76" s="26" t="s">
        <v>20</v>
      </c>
      <c r="G76" s="27" t="n">
        <v>-50000</v>
      </c>
      <c r="H76" s="28" t="n">
        <v>10</v>
      </c>
      <c r="I76" s="28" t="n">
        <v>50000</v>
      </c>
      <c r="J76" s="28" t="n">
        <v>0</v>
      </c>
      <c r="K76" s="28" t="n">
        <v>0</v>
      </c>
      <c r="L76" s="28" t="n">
        <v>0</v>
      </c>
      <c r="M76" s="6" t="s">
        <f>=I76+J76+K76+L76</f>
      </c>
      <c r="N76" s="26"/>
    </row>
    <row collapsed="false" customFormat="false" customHeight="false" hidden="false" ht="12.1" outlineLevel="0" r="77">
      <c r="A77" s="25" t="n">
        <v>45187.5</v>
      </c>
      <c r="B77" s="26" t="s">
        <v>146</v>
      </c>
      <c r="C77" s="26" t="s">
        <v>216</v>
      </c>
      <c r="D77" s="26" t="s">
        <v>121</v>
      </c>
      <c r="E77" s="26" t="s">
        <v>121</v>
      </c>
      <c r="F77" s="26" t="s">
        <v>20</v>
      </c>
      <c r="G77" s="27" t="n">
        <v>-20000</v>
      </c>
      <c r="H77" s="28" t="n">
        <v>10</v>
      </c>
      <c r="I77" s="28" t="n">
        <v>20000</v>
      </c>
      <c r="J77" s="28" t="n">
        <v>0</v>
      </c>
      <c r="K77" s="28" t="n">
        <v>0</v>
      </c>
      <c r="L77" s="28" t="n">
        <v>0</v>
      </c>
      <c r="M77" s="6" t="s">
        <f>=I77+J77+K77+L77</f>
      </c>
      <c r="N77" s="26"/>
    </row>
    <row collapsed="false" customFormat="false" customHeight="false" hidden="false" ht="12.1" outlineLevel="0" r="78">
      <c r="A78" s="25" t="n">
        <v>45188.5</v>
      </c>
      <c r="B78" s="26" t="s">
        <v>145</v>
      </c>
      <c r="C78" s="26" t="s">
        <v>217</v>
      </c>
      <c r="D78" s="26" t="s">
        <v>121</v>
      </c>
      <c r="E78" s="26" t="s">
        <v>121</v>
      </c>
      <c r="F78" s="26" t="s">
        <v>20</v>
      </c>
      <c r="G78" s="27" t="n">
        <v>-100500</v>
      </c>
      <c r="H78" s="28" t="n">
        <v>10</v>
      </c>
      <c r="I78" s="28" t="n">
        <v>101154.82</v>
      </c>
      <c r="J78" s="28" t="n">
        <v>0</v>
      </c>
      <c r="K78" s="28" t="n">
        <v>0</v>
      </c>
      <c r="L78" s="28" t="n">
        <v>0</v>
      </c>
      <c r="M78" s="6" t="s">
        <f>=I78+J78+K78+L78</f>
      </c>
      <c r="N78" s="26"/>
    </row>
    <row collapsed="false" customFormat="false" customHeight="false" hidden="false" ht="12.1" outlineLevel="0" r="79">
      <c r="A79" s="25" t="n">
        <v>45188.5</v>
      </c>
      <c r="B79" s="26" t="s">
        <v>146</v>
      </c>
      <c r="C79" s="26" t="s">
        <v>216</v>
      </c>
      <c r="D79" s="26" t="s">
        <v>121</v>
      </c>
      <c r="E79" s="26" t="s">
        <v>121</v>
      </c>
      <c r="F79" s="26" t="s">
        <v>20</v>
      </c>
      <c r="G79" s="27" t="n">
        <v>-196905.97</v>
      </c>
      <c r="H79" s="28" t="n">
        <v>10</v>
      </c>
      <c r="I79" s="28" t="n">
        <v>198628.46</v>
      </c>
      <c r="J79" s="28" t="n">
        <v>0</v>
      </c>
      <c r="K79" s="28" t="n">
        <v>0</v>
      </c>
      <c r="L79" s="28" t="n">
        <v>0</v>
      </c>
      <c r="M79" s="6" t="s">
        <f>=I79+J79+K79+L79</f>
      </c>
      <c r="N79" s="26"/>
    </row>
    <row collapsed="false" customFormat="false" customHeight="false" hidden="false" ht="12.1" outlineLevel="0" r="80">
      <c r="A80" s="25" t="n">
        <v>45199.5</v>
      </c>
      <c r="B80" s="26" t="s">
        <v>148</v>
      </c>
      <c r="C80" s="26" t="s">
        <v>219</v>
      </c>
      <c r="D80" s="26" t="s">
        <v>121</v>
      </c>
      <c r="E80" s="26" t="s">
        <v>121</v>
      </c>
      <c r="F80" s="26" t="s">
        <v>20</v>
      </c>
      <c r="G80" s="27" t="n">
        <v>-200000</v>
      </c>
      <c r="H80" s="28" t="n">
        <v>12</v>
      </c>
      <c r="I80" s="28" t="n">
        <v>201972.6</v>
      </c>
      <c r="J80" s="28" t="n">
        <v>0</v>
      </c>
      <c r="K80" s="28" t="n">
        <v>0</v>
      </c>
      <c r="L80" s="28" t="n">
        <v>0</v>
      </c>
      <c r="M80" s="6" t="s">
        <f>=I80+J80+K80+L80</f>
      </c>
      <c r="N80" s="26"/>
    </row>
    <row collapsed="false" customFormat="false" customHeight="false" hidden="false" ht="12.1" outlineLevel="0" r="81">
      <c r="A81" s="29" t="n">
        <v>45200.5</v>
      </c>
      <c r="B81" s="30" t="s">
        <v>199</v>
      </c>
      <c r="C81" s="30" t="s">
        <v>200</v>
      </c>
      <c r="D81" s="30" t="s">
        <v>199</v>
      </c>
      <c r="E81" s="30" t="s">
        <v>199</v>
      </c>
      <c r="F81" s="30" t="s">
        <v>20</v>
      </c>
      <c r="G81" s="31" t="n">
        <v>1</v>
      </c>
      <c r="H81" s="32" t="n">
        <v>-199</v>
      </c>
      <c r="I81" s="32" t="n">
        <v>-199</v>
      </c>
      <c r="J81" s="32" t="n">
        <v>0</v>
      </c>
      <c r="K81" s="32" t="n">
        <v>0</v>
      </c>
      <c r="L81" s="32" t="n">
        <v>0</v>
      </c>
      <c r="M81" s="6" t="s">
        <f>=I81+J81+K81+L81</f>
      </c>
      <c r="N81" s="30" t="s">
        <v>206</v>
      </c>
    </row>
    <row collapsed="false" customFormat="false" customHeight="false" hidden="false" ht="12.1" outlineLevel="0" r="82">
      <c r="A82" s="25" t="n">
        <v>45200.5</v>
      </c>
      <c r="B82" s="26" t="s">
        <v>149</v>
      </c>
      <c r="C82" s="26" t="s">
        <v>220</v>
      </c>
      <c r="D82" s="26" t="s">
        <v>121</v>
      </c>
      <c r="E82" s="26" t="s">
        <v>121</v>
      </c>
      <c r="F82" s="26" t="s">
        <v>20</v>
      </c>
      <c r="G82" s="27" t="n">
        <v>-19000</v>
      </c>
      <c r="H82" s="28" t="n">
        <v>11.3</v>
      </c>
      <c r="I82" s="28" t="n">
        <v>19000</v>
      </c>
      <c r="J82" s="28" t="n">
        <v>0</v>
      </c>
      <c r="K82" s="28" t="n">
        <v>0</v>
      </c>
      <c r="L82" s="28" t="n">
        <v>0</v>
      </c>
      <c r="M82" s="6" t="s">
        <f>=I82+J82+K82+L82</f>
      </c>
      <c r="N82" s="26"/>
    </row>
    <row collapsed="false" customFormat="false" customHeight="false" hidden="false" ht="12.1" outlineLevel="0" r="83">
      <c r="A83" s="25" t="n">
        <v>45205.5</v>
      </c>
      <c r="B83" s="26" t="s">
        <v>150</v>
      </c>
      <c r="C83" s="26" t="s">
        <v>221</v>
      </c>
      <c r="D83" s="26" t="s">
        <v>121</v>
      </c>
      <c r="E83" s="26" t="s">
        <v>121</v>
      </c>
      <c r="F83" s="26" t="s">
        <v>20</v>
      </c>
      <c r="G83" s="27" t="n">
        <v>-45000</v>
      </c>
      <c r="H83" s="28" t="n">
        <v>11.3</v>
      </c>
      <c r="I83" s="28" t="n">
        <v>45000</v>
      </c>
      <c r="J83" s="28" t="n">
        <v>0</v>
      </c>
      <c r="K83" s="28" t="n">
        <v>0</v>
      </c>
      <c r="L83" s="28" t="n">
        <v>0</v>
      </c>
      <c r="M83" s="6" t="s">
        <f>=I83+J83+K83+L83</f>
      </c>
      <c r="N83" s="26"/>
    </row>
    <row collapsed="false" customFormat="false" customHeight="false" hidden="false" ht="12.1" outlineLevel="0" r="84">
      <c r="A84" s="25" t="n">
        <v>45218.5</v>
      </c>
      <c r="B84" s="26" t="s">
        <v>149</v>
      </c>
      <c r="C84" s="26" t="s">
        <v>220</v>
      </c>
      <c r="D84" s="26" t="s">
        <v>121</v>
      </c>
      <c r="E84" s="26" t="s">
        <v>121</v>
      </c>
      <c r="F84" s="26" t="s">
        <v>20</v>
      </c>
      <c r="G84" s="27" t="n">
        <v>-8000</v>
      </c>
      <c r="H84" s="28" t="n">
        <v>11.3</v>
      </c>
      <c r="I84" s="28" t="n">
        <v>8000</v>
      </c>
      <c r="J84" s="28" t="n">
        <v>0</v>
      </c>
      <c r="K84" s="28" t="n">
        <v>0</v>
      </c>
      <c r="L84" s="28" t="n">
        <v>0</v>
      </c>
      <c r="M84" s="6" t="s">
        <f>=I84+J84+K84+L84</f>
      </c>
      <c r="N84" s="26"/>
    </row>
    <row collapsed="false" customFormat="false" customHeight="false" hidden="false" ht="12.1" outlineLevel="0" r="85">
      <c r="A85" s="25" t="n">
        <v>45230.5</v>
      </c>
      <c r="B85" s="26" t="s">
        <v>151</v>
      </c>
      <c r="C85" s="26" t="s">
        <v>222</v>
      </c>
      <c r="D85" s="26" t="s">
        <v>121</v>
      </c>
      <c r="E85" s="26" t="s">
        <v>121</v>
      </c>
      <c r="F85" s="26" t="s">
        <v>20</v>
      </c>
      <c r="G85" s="27" t="n">
        <v>-201972.6</v>
      </c>
      <c r="H85" s="28" t="n">
        <v>12.5</v>
      </c>
      <c r="I85" s="28" t="n">
        <v>204116.23</v>
      </c>
      <c r="J85" s="28" t="n">
        <v>0</v>
      </c>
      <c r="K85" s="28" t="n">
        <v>0</v>
      </c>
      <c r="L85" s="28" t="n">
        <v>0</v>
      </c>
      <c r="M85" s="6" t="s">
        <f>=I85+J85+K85+L85</f>
      </c>
      <c r="N85" s="26"/>
    </row>
    <row collapsed="false" customFormat="false" customHeight="false" hidden="false" ht="12.1" outlineLevel="0" r="86">
      <c r="A86" s="25" t="n">
        <v>45230.5</v>
      </c>
      <c r="B86" s="26" t="s">
        <v>150</v>
      </c>
      <c r="C86" s="26" t="s">
        <v>221</v>
      </c>
      <c r="D86" s="26" t="s">
        <v>121</v>
      </c>
      <c r="E86" s="26" t="s">
        <v>121</v>
      </c>
      <c r="F86" s="26" t="s">
        <v>20</v>
      </c>
      <c r="G86" s="27" t="n">
        <v>-101154.82</v>
      </c>
      <c r="H86" s="28" t="n">
        <v>11.3</v>
      </c>
      <c r="I86" s="28" t="n">
        <v>102616.24</v>
      </c>
      <c r="J86" s="28" t="n">
        <v>0</v>
      </c>
      <c r="K86" s="28" t="n">
        <v>0</v>
      </c>
      <c r="L86" s="28" t="n">
        <v>0</v>
      </c>
      <c r="M86" s="6" t="s">
        <f>=I86+J86+K86+L86</f>
      </c>
      <c r="N86" s="26"/>
    </row>
    <row collapsed="false" customFormat="false" customHeight="false" hidden="false" ht="12.1" outlineLevel="0" r="87">
      <c r="A87" s="25" t="n">
        <v>45230.5</v>
      </c>
      <c r="B87" s="26" t="s">
        <v>149</v>
      </c>
      <c r="C87" s="26" t="s">
        <v>220</v>
      </c>
      <c r="D87" s="26" t="s">
        <v>121</v>
      </c>
      <c r="E87" s="26" t="s">
        <v>121</v>
      </c>
      <c r="F87" s="26" t="s">
        <v>20</v>
      </c>
      <c r="G87" s="27" t="n">
        <v>-261628.46</v>
      </c>
      <c r="H87" s="28" t="n">
        <v>11.3</v>
      </c>
      <c r="I87" s="28" t="n">
        <v>265085.85</v>
      </c>
      <c r="J87" s="28" t="n">
        <v>0</v>
      </c>
      <c r="K87" s="28" t="n">
        <v>0</v>
      </c>
      <c r="L87" s="28" t="n">
        <v>0</v>
      </c>
      <c r="M87" s="6" t="s">
        <f>=I87+J87+K87+L87</f>
      </c>
      <c r="N87" s="26"/>
    </row>
    <row collapsed="false" customFormat="false" customHeight="false" hidden="false" ht="12.1" outlineLevel="0" r="88">
      <c r="A88" s="29" t="n">
        <v>45231.5</v>
      </c>
      <c r="B88" s="30" t="s">
        <v>199</v>
      </c>
      <c r="C88" s="30" t="s">
        <v>200</v>
      </c>
      <c r="D88" s="30" t="s">
        <v>199</v>
      </c>
      <c r="E88" s="30" t="s">
        <v>199</v>
      </c>
      <c r="F88" s="30" t="s">
        <v>20</v>
      </c>
      <c r="G88" s="31" t="n">
        <v>1</v>
      </c>
      <c r="H88" s="32" t="n">
        <v>-199</v>
      </c>
      <c r="I88" s="32" t="n">
        <v>-199</v>
      </c>
      <c r="J88" s="32" t="n">
        <v>0</v>
      </c>
      <c r="K88" s="32" t="n">
        <v>0</v>
      </c>
      <c r="L88" s="32" t="n">
        <v>0</v>
      </c>
      <c r="M88" s="6" t="s">
        <f>=I88+J88+K88+L88</f>
      </c>
      <c r="N88" s="30" t="s">
        <v>206</v>
      </c>
    </row>
    <row collapsed="false" customFormat="false" customHeight="false" hidden="false" ht="12.1" outlineLevel="0" r="89">
      <c r="A89" s="25" t="n">
        <v>45236.5</v>
      </c>
      <c r="B89" s="26" t="s">
        <v>152</v>
      </c>
      <c r="C89" s="26" t="s">
        <v>223</v>
      </c>
      <c r="D89" s="26" t="s">
        <v>121</v>
      </c>
      <c r="E89" s="26" t="s">
        <v>121</v>
      </c>
      <c r="F89" s="26" t="s">
        <v>20</v>
      </c>
      <c r="G89" s="27" t="n">
        <v>-50000</v>
      </c>
      <c r="H89" s="28" t="n">
        <v>13</v>
      </c>
      <c r="I89" s="28" t="n">
        <v>50000</v>
      </c>
      <c r="J89" s="28" t="n">
        <v>0</v>
      </c>
      <c r="K89" s="28" t="n">
        <v>0</v>
      </c>
      <c r="L89" s="28" t="n">
        <v>0</v>
      </c>
      <c r="M89" s="6" t="s">
        <f>=I89+J89+K89+L89</f>
      </c>
      <c r="N89" s="26"/>
    </row>
    <row collapsed="false" customFormat="false" customHeight="false" hidden="false" ht="12.1" outlineLevel="0" r="90">
      <c r="A90" s="29" t="n">
        <v>45260.5</v>
      </c>
      <c r="B90" s="30" t="s">
        <v>199</v>
      </c>
      <c r="C90" s="30" t="s">
        <v>200</v>
      </c>
      <c r="D90" s="30" t="s">
        <v>199</v>
      </c>
      <c r="E90" s="30" t="s">
        <v>199</v>
      </c>
      <c r="F90" s="30" t="s">
        <v>20</v>
      </c>
      <c r="G90" s="31" t="n">
        <v>1</v>
      </c>
      <c r="H90" s="32" t="n">
        <v>-1490</v>
      </c>
      <c r="I90" s="32" t="n">
        <v>-1490</v>
      </c>
      <c r="J90" s="32" t="n">
        <v>0</v>
      </c>
      <c r="K90" s="32" t="n">
        <v>0</v>
      </c>
      <c r="L90" s="32" t="n">
        <v>0</v>
      </c>
      <c r="M90" s="6" t="s">
        <f>=I90+J90+K90+L90</f>
      </c>
      <c r="N90" s="30" t="s">
        <v>201</v>
      </c>
    </row>
    <row collapsed="false" customFormat="false" customHeight="false" hidden="false" ht="12.1" outlineLevel="0" r="91">
      <c r="A91" s="25" t="n">
        <v>45261.5</v>
      </c>
      <c r="B91" s="26" t="s">
        <v>154</v>
      </c>
      <c r="C91" s="26" t="s">
        <v>224</v>
      </c>
      <c r="D91" s="26" t="s">
        <v>121</v>
      </c>
      <c r="E91" s="26" t="s">
        <v>121</v>
      </c>
      <c r="F91" s="26" t="s">
        <v>20</v>
      </c>
      <c r="G91" s="27" t="n">
        <v>-22000</v>
      </c>
      <c r="H91" s="28" t="n">
        <v>13</v>
      </c>
      <c r="I91" s="28" t="n">
        <v>22000</v>
      </c>
      <c r="J91" s="28" t="n">
        <v>0</v>
      </c>
      <c r="K91" s="28" t="n">
        <v>0</v>
      </c>
      <c r="L91" s="28" t="n">
        <v>0</v>
      </c>
      <c r="M91" s="6" t="s">
        <f>=I91+J91+K91+L91</f>
      </c>
      <c r="N91" s="26"/>
    </row>
    <row collapsed="false" customFormat="false" customHeight="false" hidden="false" ht="12.1" outlineLevel="0" r="92">
      <c r="A92" s="25" t="n">
        <v>45263.5</v>
      </c>
      <c r="B92" s="26" t="s">
        <v>154</v>
      </c>
      <c r="C92" s="26" t="s">
        <v>224</v>
      </c>
      <c r="D92" s="26" t="s">
        <v>121</v>
      </c>
      <c r="E92" s="26" t="s">
        <v>121</v>
      </c>
      <c r="F92" s="26" t="s">
        <v>20</v>
      </c>
      <c r="G92" s="27" t="n">
        <v>-35000</v>
      </c>
      <c r="H92" s="28" t="n">
        <v>13</v>
      </c>
      <c r="I92" s="28" t="n">
        <v>35000</v>
      </c>
      <c r="J92" s="28" t="n">
        <v>0</v>
      </c>
      <c r="K92" s="28" t="n">
        <v>0</v>
      </c>
      <c r="L92" s="28" t="n">
        <v>0</v>
      </c>
      <c r="M92" s="6" t="s">
        <f>=I92+J92+K92+L92</f>
      </c>
      <c r="N92" s="26"/>
    </row>
    <row collapsed="false" customFormat="false" customHeight="false" hidden="false" ht="12.1" outlineLevel="0" r="93">
      <c r="A93" s="25" t="n">
        <v>45279.5</v>
      </c>
      <c r="B93" s="26" t="s">
        <v>154</v>
      </c>
      <c r="C93" s="26" t="s">
        <v>224</v>
      </c>
      <c r="D93" s="26" t="s">
        <v>121</v>
      </c>
      <c r="E93" s="26" t="s">
        <v>121</v>
      </c>
      <c r="F93" s="26" t="s">
        <v>20</v>
      </c>
      <c r="G93" s="27" t="n">
        <v>-250085.85</v>
      </c>
      <c r="H93" s="28" t="n">
        <v>13</v>
      </c>
      <c r="I93" s="28" t="n">
        <v>253011.08</v>
      </c>
      <c r="J93" s="28" t="n">
        <v>0</v>
      </c>
      <c r="K93" s="28" t="n">
        <v>0</v>
      </c>
      <c r="L93" s="28" t="n">
        <v>0</v>
      </c>
      <c r="M93" s="6" t="s">
        <f>=I93+J93+K93+L93</f>
      </c>
      <c r="N93" s="26"/>
    </row>
    <row collapsed="false" customFormat="false" customHeight="false" hidden="false" ht="12.1" outlineLevel="0" r="94">
      <c r="A94" s="21" t="n">
        <v>45279.5</v>
      </c>
      <c r="B94" s="22" t="s">
        <v>187</v>
      </c>
      <c r="C94" s="22" t="s">
        <v>57</v>
      </c>
      <c r="D94" s="22" t="s">
        <v>187</v>
      </c>
      <c r="E94" s="22" t="s">
        <v>187</v>
      </c>
      <c r="F94" s="22" t="s">
        <v>20</v>
      </c>
      <c r="G94" s="23" t="n">
        <v>1</v>
      </c>
      <c r="H94" s="24" t="n">
        <v>13911.97</v>
      </c>
      <c r="I94" s="24" t="n">
        <v>13911.97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5" t="n">
        <v>45285.5</v>
      </c>
      <c r="B95" s="26" t="s">
        <v>155</v>
      </c>
      <c r="C95" s="26" t="s">
        <v>225</v>
      </c>
      <c r="D95" s="26" t="s">
        <v>121</v>
      </c>
      <c r="E95" s="26" t="s">
        <v>121</v>
      </c>
      <c r="F95" s="26" t="s">
        <v>20</v>
      </c>
      <c r="G95" s="27" t="n">
        <v>-202000</v>
      </c>
      <c r="H95" s="28" t="n">
        <v>14.7</v>
      </c>
      <c r="I95" s="28" t="n">
        <v>202000</v>
      </c>
      <c r="J95" s="28" t="n">
        <v>0</v>
      </c>
      <c r="K95" s="28" t="n">
        <v>0</v>
      </c>
      <c r="L95" s="28" t="n">
        <v>0</v>
      </c>
      <c r="M95" s="6" t="s">
        <f>=I95+J95+K95+L95</f>
      </c>
      <c r="N95" s="26"/>
    </row>
    <row collapsed="false" customFormat="false" customHeight="false" hidden="false" ht="12.1" outlineLevel="0" r="96">
      <c r="A96" s="25" t="n">
        <v>45289.5</v>
      </c>
      <c r="B96" s="26" t="s">
        <v>155</v>
      </c>
      <c r="C96" s="26" t="s">
        <v>225</v>
      </c>
      <c r="D96" s="26" t="s">
        <v>121</v>
      </c>
      <c r="E96" s="26" t="s">
        <v>121</v>
      </c>
      <c r="F96" s="26" t="s">
        <v>20</v>
      </c>
      <c r="G96" s="27" t="n">
        <v>-70000</v>
      </c>
      <c r="H96" s="28" t="n">
        <v>14.7</v>
      </c>
      <c r="I96" s="28" t="n">
        <v>70000</v>
      </c>
      <c r="J96" s="28" t="n">
        <v>0</v>
      </c>
      <c r="K96" s="28" t="n">
        <v>0</v>
      </c>
      <c r="L96" s="28" t="n">
        <v>0</v>
      </c>
      <c r="M96" s="6" t="s">
        <f>=I96+J96+K96+L96</f>
      </c>
      <c r="N96" s="26"/>
    </row>
    <row collapsed="false" customFormat="false" customHeight="false" hidden="false" ht="12.1" outlineLevel="0" r="97">
      <c r="A97" s="25" t="n">
        <v>45291.5</v>
      </c>
      <c r="B97" s="26" t="s">
        <v>155</v>
      </c>
      <c r="C97" s="26" t="s">
        <v>225</v>
      </c>
      <c r="D97" s="26" t="s">
        <v>121</v>
      </c>
      <c r="E97" s="26" t="s">
        <v>121</v>
      </c>
      <c r="F97" s="26" t="s">
        <v>20</v>
      </c>
      <c r="G97" s="27" t="n">
        <v>-32011.08</v>
      </c>
      <c r="H97" s="28" t="n">
        <v>14.7</v>
      </c>
      <c r="I97" s="28" t="n">
        <v>34613</v>
      </c>
      <c r="J97" s="28" t="n">
        <v>0</v>
      </c>
      <c r="K97" s="28" t="n">
        <v>0</v>
      </c>
      <c r="L97" s="28" t="n">
        <v>0</v>
      </c>
      <c r="M97" s="6" t="s">
        <f>=I97+J97+K97+L97</f>
      </c>
      <c r="N97" s="26"/>
    </row>
    <row collapsed="false" customFormat="false" customHeight="false" hidden="false" ht="12.1" outlineLevel="0" r="98">
      <c r="A98" s="25" t="n">
        <v>45291.5</v>
      </c>
      <c r="B98" s="26" t="s">
        <v>152</v>
      </c>
      <c r="C98" s="26" t="s">
        <v>223</v>
      </c>
      <c r="D98" s="26" t="s">
        <v>121</v>
      </c>
      <c r="E98" s="26" t="s">
        <v>121</v>
      </c>
      <c r="F98" s="26" t="s">
        <v>20</v>
      </c>
      <c r="G98" s="27" t="n">
        <v>-163006.24</v>
      </c>
      <c r="H98" s="28" t="n">
        <v>13</v>
      </c>
      <c r="I98" s="28" t="n">
        <v>165800.15</v>
      </c>
      <c r="J98" s="28" t="n">
        <v>0</v>
      </c>
      <c r="K98" s="28" t="n">
        <v>0</v>
      </c>
      <c r="L98" s="28" t="n">
        <v>0</v>
      </c>
      <c r="M98" s="6" t="s">
        <f>=I98+J98+K98+L98</f>
      </c>
      <c r="N98" s="26"/>
    </row>
    <row collapsed="false" customFormat="false" customHeight="false" hidden="false" ht="12.1" outlineLevel="0" r="99">
      <c r="A99" s="29" t="n">
        <v>45292.5</v>
      </c>
      <c r="B99" s="30" t="s">
        <v>199</v>
      </c>
      <c r="C99" s="30" t="s">
        <v>200</v>
      </c>
      <c r="D99" s="30" t="s">
        <v>199</v>
      </c>
      <c r="E99" s="30" t="s">
        <v>199</v>
      </c>
      <c r="F99" s="30" t="s">
        <v>20</v>
      </c>
      <c r="G99" s="31" t="n">
        <v>1</v>
      </c>
      <c r="H99" s="32" t="n">
        <v>-199</v>
      </c>
      <c r="I99" s="32" t="n">
        <v>-199</v>
      </c>
      <c r="J99" s="32" t="n">
        <v>0</v>
      </c>
      <c r="K99" s="32" t="n">
        <v>0</v>
      </c>
      <c r="L99" s="32" t="n">
        <v>0</v>
      </c>
      <c r="M99" s="6" t="s">
        <f>=I99+J99+K99+L99</f>
      </c>
      <c r="N99" s="30" t="s">
        <v>206</v>
      </c>
    </row>
    <row collapsed="false" customFormat="false" customHeight="false" hidden="false" ht="12.1" outlineLevel="0" r="100">
      <c r="A100" s="25" t="n">
        <v>45297.5</v>
      </c>
      <c r="B100" s="26" t="s">
        <v>156</v>
      </c>
      <c r="C100" s="26" t="s">
        <v>226</v>
      </c>
      <c r="D100" s="26" t="s">
        <v>121</v>
      </c>
      <c r="E100" s="26" t="s">
        <v>121</v>
      </c>
      <c r="F100" s="26" t="s">
        <v>20</v>
      </c>
      <c r="G100" s="27" t="n">
        <v>-50000</v>
      </c>
      <c r="H100" s="28" t="n">
        <v>14.7</v>
      </c>
      <c r="I100" s="28" t="n">
        <v>50000</v>
      </c>
      <c r="J100" s="28" t="n">
        <v>0</v>
      </c>
      <c r="K100" s="28" t="n">
        <v>0</v>
      </c>
      <c r="L100" s="28" t="n">
        <v>0</v>
      </c>
      <c r="M100" s="6" t="s">
        <f>=I100+J100+K100+L100</f>
      </c>
      <c r="N100" s="26"/>
    </row>
    <row collapsed="false" customFormat="false" customHeight="false" hidden="false" ht="12.1" outlineLevel="0" r="101">
      <c r="A101" s="29" t="n">
        <v>45323.5</v>
      </c>
      <c r="B101" s="30" t="s">
        <v>199</v>
      </c>
      <c r="C101" s="30" t="s">
        <v>200</v>
      </c>
      <c r="D101" s="30" t="s">
        <v>199</v>
      </c>
      <c r="E101" s="30" t="s">
        <v>199</v>
      </c>
      <c r="F101" s="30" t="s">
        <v>20</v>
      </c>
      <c r="G101" s="31" t="n">
        <v>1</v>
      </c>
      <c r="H101" s="32" t="n">
        <v>-199</v>
      </c>
      <c r="I101" s="32" t="n">
        <v>-199</v>
      </c>
      <c r="J101" s="32" t="n">
        <v>0</v>
      </c>
      <c r="K101" s="32" t="n">
        <v>0</v>
      </c>
      <c r="L101" s="32" t="n">
        <v>0</v>
      </c>
      <c r="M101" s="6" t="s">
        <f>=I101+J101+K101+L101</f>
      </c>
      <c r="N101" s="30" t="s">
        <v>206</v>
      </c>
    </row>
    <row collapsed="false" customFormat="false" customHeight="false" hidden="false" ht="12.1" outlineLevel="0" r="102">
      <c r="A102" s="25" t="n">
        <v>45328.5</v>
      </c>
      <c r="B102" s="26" t="s">
        <v>156</v>
      </c>
      <c r="C102" s="26" t="s">
        <v>226</v>
      </c>
      <c r="D102" s="26" t="s">
        <v>121</v>
      </c>
      <c r="E102" s="26" t="s">
        <v>121</v>
      </c>
      <c r="F102" s="26" t="s">
        <v>20</v>
      </c>
      <c r="G102" s="27" t="n">
        <v>-45000</v>
      </c>
      <c r="H102" s="28" t="n">
        <v>14.7</v>
      </c>
      <c r="I102" s="28" t="n">
        <v>45000</v>
      </c>
      <c r="J102" s="28" t="n">
        <v>0</v>
      </c>
      <c r="K102" s="28" t="n">
        <v>0</v>
      </c>
      <c r="L102" s="28" t="n">
        <v>0</v>
      </c>
      <c r="M102" s="6" t="s">
        <f>=I102+J102+K102+L102</f>
      </c>
      <c r="N102" s="26"/>
    </row>
    <row collapsed="false" customFormat="false" customHeight="false" hidden="false" ht="12.1" outlineLevel="0" r="103">
      <c r="A103" s="25" t="n">
        <v>45334.5</v>
      </c>
      <c r="B103" s="26" t="s">
        <v>153</v>
      </c>
      <c r="C103" s="26" t="s">
        <v>227</v>
      </c>
      <c r="D103" s="26" t="s">
        <v>121</v>
      </c>
      <c r="E103" s="26" t="s">
        <v>121</v>
      </c>
      <c r="F103" s="26" t="s">
        <v>20</v>
      </c>
      <c r="G103" s="27" t="n">
        <v>-137000</v>
      </c>
      <c r="H103" s="28" t="n">
        <v>14</v>
      </c>
      <c r="I103" s="28" t="n">
        <v>142090.98</v>
      </c>
      <c r="J103" s="28" t="n">
        <v>0</v>
      </c>
      <c r="K103" s="28" t="n">
        <v>0</v>
      </c>
      <c r="L103" s="28" t="n">
        <v>0</v>
      </c>
      <c r="M103" s="6" t="s">
        <f>=I103+J103+K103+L103</f>
      </c>
      <c r="N103" s="26"/>
    </row>
    <row collapsed="false" customFormat="false" customHeight="false" hidden="false" ht="12.1" outlineLevel="0" r="104">
      <c r="A104" s="29" t="n">
        <v>45352.5</v>
      </c>
      <c r="B104" s="30" t="s">
        <v>199</v>
      </c>
      <c r="C104" s="30" t="s">
        <v>200</v>
      </c>
      <c r="D104" s="30" t="s">
        <v>199</v>
      </c>
      <c r="E104" s="30" t="s">
        <v>199</v>
      </c>
      <c r="F104" s="30" t="s">
        <v>20</v>
      </c>
      <c r="G104" s="31" t="n">
        <v>1</v>
      </c>
      <c r="H104" s="32" t="n">
        <v>-199</v>
      </c>
      <c r="I104" s="32" t="n">
        <v>-199</v>
      </c>
      <c r="J104" s="32" t="n">
        <v>0</v>
      </c>
      <c r="K104" s="32" t="n">
        <v>0</v>
      </c>
      <c r="L104" s="32" t="n">
        <v>0</v>
      </c>
      <c r="M104" s="6" t="s">
        <f>=I104+J104+K104+L104</f>
      </c>
      <c r="N104" s="30" t="s">
        <v>206</v>
      </c>
    </row>
    <row collapsed="false" customFormat="false" customHeight="false" hidden="false" ht="12.1" outlineLevel="0" r="105">
      <c r="A105" s="25" t="n">
        <v>45357.5</v>
      </c>
      <c r="B105" s="26" t="s">
        <v>156</v>
      </c>
      <c r="C105" s="26" t="s">
        <v>226</v>
      </c>
      <c r="D105" s="26" t="s">
        <v>121</v>
      </c>
      <c r="E105" s="26" t="s">
        <v>121</v>
      </c>
      <c r="F105" s="26" t="s">
        <v>20</v>
      </c>
      <c r="G105" s="27" t="n">
        <v>-50000</v>
      </c>
      <c r="H105" s="28" t="n">
        <v>14.7</v>
      </c>
      <c r="I105" s="28" t="n">
        <v>50000</v>
      </c>
      <c r="J105" s="28" t="n">
        <v>0</v>
      </c>
      <c r="K105" s="28" t="n">
        <v>0</v>
      </c>
      <c r="L105" s="28" t="n">
        <v>0</v>
      </c>
      <c r="M105" s="6" t="s">
        <f>=I105+J105+K105+L105</f>
      </c>
      <c r="N105" s="26"/>
    </row>
    <row collapsed="false" customFormat="false" customHeight="false" hidden="false" ht="12.1" outlineLevel="0" r="106">
      <c r="A106" s="25" t="n">
        <v>45370.5</v>
      </c>
      <c r="B106" s="26" t="s">
        <v>157</v>
      </c>
      <c r="C106" s="26" t="s">
        <v>228</v>
      </c>
      <c r="D106" s="26" t="s">
        <v>121</v>
      </c>
      <c r="E106" s="26" t="s">
        <v>121</v>
      </c>
      <c r="F106" s="26" t="s">
        <v>20</v>
      </c>
      <c r="G106" s="27" t="n">
        <v>-48000</v>
      </c>
      <c r="H106" s="28" t="n">
        <v>14.7</v>
      </c>
      <c r="I106" s="28" t="n">
        <v>48000</v>
      </c>
      <c r="J106" s="28" t="n">
        <v>0</v>
      </c>
      <c r="K106" s="28" t="n">
        <v>0</v>
      </c>
      <c r="L106" s="28" t="n">
        <v>0</v>
      </c>
      <c r="M106" s="6" t="s">
        <f>=I106+J106+K106+L106</f>
      </c>
      <c r="N106" s="26"/>
    </row>
    <row collapsed="false" customFormat="false" customHeight="false" hidden="false" ht="12.1" outlineLevel="0" r="107">
      <c r="A107" s="25" t="n">
        <v>45376.5</v>
      </c>
      <c r="B107" s="26" t="s">
        <v>158</v>
      </c>
      <c r="C107" s="26" t="s">
        <v>229</v>
      </c>
      <c r="D107" s="26" t="s">
        <v>121</v>
      </c>
      <c r="E107" s="26" t="s">
        <v>121</v>
      </c>
      <c r="F107" s="26" t="s">
        <v>20</v>
      </c>
      <c r="G107" s="27" t="n">
        <v>-200000</v>
      </c>
      <c r="H107" s="28" t="n">
        <v>17.5</v>
      </c>
      <c r="I107" s="28" t="n">
        <v>208705.67</v>
      </c>
      <c r="J107" s="28" t="n">
        <v>0</v>
      </c>
      <c r="K107" s="28" t="n">
        <v>0</v>
      </c>
      <c r="L107" s="28" t="n">
        <v>0</v>
      </c>
      <c r="M107" s="6" t="s">
        <f>=I107+J107+K107+L107</f>
      </c>
      <c r="N107" s="26"/>
    </row>
    <row collapsed="false" customFormat="false" customHeight="false" hidden="false" ht="12.1" outlineLevel="0" r="108">
      <c r="A108" s="29" t="n">
        <v>45383.5</v>
      </c>
      <c r="B108" s="30" t="s">
        <v>199</v>
      </c>
      <c r="C108" s="30" t="s">
        <v>200</v>
      </c>
      <c r="D108" s="30" t="s">
        <v>199</v>
      </c>
      <c r="E108" s="30" t="s">
        <v>199</v>
      </c>
      <c r="F108" s="30" t="s">
        <v>20</v>
      </c>
      <c r="G108" s="31" t="n">
        <v>1</v>
      </c>
      <c r="H108" s="32" t="n">
        <v>-1990</v>
      </c>
      <c r="I108" s="32" t="n">
        <v>-1990</v>
      </c>
      <c r="J108" s="32" t="n">
        <v>0</v>
      </c>
      <c r="K108" s="32" t="n">
        <v>0</v>
      </c>
      <c r="L108" s="32" t="n">
        <v>0</v>
      </c>
      <c r="M108" s="6" t="s">
        <f>=I108+J108+K108+L108</f>
      </c>
      <c r="N108" s="30" t="s">
        <v>206</v>
      </c>
    </row>
    <row collapsed="false" customFormat="false" customHeight="false" hidden="false" ht="12.1" outlineLevel="0" r="109">
      <c r="A109" s="25" t="n">
        <v>45388.5</v>
      </c>
      <c r="B109" s="26" t="s">
        <v>156</v>
      </c>
      <c r="C109" s="26" t="s">
        <v>226</v>
      </c>
      <c r="D109" s="26" t="s">
        <v>121</v>
      </c>
      <c r="E109" s="26" t="s">
        <v>121</v>
      </c>
      <c r="F109" s="26" t="s">
        <v>20</v>
      </c>
      <c r="G109" s="27" t="n">
        <v>-45000</v>
      </c>
      <c r="H109" s="28" t="n">
        <v>14.7</v>
      </c>
      <c r="I109" s="28" t="n">
        <v>45000</v>
      </c>
      <c r="J109" s="28" t="n">
        <v>0</v>
      </c>
      <c r="K109" s="28" t="n">
        <v>0</v>
      </c>
      <c r="L109" s="28" t="n">
        <v>0</v>
      </c>
      <c r="M109" s="6" t="s">
        <f>=I109+J109+K109+L109</f>
      </c>
      <c r="N109" s="26"/>
    </row>
    <row collapsed="false" customFormat="false" customHeight="false" hidden="false" ht="12.1" outlineLevel="0" r="110">
      <c r="A110" s="25" t="n">
        <v>45396.5</v>
      </c>
      <c r="B110" s="26" t="s">
        <v>157</v>
      </c>
      <c r="C110" s="26" t="s">
        <v>228</v>
      </c>
      <c r="D110" s="26" t="s">
        <v>121</v>
      </c>
      <c r="E110" s="26" t="s">
        <v>121</v>
      </c>
      <c r="F110" s="26" t="s">
        <v>20</v>
      </c>
      <c r="G110" s="27" t="n">
        <v>-40000</v>
      </c>
      <c r="H110" s="28" t="n">
        <v>14.7</v>
      </c>
      <c r="I110" s="28" t="n">
        <v>40000</v>
      </c>
      <c r="J110" s="28" t="n">
        <v>0</v>
      </c>
      <c r="K110" s="28" t="n">
        <v>0</v>
      </c>
      <c r="L110" s="28" t="n">
        <v>0</v>
      </c>
      <c r="M110" s="6" t="s">
        <f>=I110+J110+K110+L110</f>
      </c>
      <c r="N110" s="26"/>
    </row>
    <row collapsed="false" customFormat="false" customHeight="false" hidden="false" ht="12.1" outlineLevel="0" r="111">
      <c r="A111" s="25" t="n">
        <v>45402.5</v>
      </c>
      <c r="B111" s="26" t="s">
        <v>156</v>
      </c>
      <c r="C111" s="26" t="s">
        <v>226</v>
      </c>
      <c r="D111" s="26" t="s">
        <v>121</v>
      </c>
      <c r="E111" s="26" t="s">
        <v>121</v>
      </c>
      <c r="F111" s="26" t="s">
        <v>20</v>
      </c>
      <c r="G111" s="27" t="n">
        <v>-500</v>
      </c>
      <c r="H111" s="28" t="n">
        <v>14.7</v>
      </c>
      <c r="I111" s="28" t="n">
        <v>500</v>
      </c>
      <c r="J111" s="28" t="n">
        <v>0</v>
      </c>
      <c r="K111" s="28" t="n">
        <v>0</v>
      </c>
      <c r="L111" s="28" t="n">
        <v>0</v>
      </c>
      <c r="M111" s="6" t="s">
        <f>=I111+J111+K111+L111</f>
      </c>
      <c r="N111" s="26"/>
    </row>
    <row collapsed="false" customFormat="false" customHeight="false" hidden="false" ht="12.1" outlineLevel="0" r="112">
      <c r="A112" s="25" t="n">
        <v>45407.5</v>
      </c>
      <c r="B112" s="26" t="s">
        <v>157</v>
      </c>
      <c r="C112" s="26" t="s">
        <v>228</v>
      </c>
      <c r="D112" s="26" t="s">
        <v>121</v>
      </c>
      <c r="E112" s="26" t="s">
        <v>121</v>
      </c>
      <c r="F112" s="26" t="s">
        <v>20</v>
      </c>
      <c r="G112" s="27" t="n">
        <v>-40000</v>
      </c>
      <c r="H112" s="28" t="n">
        <v>14.7</v>
      </c>
      <c r="I112" s="28" t="n">
        <v>40000</v>
      </c>
      <c r="J112" s="28" t="n">
        <v>0</v>
      </c>
      <c r="K112" s="28" t="n">
        <v>0</v>
      </c>
      <c r="L112" s="28" t="n">
        <v>0</v>
      </c>
      <c r="M112" s="6" t="s">
        <f>=I112+J112+K112+L112</f>
      </c>
      <c r="N112" s="26"/>
    </row>
    <row collapsed="false" customFormat="false" customHeight="false" hidden="false" ht="12.1" outlineLevel="0" r="113">
      <c r="A113" s="25" t="n">
        <v>45410.5</v>
      </c>
      <c r="B113" s="26" t="s">
        <v>157</v>
      </c>
      <c r="C113" s="26" t="s">
        <v>228</v>
      </c>
      <c r="D113" s="26" t="s">
        <v>121</v>
      </c>
      <c r="E113" s="26" t="s">
        <v>121</v>
      </c>
      <c r="F113" s="26" t="s">
        <v>20</v>
      </c>
      <c r="G113" s="27" t="n">
        <v>-25449.62</v>
      </c>
      <c r="H113" s="28" t="n">
        <v>14.7</v>
      </c>
      <c r="I113" s="28" t="n">
        <v>25449.62</v>
      </c>
      <c r="J113" s="28" t="n">
        <v>0</v>
      </c>
      <c r="K113" s="28" t="n">
        <v>0</v>
      </c>
      <c r="L113" s="28" t="n">
        <v>0</v>
      </c>
      <c r="M113" s="6" t="s">
        <f>=I113+J113+K113+L113</f>
      </c>
      <c r="N113" s="26"/>
    </row>
    <row collapsed="false" customFormat="false" customHeight="false" hidden="false" ht="12.1" outlineLevel="0" r="114">
      <c r="A114" s="25" t="n">
        <v>45410.5</v>
      </c>
      <c r="B114" s="26" t="s">
        <v>157</v>
      </c>
      <c r="C114" s="26" t="s">
        <v>230</v>
      </c>
      <c r="D114" s="26" t="s">
        <v>121</v>
      </c>
      <c r="E114" s="26" t="s">
        <v>121</v>
      </c>
      <c r="F114" s="26" t="s">
        <v>20</v>
      </c>
      <c r="G114" s="27" t="n">
        <v>-25449.62</v>
      </c>
      <c r="H114" s="28" t="n">
        <v>14.7</v>
      </c>
      <c r="I114" s="28" t="n">
        <v>25449.62</v>
      </c>
      <c r="J114" s="28" t="n">
        <v>0</v>
      </c>
      <c r="K114" s="28" t="n">
        <v>0</v>
      </c>
      <c r="L114" s="28" t="n">
        <v>0</v>
      </c>
      <c r="M114" s="6" t="s">
        <f>=I114+J114+K114+L114</f>
      </c>
      <c r="N114" s="26"/>
    </row>
    <row collapsed="false" customFormat="false" customHeight="false" hidden="false" ht="12.1" outlineLevel="0" r="115">
      <c r="A115" s="25" t="n">
        <v>45418.5</v>
      </c>
      <c r="B115" s="26" t="s">
        <v>156</v>
      </c>
      <c r="C115" s="26" t="s">
        <v>230</v>
      </c>
      <c r="D115" s="26" t="s">
        <v>121</v>
      </c>
      <c r="E115" s="26" t="s">
        <v>121</v>
      </c>
      <c r="F115" s="26" t="s">
        <v>20</v>
      </c>
      <c r="G115" s="27" t="n">
        <v>-50000</v>
      </c>
      <c r="H115" s="28" t="n">
        <v>14.7</v>
      </c>
      <c r="I115" s="28" t="n">
        <v>50000</v>
      </c>
      <c r="J115" s="28" t="n">
        <v>0</v>
      </c>
      <c r="K115" s="28" t="n">
        <v>0</v>
      </c>
      <c r="L115" s="28" t="n">
        <v>0</v>
      </c>
      <c r="M115" s="6" t="s">
        <f>=I115+J115+K115+L115</f>
      </c>
      <c r="N115" s="26"/>
    </row>
    <row collapsed="false" customFormat="false" customHeight="false" hidden="false" ht="12.1" outlineLevel="0" r="116">
      <c r="A116" s="25" t="n">
        <v>45419.5</v>
      </c>
      <c r="B116" s="26" t="s">
        <v>157</v>
      </c>
      <c r="C116" s="26" t="s">
        <v>230</v>
      </c>
      <c r="D116" s="26" t="s">
        <v>121</v>
      </c>
      <c r="E116" s="26" t="s">
        <v>121</v>
      </c>
      <c r="F116" s="26" t="s">
        <v>20</v>
      </c>
      <c r="G116" s="27" t="n">
        <v>-10000</v>
      </c>
      <c r="H116" s="28" t="n">
        <v>14.7</v>
      </c>
      <c r="I116" s="28" t="n">
        <v>10000</v>
      </c>
      <c r="J116" s="28" t="n">
        <v>0</v>
      </c>
      <c r="K116" s="28" t="n">
        <v>0</v>
      </c>
      <c r="L116" s="28" t="n">
        <v>0</v>
      </c>
      <c r="M116" s="6" t="s">
        <f>=I116+J116+K116+L116</f>
      </c>
      <c r="N116" s="26"/>
    </row>
    <row collapsed="false" customFormat="false" customHeight="false" hidden="false" ht="12.1" outlineLevel="0" r="117">
      <c r="A117" s="25" t="n">
        <v>45437.5</v>
      </c>
      <c r="B117" s="26" t="s">
        <v>156</v>
      </c>
      <c r="C117" s="26" t="s">
        <v>230</v>
      </c>
      <c r="D117" s="26" t="s">
        <v>121</v>
      </c>
      <c r="E117" s="26" t="s">
        <v>121</v>
      </c>
      <c r="F117" s="26" t="s">
        <v>20</v>
      </c>
      <c r="G117" s="27" t="n">
        <v>-50000</v>
      </c>
      <c r="H117" s="28" t="n">
        <v>14.7</v>
      </c>
      <c r="I117" s="28" t="n">
        <v>50000</v>
      </c>
      <c r="J117" s="28" t="n">
        <v>0</v>
      </c>
      <c r="K117" s="28" t="n">
        <v>0</v>
      </c>
      <c r="L117" s="28" t="n">
        <v>0</v>
      </c>
      <c r="M117" s="6" t="s">
        <f>=I117+J117+K117+L117</f>
      </c>
      <c r="N117" s="26"/>
    </row>
    <row collapsed="false" customFormat="false" customHeight="false" hidden="false" ht="12.1" outlineLevel="0" r="118">
      <c r="A118" s="25" t="n">
        <v>45438.5</v>
      </c>
      <c r="B118" s="26" t="s">
        <v>156</v>
      </c>
      <c r="C118" s="26" t="s">
        <v>230</v>
      </c>
      <c r="D118" s="26" t="s">
        <v>121</v>
      </c>
      <c r="E118" s="26" t="s">
        <v>121</v>
      </c>
      <c r="F118" s="26" t="s">
        <v>20</v>
      </c>
      <c r="G118" s="27" t="n">
        <v>-2000</v>
      </c>
      <c r="H118" s="28" t="n">
        <v>14.7</v>
      </c>
      <c r="I118" s="28" t="n">
        <v>2000</v>
      </c>
      <c r="J118" s="28" t="n">
        <v>0</v>
      </c>
      <c r="K118" s="28" t="n">
        <v>0</v>
      </c>
      <c r="L118" s="28" t="n">
        <v>0</v>
      </c>
      <c r="M118" s="6" t="s">
        <f>=I118+J118+K118+L118</f>
      </c>
      <c r="N118" s="26"/>
    </row>
    <row collapsed="false" customFormat="false" customHeight="false" hidden="false" ht="12.1" outlineLevel="0" r="119">
      <c r="A119" s="25" t="n">
        <v>45443.5</v>
      </c>
      <c r="B119" s="26" t="s">
        <v>160</v>
      </c>
      <c r="C119" s="26" t="s">
        <v>230</v>
      </c>
      <c r="D119" s="26" t="s">
        <v>121</v>
      </c>
      <c r="E119" s="26" t="s">
        <v>121</v>
      </c>
      <c r="F119" s="26" t="s">
        <v>20</v>
      </c>
      <c r="G119" s="27" t="n">
        <v>-100000</v>
      </c>
      <c r="H119" s="28" t="n">
        <v>16</v>
      </c>
      <c r="I119" s="28" t="n">
        <v>102684.44</v>
      </c>
      <c r="J119" s="28" t="n">
        <v>0</v>
      </c>
      <c r="K119" s="28" t="n">
        <v>0</v>
      </c>
      <c r="L119" s="28" t="n">
        <v>0</v>
      </c>
      <c r="M119" s="6" t="s">
        <f>=I119+J119+K119+L119</f>
      </c>
      <c r="N119" s="26"/>
    </row>
    <row collapsed="false" customFormat="false" customHeight="false" hidden="false" ht="12.1" outlineLevel="0" r="120">
      <c r="A120" s="25" t="n">
        <v>45449.5</v>
      </c>
      <c r="B120" s="26" t="s">
        <v>157</v>
      </c>
      <c r="C120" s="26" t="s">
        <v>230</v>
      </c>
      <c r="D120" s="26" t="s">
        <v>121</v>
      </c>
      <c r="E120" s="26" t="s">
        <v>121</v>
      </c>
      <c r="F120" s="26" t="s">
        <v>20</v>
      </c>
      <c r="G120" s="27" t="n">
        <v>-5921</v>
      </c>
      <c r="H120" s="28" t="n">
        <v>14.7</v>
      </c>
      <c r="I120" s="28" t="n">
        <v>5921</v>
      </c>
      <c r="J120" s="28" t="n">
        <v>0</v>
      </c>
      <c r="K120" s="28" t="n">
        <v>0</v>
      </c>
      <c r="L120" s="28" t="n">
        <v>0</v>
      </c>
      <c r="M120" s="6" t="s">
        <f>=I120+J120+K120+L120</f>
      </c>
      <c r="N120" s="26"/>
    </row>
    <row collapsed="false" customFormat="false" customHeight="false" hidden="false" ht="12.1" outlineLevel="0" r="121">
      <c r="A121" s="25" t="n">
        <v>45449.5</v>
      </c>
      <c r="B121" s="26" t="s">
        <v>156</v>
      </c>
      <c r="C121" s="26" t="s">
        <v>230</v>
      </c>
      <c r="D121" s="26" t="s">
        <v>121</v>
      </c>
      <c r="E121" s="26" t="s">
        <v>121</v>
      </c>
      <c r="F121" s="26" t="s">
        <v>20</v>
      </c>
      <c r="G121" s="27" t="n">
        <v>-45000</v>
      </c>
      <c r="H121" s="28" t="n">
        <v>14.7</v>
      </c>
      <c r="I121" s="28" t="n">
        <v>45000</v>
      </c>
      <c r="J121" s="28" t="n">
        <v>0</v>
      </c>
      <c r="K121" s="28" t="n">
        <v>0</v>
      </c>
      <c r="L121" s="28" t="n">
        <v>0</v>
      </c>
      <c r="M121" s="6" t="s">
        <f>=I121+J121+K121+L121</f>
      </c>
      <c r="N121" s="26"/>
    </row>
    <row collapsed="false" customFormat="false" customHeight="false" hidden="false" ht="12.1" outlineLevel="0" r="122">
      <c r="A122" s="25" t="n">
        <v>45452.5</v>
      </c>
      <c r="B122" s="26" t="s">
        <v>157</v>
      </c>
      <c r="C122" s="26" t="s">
        <v>230</v>
      </c>
      <c r="D122" s="26" t="s">
        <v>121</v>
      </c>
      <c r="E122" s="26" t="s">
        <v>121</v>
      </c>
      <c r="F122" s="26" t="s">
        <v>20</v>
      </c>
      <c r="G122" s="27" t="n">
        <v>-5000</v>
      </c>
      <c r="H122" s="28" t="n">
        <v>14.7</v>
      </c>
      <c r="I122" s="28" t="n">
        <v>5000</v>
      </c>
      <c r="J122" s="28" t="n">
        <v>0</v>
      </c>
      <c r="K122" s="28" t="n">
        <v>0</v>
      </c>
      <c r="L122" s="28" t="n">
        <v>0</v>
      </c>
      <c r="M122" s="6" t="s">
        <f>=I122+J122+K122+L122</f>
      </c>
      <c r="N122" s="26"/>
    </row>
    <row collapsed="false" customFormat="false" customHeight="false" hidden="false" ht="12.1" outlineLevel="0" r="123">
      <c r="A123" s="25" t="n">
        <v>45453.5</v>
      </c>
      <c r="B123" s="26" t="s">
        <v>157</v>
      </c>
      <c r="C123" s="26" t="s">
        <v>230</v>
      </c>
      <c r="D123" s="26" t="s">
        <v>121</v>
      </c>
      <c r="E123" s="26" t="s">
        <v>121</v>
      </c>
      <c r="F123" s="26" t="s">
        <v>20</v>
      </c>
      <c r="G123" s="27" t="n">
        <v>-2270</v>
      </c>
      <c r="H123" s="28" t="n">
        <v>14.7</v>
      </c>
      <c r="I123" s="28" t="n">
        <v>2270</v>
      </c>
      <c r="J123" s="28" t="n">
        <v>0</v>
      </c>
      <c r="K123" s="28" t="n">
        <v>0</v>
      </c>
      <c r="L123" s="28" t="n">
        <v>0</v>
      </c>
      <c r="M123" s="6" t="s">
        <f>=I123+J123+K123+L123</f>
      </c>
      <c r="N123" s="26"/>
    </row>
    <row collapsed="false" customFormat="false" customHeight="false" hidden="false" ht="12.1" outlineLevel="0" r="124">
      <c r="A124" s="25" t="n">
        <v>45454.5</v>
      </c>
      <c r="B124" s="26" t="s">
        <v>157</v>
      </c>
      <c r="C124" s="26" t="s">
        <v>228</v>
      </c>
      <c r="D124" s="26" t="s">
        <v>121</v>
      </c>
      <c r="E124" s="26" t="s">
        <v>121</v>
      </c>
      <c r="F124" s="26" t="s">
        <v>20</v>
      </c>
      <c r="G124" s="27" t="n">
        <v>-112865.38</v>
      </c>
      <c r="H124" s="28" t="n">
        <v>14.7</v>
      </c>
      <c r="I124" s="28" t="n">
        <v>117945.84</v>
      </c>
      <c r="J124" s="28" t="n">
        <v>0</v>
      </c>
      <c r="K124" s="28" t="n">
        <v>0</v>
      </c>
      <c r="L124" s="28" t="n">
        <v>0</v>
      </c>
      <c r="M124" s="6" t="s">
        <f>=I124+J124+K124+L124</f>
      </c>
      <c r="N124" s="26"/>
    </row>
    <row collapsed="false" customFormat="false" customHeight="false" hidden="false" ht="12.1" outlineLevel="0" r="125">
      <c r="A125" s="25" t="n">
        <v>45454.5</v>
      </c>
      <c r="B125" s="26" t="s">
        <v>156</v>
      </c>
      <c r="C125" s="26" t="s">
        <v>226</v>
      </c>
      <c r="D125" s="26" t="s">
        <v>121</v>
      </c>
      <c r="E125" s="26" t="s">
        <v>121</v>
      </c>
      <c r="F125" s="26" t="s">
        <v>20</v>
      </c>
      <c r="G125" s="27" t="n">
        <v>-62300.15</v>
      </c>
      <c r="H125" s="28" t="n">
        <v>14.7</v>
      </c>
      <c r="I125" s="28" t="n">
        <v>71716.92</v>
      </c>
      <c r="J125" s="28" t="n">
        <v>0</v>
      </c>
      <c r="K125" s="28" t="n">
        <v>0</v>
      </c>
      <c r="L125" s="28" t="n">
        <v>0</v>
      </c>
      <c r="M125" s="6" t="s">
        <f>=I125+J125+K125+L125</f>
      </c>
      <c r="N125" s="26"/>
    </row>
    <row collapsed="false" customFormat="false" customHeight="false" hidden="false" ht="12.1" outlineLevel="0" r="126">
      <c r="A126" s="25" t="n">
        <v>45464.5</v>
      </c>
      <c r="B126" s="26" t="s">
        <v>163</v>
      </c>
      <c r="C126" s="26" t="s">
        <v>230</v>
      </c>
      <c r="D126" s="26" t="s">
        <v>121</v>
      </c>
      <c r="E126" s="26" t="s">
        <v>121</v>
      </c>
      <c r="F126" s="26" t="s">
        <v>20</v>
      </c>
      <c r="G126" s="27" t="n">
        <v>-5000</v>
      </c>
      <c r="H126" s="28" t="n">
        <v>15.2</v>
      </c>
      <c r="I126" s="28" t="n">
        <v>5000</v>
      </c>
      <c r="J126" s="28" t="n">
        <v>0</v>
      </c>
      <c r="K126" s="28" t="n">
        <v>0</v>
      </c>
      <c r="L126" s="28" t="n">
        <v>0</v>
      </c>
      <c r="M126" s="6" t="s">
        <f>=I126+J126+K126+L126</f>
      </c>
      <c r="N126" s="26"/>
    </row>
    <row collapsed="false" customFormat="false" customHeight="false" hidden="false" ht="12.1" outlineLevel="0" r="127">
      <c r="A127" s="25" t="n">
        <v>45465.5</v>
      </c>
      <c r="B127" s="26" t="s">
        <v>163</v>
      </c>
      <c r="C127" s="26" t="s">
        <v>230</v>
      </c>
      <c r="D127" s="26" t="s">
        <v>121</v>
      </c>
      <c r="E127" s="26" t="s">
        <v>121</v>
      </c>
      <c r="F127" s="26" t="s">
        <v>20</v>
      </c>
      <c r="G127" s="27" t="n">
        <v>-45000</v>
      </c>
      <c r="H127" s="28" t="n">
        <v>15.2</v>
      </c>
      <c r="I127" s="28" t="n">
        <v>45000</v>
      </c>
      <c r="J127" s="28" t="n">
        <v>0</v>
      </c>
      <c r="K127" s="28" t="n">
        <v>0</v>
      </c>
      <c r="L127" s="28" t="n">
        <v>0</v>
      </c>
      <c r="M127" s="6" t="s">
        <f>=I127+J127+K127+L127</f>
      </c>
      <c r="N127" s="26"/>
    </row>
    <row collapsed="false" customFormat="false" customHeight="false" hidden="false" ht="12.1" outlineLevel="0" r="128">
      <c r="A128" s="25" t="n">
        <v>45471.5</v>
      </c>
      <c r="B128" s="26" t="s">
        <v>163</v>
      </c>
      <c r="C128" s="26" t="s">
        <v>230</v>
      </c>
      <c r="D128" s="26" t="s">
        <v>121</v>
      </c>
      <c r="E128" s="26" t="s">
        <v>121</v>
      </c>
      <c r="F128" s="26" t="s">
        <v>20</v>
      </c>
      <c r="G128" s="27" t="n">
        <v>-60000</v>
      </c>
      <c r="H128" s="28" t="n">
        <v>15.2</v>
      </c>
      <c r="I128" s="28" t="n">
        <v>60000</v>
      </c>
      <c r="J128" s="28" t="n">
        <v>0</v>
      </c>
      <c r="K128" s="28" t="n">
        <v>0</v>
      </c>
      <c r="L128" s="28" t="n">
        <v>0</v>
      </c>
      <c r="M128" s="6" t="s">
        <f>=I128+J128+K128+L128</f>
      </c>
      <c r="N128" s="26"/>
    </row>
    <row collapsed="false" customFormat="false" customHeight="false" hidden="false" ht="12.1" outlineLevel="0" r="129">
      <c r="A129" s="25" t="n">
        <v>45474.5</v>
      </c>
      <c r="B129" s="26" t="s">
        <v>163</v>
      </c>
      <c r="C129" s="26" t="s">
        <v>230</v>
      </c>
      <c r="D129" s="26" t="s">
        <v>121</v>
      </c>
      <c r="E129" s="26" t="s">
        <v>121</v>
      </c>
      <c r="F129" s="26" t="s">
        <v>20</v>
      </c>
      <c r="G129" s="27" t="n">
        <v>-59049.89</v>
      </c>
      <c r="H129" s="28" t="n">
        <v>15.2</v>
      </c>
      <c r="I129" s="28" t="n">
        <v>59049.89</v>
      </c>
      <c r="J129" s="28" t="n">
        <v>0</v>
      </c>
      <c r="K129" s="28" t="n">
        <v>0</v>
      </c>
      <c r="L129" s="28" t="n">
        <v>0</v>
      </c>
      <c r="M129" s="6" t="s">
        <f>=I129+J129+K129+L129</f>
      </c>
      <c r="N129" s="26"/>
    </row>
    <row collapsed="false" customFormat="false" customHeight="false" hidden="false" ht="12.1" outlineLevel="0" r="130">
      <c r="A130" s="25" t="n">
        <v>45474.5</v>
      </c>
      <c r="B130" s="26" t="s">
        <v>162</v>
      </c>
      <c r="C130" s="26" t="s">
        <v>231</v>
      </c>
      <c r="D130" s="26" t="s">
        <v>121</v>
      </c>
      <c r="E130" s="26" t="s">
        <v>121</v>
      </c>
      <c r="F130" s="26" t="s">
        <v>20</v>
      </c>
      <c r="G130" s="27" t="n">
        <v>-99500</v>
      </c>
      <c r="H130" s="28" t="n">
        <v>15.2</v>
      </c>
      <c r="I130" s="28" t="n">
        <v>99500</v>
      </c>
      <c r="J130" s="28" t="n">
        <v>0</v>
      </c>
      <c r="K130" s="28" t="n">
        <v>0</v>
      </c>
      <c r="L130" s="28" t="n">
        <v>0</v>
      </c>
      <c r="M130" s="6" t="s">
        <f>=I130+J130+K130+L130</f>
      </c>
      <c r="N130" s="26"/>
    </row>
    <row collapsed="false" customFormat="false" customHeight="false" hidden="false" ht="12.1" outlineLevel="0" r="131">
      <c r="A131" s="25" t="n">
        <v>45479.5</v>
      </c>
      <c r="B131" s="26" t="s">
        <v>162</v>
      </c>
      <c r="C131" s="26" t="s">
        <v>230</v>
      </c>
      <c r="D131" s="26" t="s">
        <v>121</v>
      </c>
      <c r="E131" s="26" t="s">
        <v>121</v>
      </c>
      <c r="F131" s="26" t="s">
        <v>20</v>
      </c>
      <c r="G131" s="27" t="n">
        <v>-45000</v>
      </c>
      <c r="H131" s="28" t="n">
        <v>15.2</v>
      </c>
      <c r="I131" s="28" t="n">
        <v>45000</v>
      </c>
      <c r="J131" s="28" t="n">
        <v>0</v>
      </c>
      <c r="K131" s="28" t="n">
        <v>0</v>
      </c>
      <c r="L131" s="28" t="n">
        <v>0</v>
      </c>
      <c r="M131" s="6" t="s">
        <f>=I131+J131+K131+L131</f>
      </c>
      <c r="N131" s="26"/>
    </row>
    <row collapsed="false" customFormat="false" customHeight="false" hidden="false" ht="12.1" outlineLevel="0" r="132">
      <c r="A132" s="25" t="n">
        <v>45480.5</v>
      </c>
      <c r="B132" s="26" t="s">
        <v>161</v>
      </c>
      <c r="C132" s="26" t="s">
        <v>230</v>
      </c>
      <c r="D132" s="26" t="s">
        <v>121</v>
      </c>
      <c r="E132" s="26" t="s">
        <v>121</v>
      </c>
      <c r="F132" s="26" t="s">
        <v>20</v>
      </c>
      <c r="G132" s="27" t="n">
        <v>-100000</v>
      </c>
      <c r="H132" s="28" t="n">
        <v>17</v>
      </c>
      <c r="I132" s="28" t="n">
        <v>102170.52</v>
      </c>
      <c r="J132" s="28" t="n">
        <v>0</v>
      </c>
      <c r="K132" s="28" t="n">
        <v>0</v>
      </c>
      <c r="L132" s="28" t="n">
        <v>0</v>
      </c>
      <c r="M132" s="6" t="s">
        <f>=I132+J132+K132+L132</f>
      </c>
      <c r="N132" s="26"/>
    </row>
    <row collapsed="false" customFormat="false" customHeight="false" hidden="false" ht="12.1" outlineLevel="0" r="133">
      <c r="A133" s="25" t="n">
        <v>45489.5</v>
      </c>
      <c r="B133" s="26" t="s">
        <v>163</v>
      </c>
      <c r="C133" s="26" t="s">
        <v>230</v>
      </c>
      <c r="D133" s="26" t="s">
        <v>121</v>
      </c>
      <c r="E133" s="26" t="s">
        <v>121</v>
      </c>
      <c r="F133" s="26" t="s">
        <v>20</v>
      </c>
      <c r="G133" s="27" t="n">
        <v>-35000</v>
      </c>
      <c r="H133" s="28" t="n">
        <v>15.2</v>
      </c>
      <c r="I133" s="28" t="n">
        <v>35000</v>
      </c>
      <c r="J133" s="28" t="n">
        <v>0</v>
      </c>
      <c r="K133" s="28" t="n">
        <v>0</v>
      </c>
      <c r="L133" s="28" t="n">
        <v>0</v>
      </c>
      <c r="M133" s="6" t="s">
        <f>=I133+J133+K133+L133</f>
      </c>
      <c r="N133" s="26"/>
    </row>
    <row collapsed="false" customFormat="false" customHeight="false" hidden="false" ht="12.1" outlineLevel="0" r="134">
      <c r="A134" s="25" t="n">
        <v>45494.5</v>
      </c>
      <c r="B134" s="26" t="s">
        <v>163</v>
      </c>
      <c r="C134" s="26" t="s">
        <v>230</v>
      </c>
      <c r="D134" s="26" t="s">
        <v>121</v>
      </c>
      <c r="E134" s="26" t="s">
        <v>121</v>
      </c>
      <c r="F134" s="26" t="s">
        <v>20</v>
      </c>
      <c r="G134" s="27" t="n">
        <v>-19000</v>
      </c>
      <c r="H134" s="28" t="n">
        <v>15.2</v>
      </c>
      <c r="I134" s="28" t="n">
        <v>19000</v>
      </c>
      <c r="J134" s="28" t="n">
        <v>0</v>
      </c>
      <c r="K134" s="28" t="n">
        <v>0</v>
      </c>
      <c r="L134" s="28" t="n">
        <v>0</v>
      </c>
      <c r="M134" s="6" t="s">
        <f>=I134+J134+K134+L134</f>
      </c>
      <c r="N134" s="26"/>
    </row>
    <row collapsed="false" customFormat="false" customHeight="false" hidden="false" ht="12.1" outlineLevel="0" r="135">
      <c r="A135" s="25" t="n">
        <v>45498.5</v>
      </c>
      <c r="B135" s="26" t="s">
        <v>159</v>
      </c>
      <c r="C135" s="26" t="s">
        <v>232</v>
      </c>
      <c r="D135" s="26" t="s">
        <v>121</v>
      </c>
      <c r="E135" s="26" t="s">
        <v>121</v>
      </c>
      <c r="F135" s="26" t="s">
        <v>20</v>
      </c>
      <c r="G135" s="27" t="n">
        <v>-100000</v>
      </c>
      <c r="H135" s="28" t="n">
        <v>15</v>
      </c>
      <c r="I135" s="28" t="n">
        <v>105094.53</v>
      </c>
      <c r="J135" s="28" t="n">
        <v>0</v>
      </c>
      <c r="K135" s="28" t="n">
        <v>0</v>
      </c>
      <c r="L135" s="28" t="n">
        <v>0</v>
      </c>
      <c r="M135" s="6" t="s">
        <f>=I135+J135+K135+L135</f>
      </c>
      <c r="N135" s="26"/>
    </row>
    <row collapsed="false" customFormat="false" customHeight="false" hidden="false" ht="12.1" outlineLevel="0" r="136">
      <c r="A136" s="25" t="n">
        <v>45498.5</v>
      </c>
      <c r="B136" s="26" t="s">
        <v>166</v>
      </c>
      <c r="C136" s="26" t="s">
        <v>230</v>
      </c>
      <c r="D136" s="26" t="s">
        <v>121</v>
      </c>
      <c r="E136" s="26" t="s">
        <v>121</v>
      </c>
      <c r="F136" s="26" t="s">
        <v>20</v>
      </c>
      <c r="G136" s="27" t="n">
        <v>-50000</v>
      </c>
      <c r="H136" s="28" t="n">
        <v>17</v>
      </c>
      <c r="I136" s="28" t="n">
        <v>51426.7</v>
      </c>
      <c r="J136" s="28" t="n">
        <v>0</v>
      </c>
      <c r="K136" s="28" t="n">
        <v>0</v>
      </c>
      <c r="L136" s="28" t="n">
        <v>0</v>
      </c>
      <c r="M136" s="6" t="s">
        <f>=I136+J136+K136+L136</f>
      </c>
      <c r="N136" s="26"/>
    </row>
    <row collapsed="false" customFormat="false" customHeight="false" hidden="false" ht="12.1" outlineLevel="0" r="137">
      <c r="A137" s="25" t="n">
        <v>45501.5</v>
      </c>
      <c r="B137" s="26" t="s">
        <v>163</v>
      </c>
      <c r="C137" s="26" t="s">
        <v>230</v>
      </c>
      <c r="D137" s="26" t="s">
        <v>121</v>
      </c>
      <c r="E137" s="26" t="s">
        <v>121</v>
      </c>
      <c r="F137" s="26" t="s">
        <v>20</v>
      </c>
      <c r="G137" s="27" t="n">
        <v>-2000</v>
      </c>
      <c r="H137" s="28" t="n">
        <v>15.2</v>
      </c>
      <c r="I137" s="28" t="n">
        <v>2000</v>
      </c>
      <c r="J137" s="28" t="n">
        <v>0</v>
      </c>
      <c r="K137" s="28" t="n">
        <v>0</v>
      </c>
      <c r="L137" s="28" t="n">
        <v>0</v>
      </c>
      <c r="M137" s="6" t="s">
        <f>=I137+J137+K137+L137</f>
      </c>
      <c r="N137" s="26"/>
    </row>
    <row collapsed="false" customFormat="false" customHeight="false" hidden="false" ht="12.1" outlineLevel="0" r="138">
      <c r="A138" s="25" t="n">
        <v>45502.5</v>
      </c>
      <c r="B138" s="26" t="s">
        <v>163</v>
      </c>
      <c r="C138" s="26" t="s">
        <v>230</v>
      </c>
      <c r="D138" s="26" t="s">
        <v>121</v>
      </c>
      <c r="E138" s="26" t="s">
        <v>121</v>
      </c>
      <c r="F138" s="26" t="s">
        <v>20</v>
      </c>
      <c r="G138" s="27" t="n">
        <v>-25000</v>
      </c>
      <c r="H138" s="28" t="n">
        <v>15.2</v>
      </c>
      <c r="I138" s="28" t="n">
        <v>25000</v>
      </c>
      <c r="J138" s="28" t="n">
        <v>0</v>
      </c>
      <c r="K138" s="28" t="n">
        <v>0</v>
      </c>
      <c r="L138" s="28" t="n">
        <v>0</v>
      </c>
      <c r="M138" s="6" t="s">
        <f>=I138+J138+K138+L138</f>
      </c>
      <c r="N138" s="26"/>
    </row>
    <row collapsed="false" customFormat="false" customHeight="false" hidden="false" ht="12.1" outlineLevel="0" r="139">
      <c r="A139" s="25" t="n">
        <v>45505.5</v>
      </c>
      <c r="B139" s="26" t="s">
        <v>162</v>
      </c>
      <c r="C139" s="26" t="s">
        <v>231</v>
      </c>
      <c r="D139" s="26" t="s">
        <v>121</v>
      </c>
      <c r="E139" s="26" t="s">
        <v>121</v>
      </c>
      <c r="F139" s="26" t="s">
        <v>20</v>
      </c>
      <c r="G139" s="27" t="n">
        <v>-116792.2</v>
      </c>
      <c r="H139" s="28" t="n">
        <v>15.2</v>
      </c>
      <c r="I139" s="28" t="n">
        <v>118945.21</v>
      </c>
      <c r="J139" s="28" t="n">
        <v>0</v>
      </c>
      <c r="K139" s="28" t="n">
        <v>0</v>
      </c>
      <c r="L139" s="28" t="n">
        <v>0</v>
      </c>
      <c r="M139" s="6" t="s">
        <f>=I139+J139+K139+L139</f>
      </c>
      <c r="N139" s="26"/>
    </row>
    <row collapsed="false" customFormat="false" customHeight="false" hidden="false" ht="12.1" outlineLevel="0" r="140">
      <c r="A140" s="25" t="n">
        <v>45505.5</v>
      </c>
      <c r="B140" s="26" t="s">
        <v>163</v>
      </c>
      <c r="C140" s="26" t="s">
        <v>230</v>
      </c>
      <c r="D140" s="26" t="s">
        <v>121</v>
      </c>
      <c r="E140" s="26" t="s">
        <v>121</v>
      </c>
      <c r="F140" s="26" t="s">
        <v>20</v>
      </c>
      <c r="G140" s="27" t="n">
        <v>-119175.89</v>
      </c>
      <c r="H140" s="28" t="n">
        <v>15.2</v>
      </c>
      <c r="I140" s="28" t="n">
        <v>122247.61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6"/>
    </row>
    <row collapsed="false" customFormat="false" customHeight="false" hidden="false" ht="12.1" outlineLevel="0" r="141">
      <c r="A141" s="25" t="n">
        <v>45505.5</v>
      </c>
      <c r="B141" s="26" t="s">
        <v>165</v>
      </c>
      <c r="C141" s="26" t="s">
        <v>233</v>
      </c>
      <c r="D141" s="26" t="s">
        <v>121</v>
      </c>
      <c r="E141" s="26" t="s">
        <v>121</v>
      </c>
      <c r="F141" s="26" t="s">
        <v>20</v>
      </c>
      <c r="G141" s="27" t="n">
        <v>-100000</v>
      </c>
      <c r="H141" s="28" t="n">
        <v>18</v>
      </c>
      <c r="I141" s="28" t="n">
        <v>101475.41</v>
      </c>
      <c r="J141" s="28" t="n">
        <v>0</v>
      </c>
      <c r="K141" s="28" t="n">
        <v>0</v>
      </c>
      <c r="L141" s="28" t="n">
        <v>0</v>
      </c>
      <c r="M141" s="6" t="s">
        <f>=I141+J141+K141+L141</f>
      </c>
      <c r="N141" s="26"/>
    </row>
    <row collapsed="false" customFormat="false" customHeight="false" hidden="false" ht="12.1" outlineLevel="0" r="142">
      <c r="A142" s="25" t="n">
        <v>45509.5</v>
      </c>
      <c r="B142" s="26" t="s">
        <v>168</v>
      </c>
      <c r="C142" s="26" t="s">
        <v>230</v>
      </c>
      <c r="D142" s="26" t="s">
        <v>121</v>
      </c>
      <c r="E142" s="26" t="s">
        <v>121</v>
      </c>
      <c r="F142" s="26" t="s">
        <v>20</v>
      </c>
      <c r="G142" s="27" t="n">
        <v>-75000</v>
      </c>
      <c r="H142" s="28" t="n">
        <v>16.5</v>
      </c>
      <c r="I142" s="28" t="n">
        <v>75000</v>
      </c>
      <c r="J142" s="28" t="n">
        <v>0</v>
      </c>
      <c r="K142" s="28" t="n">
        <v>0</v>
      </c>
      <c r="L142" s="28" t="n">
        <v>0</v>
      </c>
      <c r="M142" s="6" t="s">
        <f>=I142+J142+K142+L142</f>
      </c>
      <c r="N142" s="26"/>
    </row>
    <row collapsed="false" customFormat="false" customHeight="false" hidden="false" ht="12.1" outlineLevel="0" r="143">
      <c r="A143" s="25" t="n">
        <v>45514.5</v>
      </c>
      <c r="B143" s="26" t="s">
        <v>167</v>
      </c>
      <c r="C143" s="26" t="s">
        <v>230</v>
      </c>
      <c r="D143" s="26" t="s">
        <v>121</v>
      </c>
      <c r="E143" s="26" t="s">
        <v>121</v>
      </c>
      <c r="F143" s="26" t="s">
        <v>20</v>
      </c>
      <c r="G143" s="27" t="n">
        <v>-106000</v>
      </c>
      <c r="H143" s="28" t="n">
        <v>16.5</v>
      </c>
      <c r="I143" s="28" t="n">
        <v>106000</v>
      </c>
      <c r="J143" s="28" t="n">
        <v>0</v>
      </c>
      <c r="K143" s="28" t="n">
        <v>0</v>
      </c>
      <c r="L143" s="28" t="n">
        <v>0</v>
      </c>
      <c r="M143" s="6" t="s">
        <f>=I143+J143+K143+L143</f>
      </c>
      <c r="N143" s="26"/>
    </row>
    <row collapsed="false" customFormat="false" customHeight="false" hidden="false" ht="12.1" outlineLevel="0" r="144">
      <c r="A144" s="25" t="n">
        <v>45515.5</v>
      </c>
      <c r="B144" s="26" t="s">
        <v>167</v>
      </c>
      <c r="C144" s="26" t="s">
        <v>230</v>
      </c>
      <c r="D144" s="26" t="s">
        <v>121</v>
      </c>
      <c r="E144" s="26" t="s">
        <v>121</v>
      </c>
      <c r="F144" s="26" t="s">
        <v>20</v>
      </c>
      <c r="G144" s="27" t="n">
        <v>-10000</v>
      </c>
      <c r="H144" s="28" t="n">
        <v>16.5</v>
      </c>
      <c r="I144" s="28" t="n">
        <v>10000</v>
      </c>
      <c r="J144" s="28" t="n">
        <v>0</v>
      </c>
      <c r="K144" s="28" t="n">
        <v>0</v>
      </c>
      <c r="L144" s="28" t="n">
        <v>0</v>
      </c>
      <c r="M144" s="6" t="s">
        <f>=I144+J144+K144+L144</f>
      </c>
      <c r="N144" s="26"/>
    </row>
    <row collapsed="false" customFormat="false" customHeight="false" hidden="false" ht="12.1" outlineLevel="0" r="145">
      <c r="A145" s="25" t="n">
        <v>45519.5</v>
      </c>
      <c r="B145" s="26" t="s">
        <v>167</v>
      </c>
      <c r="C145" s="26" t="s">
        <v>230</v>
      </c>
      <c r="D145" s="26" t="s">
        <v>121</v>
      </c>
      <c r="E145" s="26" t="s">
        <v>121</v>
      </c>
      <c r="F145" s="26" t="s">
        <v>20</v>
      </c>
      <c r="G145" s="27" t="n">
        <v>-15000</v>
      </c>
      <c r="H145" s="28" t="n">
        <v>16.5</v>
      </c>
      <c r="I145" s="28" t="n">
        <v>15000</v>
      </c>
      <c r="J145" s="28" t="n">
        <v>0</v>
      </c>
      <c r="K145" s="28" t="n">
        <v>0</v>
      </c>
      <c r="L145" s="28" t="n">
        <v>0</v>
      </c>
      <c r="M145" s="6" t="s">
        <f>=I145+J145+K145+L145</f>
      </c>
      <c r="N145" s="26"/>
    </row>
    <row collapsed="false" customFormat="false" customHeight="false" hidden="false" ht="12.1" outlineLevel="0" r="146">
      <c r="A146" s="25" t="n">
        <v>45520.5</v>
      </c>
      <c r="B146" s="26" t="s">
        <v>167</v>
      </c>
      <c r="C146" s="26" t="s">
        <v>230</v>
      </c>
      <c r="D146" s="26" t="s">
        <v>121</v>
      </c>
      <c r="E146" s="26" t="s">
        <v>121</v>
      </c>
      <c r="F146" s="26" t="s">
        <v>20</v>
      </c>
      <c r="G146" s="27" t="n">
        <v>-55000</v>
      </c>
      <c r="H146" s="28" t="n">
        <v>16.5</v>
      </c>
      <c r="I146" s="28" t="n">
        <v>55000</v>
      </c>
      <c r="J146" s="28" t="n">
        <v>0</v>
      </c>
      <c r="K146" s="28" t="n">
        <v>0</v>
      </c>
      <c r="L146" s="28" t="n">
        <v>0</v>
      </c>
      <c r="M146" s="6" t="s">
        <f>=I146+J146+K146+L146</f>
      </c>
      <c r="N146" s="26"/>
    </row>
    <row collapsed="false" customFormat="false" customHeight="false" hidden="false" ht="12.1" outlineLevel="0" r="147">
      <c r="A147" s="25" t="n">
        <v>45521.5</v>
      </c>
      <c r="B147" s="26" t="s">
        <v>168</v>
      </c>
      <c r="C147" s="26" t="s">
        <v>230</v>
      </c>
      <c r="D147" s="26" t="s">
        <v>121</v>
      </c>
      <c r="E147" s="26" t="s">
        <v>121</v>
      </c>
      <c r="F147" s="26" t="s">
        <v>20</v>
      </c>
      <c r="G147" s="27" t="n">
        <v>-27000</v>
      </c>
      <c r="H147" s="28" t="n">
        <v>16.5</v>
      </c>
      <c r="I147" s="28" t="n">
        <v>27000</v>
      </c>
      <c r="J147" s="28" t="n">
        <v>0</v>
      </c>
      <c r="K147" s="28" t="n">
        <v>0</v>
      </c>
      <c r="L147" s="28" t="n">
        <v>0</v>
      </c>
      <c r="M147" s="6" t="s">
        <f>=I147+J147+K147+L147</f>
      </c>
      <c r="N147" s="26"/>
    </row>
    <row collapsed="false" customFormat="false" customHeight="false" hidden="false" ht="12.1" outlineLevel="0" r="148">
      <c r="A148" s="25" t="n">
        <v>45522.5</v>
      </c>
      <c r="B148" s="26" t="s">
        <v>167</v>
      </c>
      <c r="C148" s="26" t="s">
        <v>230</v>
      </c>
      <c r="D148" s="26" t="s">
        <v>121</v>
      </c>
      <c r="E148" s="26" t="s">
        <v>121</v>
      </c>
      <c r="F148" s="26" t="s">
        <v>20</v>
      </c>
      <c r="G148" s="27" t="n">
        <v>-10000</v>
      </c>
      <c r="H148" s="28" t="n">
        <v>16.5</v>
      </c>
      <c r="I148" s="28" t="n">
        <v>10000</v>
      </c>
      <c r="J148" s="28" t="n">
        <v>0</v>
      </c>
      <c r="K148" s="28" t="n">
        <v>0</v>
      </c>
      <c r="L148" s="28" t="n">
        <v>0</v>
      </c>
      <c r="M148" s="6" t="s">
        <f>=I148+J148+K148+L148</f>
      </c>
      <c r="N148" s="26"/>
    </row>
    <row collapsed="false" customFormat="false" customHeight="false" hidden="false" ht="12.1" outlineLevel="0" r="149">
      <c r="A149" s="25" t="n">
        <v>45526.5</v>
      </c>
      <c r="B149" s="26" t="s">
        <v>167</v>
      </c>
      <c r="C149" s="26" t="s">
        <v>230</v>
      </c>
      <c r="D149" s="26" t="s">
        <v>121</v>
      </c>
      <c r="E149" s="26" t="s">
        <v>121</v>
      </c>
      <c r="F149" s="26" t="s">
        <v>20</v>
      </c>
      <c r="G149" s="27" t="n">
        <v>-18000</v>
      </c>
      <c r="H149" s="28" t="n">
        <v>16.5</v>
      </c>
      <c r="I149" s="28" t="n">
        <v>18000</v>
      </c>
      <c r="J149" s="28" t="n">
        <v>0</v>
      </c>
      <c r="K149" s="28" t="n">
        <v>0</v>
      </c>
      <c r="L149" s="28" t="n">
        <v>0</v>
      </c>
      <c r="M149" s="6" t="s">
        <f>=I149+J149+K149+L149</f>
      </c>
      <c r="N149" s="26"/>
    </row>
    <row collapsed="false" customFormat="false" customHeight="false" hidden="false" ht="12.1" outlineLevel="0" r="150">
      <c r="A150" s="25" t="n">
        <v>45527.5</v>
      </c>
      <c r="B150" s="26" t="s">
        <v>168</v>
      </c>
      <c r="C150" s="26" t="s">
        <v>230</v>
      </c>
      <c r="D150" s="26" t="s">
        <v>121</v>
      </c>
      <c r="E150" s="26" t="s">
        <v>121</v>
      </c>
      <c r="F150" s="26" t="s">
        <v>20</v>
      </c>
      <c r="G150" s="27" t="n">
        <v>-9435</v>
      </c>
      <c r="H150" s="28" t="n">
        <v>16.5</v>
      </c>
      <c r="I150" s="28" t="n">
        <v>9435</v>
      </c>
      <c r="J150" s="28" t="n">
        <v>0</v>
      </c>
      <c r="K150" s="28" t="n">
        <v>0</v>
      </c>
      <c r="L150" s="28" t="n">
        <v>0</v>
      </c>
      <c r="M150" s="6" t="s">
        <f>=I150+J150+K150+L150</f>
      </c>
      <c r="N150" s="26"/>
    </row>
    <row collapsed="false" customFormat="false" customHeight="false" hidden="false" ht="12.1" outlineLevel="0" r="151">
      <c r="A151" s="25" t="n">
        <v>45531.5</v>
      </c>
      <c r="B151" s="26" t="s">
        <v>167</v>
      </c>
      <c r="C151" s="26" t="s">
        <v>230</v>
      </c>
      <c r="D151" s="26" t="s">
        <v>121</v>
      </c>
      <c r="E151" s="26" t="s">
        <v>121</v>
      </c>
      <c r="F151" s="26" t="s">
        <v>20</v>
      </c>
      <c r="G151" s="27" t="n">
        <v>-76996.86</v>
      </c>
      <c r="H151" s="28" t="n">
        <v>16.5</v>
      </c>
      <c r="I151" s="28" t="n">
        <v>76996.86</v>
      </c>
      <c r="J151" s="28" t="n">
        <v>0</v>
      </c>
      <c r="K151" s="28" t="n">
        <v>0</v>
      </c>
      <c r="L151" s="28" t="n">
        <v>0</v>
      </c>
      <c r="M151" s="6" t="s">
        <f>=I151+J151+K151+L151</f>
      </c>
      <c r="N151" s="26"/>
    </row>
    <row collapsed="false" customFormat="false" customHeight="false" hidden="false" ht="12.1" outlineLevel="0" r="152">
      <c r="A152" s="25" t="n">
        <v>45531.5</v>
      </c>
      <c r="B152" s="26" t="s">
        <v>168</v>
      </c>
      <c r="C152" s="26" t="s">
        <v>230</v>
      </c>
      <c r="D152" s="26" t="s">
        <v>121</v>
      </c>
      <c r="E152" s="26" t="s">
        <v>121</v>
      </c>
      <c r="F152" s="26" t="s">
        <v>20</v>
      </c>
      <c r="G152" s="27" t="n">
        <v>-85005</v>
      </c>
      <c r="H152" s="28" t="n">
        <v>16.5</v>
      </c>
      <c r="I152" s="28" t="n">
        <v>85005</v>
      </c>
      <c r="J152" s="28" t="n">
        <v>0</v>
      </c>
      <c r="K152" s="28" t="n">
        <v>0</v>
      </c>
      <c r="L152" s="28" t="n">
        <v>0</v>
      </c>
      <c r="M152" s="6" t="s">
        <f>=I152+J152+K152+L152</f>
      </c>
      <c r="N152" s="26"/>
    </row>
    <row collapsed="false" customFormat="false" customHeight="false" hidden="false" ht="12.1" outlineLevel="0" r="153">
      <c r="A153" s="25" t="n">
        <v>45535.5</v>
      </c>
      <c r="B153" s="26" t="s">
        <v>169</v>
      </c>
      <c r="C153" s="26" t="s">
        <v>230</v>
      </c>
      <c r="D153" s="26" t="s">
        <v>121</v>
      </c>
      <c r="E153" s="26" t="s">
        <v>121</v>
      </c>
      <c r="F153" s="26" t="s">
        <v>20</v>
      </c>
      <c r="G153" s="27" t="n">
        <v>-101475.41</v>
      </c>
      <c r="H153" s="28" t="n">
        <v>19</v>
      </c>
      <c r="I153" s="28" t="n">
        <v>103108.45</v>
      </c>
      <c r="J153" s="28" t="n">
        <v>0</v>
      </c>
      <c r="K153" s="28" t="n">
        <v>0</v>
      </c>
      <c r="L153" s="28" t="n">
        <v>0</v>
      </c>
      <c r="M153" s="6" t="s">
        <f>=I153+J153+K153+L153</f>
      </c>
      <c r="N153" s="26"/>
    </row>
    <row collapsed="false" customFormat="false" customHeight="false" hidden="false" ht="12.1" outlineLevel="0" r="154">
      <c r="A154" s="25" t="n">
        <v>45540.5</v>
      </c>
      <c r="B154" s="26" t="s">
        <v>164</v>
      </c>
      <c r="C154" s="26" t="s">
        <v>230</v>
      </c>
      <c r="D154" s="26" t="s">
        <v>121</v>
      </c>
      <c r="E154" s="26" t="s">
        <v>121</v>
      </c>
      <c r="F154" s="26" t="s">
        <v>20</v>
      </c>
      <c r="G154" s="27" t="n">
        <v>-150000</v>
      </c>
      <c r="H154" s="28" t="n">
        <v>18</v>
      </c>
      <c r="I154" s="28" t="n">
        <v>154723.66</v>
      </c>
      <c r="J154" s="28" t="n">
        <v>0</v>
      </c>
      <c r="K154" s="28" t="n">
        <v>0</v>
      </c>
      <c r="L154" s="28" t="n">
        <v>0</v>
      </c>
      <c r="M154" s="6" t="s">
        <f>=I154+J154+K154+L154</f>
      </c>
      <c r="N154" s="26"/>
    </row>
    <row collapsed="false" customFormat="false" customHeight="false" hidden="false" ht="12.1" outlineLevel="0" r="155">
      <c r="A155" s="25" t="n">
        <v>45554.5</v>
      </c>
      <c r="B155" s="26" t="s">
        <v>167</v>
      </c>
      <c r="C155" s="26" t="s">
        <v>230</v>
      </c>
      <c r="D155" s="26" t="s">
        <v>121</v>
      </c>
      <c r="E155" s="26" t="s">
        <v>121</v>
      </c>
      <c r="F155" s="26" t="s">
        <v>20</v>
      </c>
      <c r="G155" s="27" t="n">
        <v>-207176.27</v>
      </c>
      <c r="H155" s="28" t="n">
        <v>16.5</v>
      </c>
      <c r="I155" s="28" t="n">
        <v>207176.27</v>
      </c>
      <c r="J155" s="28" t="n">
        <v>0</v>
      </c>
      <c r="K155" s="28" t="n">
        <v>0</v>
      </c>
      <c r="L155" s="28" t="n">
        <v>0</v>
      </c>
      <c r="M155" s="6" t="s">
        <f>=I155+J155+K155+L155</f>
      </c>
      <c r="N155" s="26"/>
    </row>
    <row collapsed="false" customFormat="false" customHeight="false" hidden="false" ht="12.1" outlineLevel="0" r="156">
      <c r="A156" s="25" t="n">
        <v>45556.5</v>
      </c>
      <c r="B156" s="26" t="s">
        <v>168</v>
      </c>
      <c r="C156" s="26" t="s">
        <v>230</v>
      </c>
      <c r="D156" s="26" t="s">
        <v>121</v>
      </c>
      <c r="E156" s="26" t="s">
        <v>121</v>
      </c>
      <c r="F156" s="26" t="s">
        <v>20</v>
      </c>
      <c r="G156" s="27" t="n">
        <v>-156203.66</v>
      </c>
      <c r="H156" s="28" t="n">
        <v>16.5</v>
      </c>
      <c r="I156" s="28" t="n">
        <v>156203.66</v>
      </c>
      <c r="J156" s="28" t="n">
        <v>0</v>
      </c>
      <c r="K156" s="28" t="n">
        <v>0</v>
      </c>
      <c r="L156" s="28" t="n">
        <v>0</v>
      </c>
      <c r="M156" s="6" t="s">
        <f>=I156+J156+K156+L156</f>
      </c>
      <c r="N156" s="26"/>
    </row>
    <row collapsed="false" customFormat="false" customHeight="false" hidden="false" ht="12.1" outlineLevel="0" r="157">
      <c r="A157" s="25" t="n">
        <v>45562.5</v>
      </c>
      <c r="B157" s="26" t="s">
        <v>170</v>
      </c>
      <c r="C157" s="26" t="s">
        <v>230</v>
      </c>
      <c r="D157" s="26" t="s">
        <v>121</v>
      </c>
      <c r="E157" s="26" t="s">
        <v>121</v>
      </c>
      <c r="F157" s="26" t="s">
        <v>20</v>
      </c>
      <c r="G157" s="27" t="n">
        <v>-72231</v>
      </c>
      <c r="H157" s="28" t="n">
        <v>17.5</v>
      </c>
      <c r="I157" s="28" t="n">
        <v>72231</v>
      </c>
      <c r="J157" s="28" t="n">
        <v>0</v>
      </c>
      <c r="K157" s="28" t="n">
        <v>0</v>
      </c>
      <c r="L157" s="28" t="n">
        <v>0</v>
      </c>
      <c r="M157" s="6" t="s">
        <f>=I157+J157+K157+L157</f>
      </c>
      <c r="N157" s="26"/>
    </row>
    <row collapsed="false" customFormat="false" customHeight="false" hidden="false" ht="12.1" outlineLevel="0" r="158">
      <c r="A158" s="25" t="n">
        <v>45565.5</v>
      </c>
      <c r="B158" s="26" t="s">
        <v>170</v>
      </c>
      <c r="C158" s="26" t="s">
        <v>230</v>
      </c>
      <c r="D158" s="26" t="s">
        <v>121</v>
      </c>
      <c r="E158" s="26" t="s">
        <v>121</v>
      </c>
      <c r="F158" s="26" t="s">
        <v>20</v>
      </c>
      <c r="G158" s="27" t="n">
        <v>-150000</v>
      </c>
      <c r="H158" s="28" t="n">
        <v>17.5</v>
      </c>
      <c r="I158" s="28" t="n">
        <v>150000</v>
      </c>
      <c r="J158" s="28" t="n">
        <v>0</v>
      </c>
      <c r="K158" s="28" t="n">
        <v>0</v>
      </c>
      <c r="L158" s="28" t="n">
        <v>0</v>
      </c>
      <c r="M158" s="6" t="s">
        <f>=I158+J158+K158+L158</f>
      </c>
      <c r="N158" s="26"/>
    </row>
    <row collapsed="false" customFormat="false" customHeight="false" hidden="false" ht="12.1" outlineLevel="0" r="159">
      <c r="A159" s="25" t="n">
        <v>45566.5</v>
      </c>
      <c r="B159" s="26" t="s">
        <v>171</v>
      </c>
      <c r="C159" s="26" t="s">
        <v>230</v>
      </c>
      <c r="D159" s="26" t="s">
        <v>121</v>
      </c>
      <c r="E159" s="26" t="s">
        <v>121</v>
      </c>
      <c r="F159" s="26" t="s">
        <v>20</v>
      </c>
      <c r="G159" s="27" t="n">
        <v>-20000</v>
      </c>
      <c r="H159" s="28" t="n">
        <v>17.5</v>
      </c>
      <c r="I159" s="28" t="n">
        <v>20000</v>
      </c>
      <c r="J159" s="28" t="n">
        <v>0</v>
      </c>
      <c r="K159" s="28" t="n">
        <v>0</v>
      </c>
      <c r="L159" s="28" t="n">
        <v>0</v>
      </c>
      <c r="M159" s="6" t="s">
        <f>=I159+J159+K159+L159</f>
      </c>
      <c r="N159" s="26"/>
    </row>
    <row collapsed="false" customFormat="false" customHeight="false" hidden="false" ht="12.1" outlineLevel="0" r="160">
      <c r="A160" s="25" t="n">
        <v>45571.5</v>
      </c>
      <c r="B160" s="26" t="s">
        <v>171</v>
      </c>
      <c r="C160" s="26" t="s">
        <v>230</v>
      </c>
      <c r="D160" s="26" t="s">
        <v>121</v>
      </c>
      <c r="E160" s="26" t="s">
        <v>121</v>
      </c>
      <c r="F160" s="26" t="s">
        <v>20</v>
      </c>
      <c r="G160" s="27" t="n">
        <v>-62002</v>
      </c>
      <c r="H160" s="28" t="n">
        <v>17.5</v>
      </c>
      <c r="I160" s="28" t="n">
        <v>62002</v>
      </c>
      <c r="J160" s="28" t="n">
        <v>0</v>
      </c>
      <c r="K160" s="28" t="n">
        <v>0</v>
      </c>
      <c r="L160" s="28" t="n">
        <v>0</v>
      </c>
      <c r="M160" s="6" t="s">
        <f>=I160+J160+K160+L160</f>
      </c>
      <c r="N160" s="26"/>
    </row>
    <row collapsed="false" customFormat="false" customHeight="false" hidden="false" ht="12.1" outlineLevel="0" r="161">
      <c r="A161" s="25" t="n">
        <v>45593.5</v>
      </c>
      <c r="B161" s="26" t="s">
        <v>170</v>
      </c>
      <c r="C161" s="26" t="s">
        <v>234</v>
      </c>
      <c r="D161" s="26" t="s">
        <v>121</v>
      </c>
      <c r="E161" s="26" t="s">
        <v>121</v>
      </c>
      <c r="F161" s="26" t="s">
        <v>20</v>
      </c>
      <c r="G161" s="27" t="n">
        <v>-130031</v>
      </c>
      <c r="H161" s="28" t="n">
        <v>17.5</v>
      </c>
      <c r="I161" s="28" t="n">
        <v>130031</v>
      </c>
      <c r="J161" s="28" t="n">
        <v>0</v>
      </c>
      <c r="K161" s="28" t="n">
        <v>0</v>
      </c>
      <c r="L161" s="28" t="n">
        <v>0</v>
      </c>
      <c r="M161" s="6" t="s">
        <f>=I161+J161+K161+L161</f>
      </c>
      <c r="N161" s="26"/>
    </row>
    <row collapsed="false" customFormat="false" customHeight="false" hidden="false" ht="12.1" outlineLevel="0" r="162">
      <c r="A162" s="25" t="n">
        <v>45596.5</v>
      </c>
      <c r="B162" s="26" t="s">
        <v>170</v>
      </c>
      <c r="C162" s="26" t="s">
        <v>234</v>
      </c>
      <c r="D162" s="26" t="s">
        <v>121</v>
      </c>
      <c r="E162" s="26" t="s">
        <v>121</v>
      </c>
      <c r="F162" s="26" t="s">
        <v>20</v>
      </c>
      <c r="G162" s="27" t="n">
        <v>-62314.27</v>
      </c>
      <c r="H162" s="28" t="n">
        <v>17.5</v>
      </c>
      <c r="I162" s="28" t="n">
        <v>66534.21</v>
      </c>
      <c r="J162" s="28" t="n">
        <v>0</v>
      </c>
      <c r="K162" s="28" t="n">
        <v>0</v>
      </c>
      <c r="L162" s="28" t="n">
        <v>0</v>
      </c>
      <c r="M162" s="6" t="s">
        <f>=I162+J162+K162+L162</f>
      </c>
      <c r="N162" s="26"/>
    </row>
    <row collapsed="false" customFormat="false" customHeight="false" hidden="false" ht="12.1" outlineLevel="0" r="163">
      <c r="A163" s="25" t="n">
        <v>45596.5</v>
      </c>
      <c r="B163" s="26" t="s">
        <v>171</v>
      </c>
      <c r="C163" s="26" t="s">
        <v>230</v>
      </c>
      <c r="D163" s="26" t="s">
        <v>121</v>
      </c>
      <c r="E163" s="26" t="s">
        <v>121</v>
      </c>
      <c r="F163" s="26" t="s">
        <v>20</v>
      </c>
      <c r="G163" s="27" t="n">
        <v>-124201.66</v>
      </c>
      <c r="H163" s="28" t="n">
        <v>17.5</v>
      </c>
      <c r="I163" s="28" t="n">
        <v>127092.78</v>
      </c>
      <c r="J163" s="28" t="n">
        <v>0</v>
      </c>
      <c r="K163" s="28" t="n">
        <v>0</v>
      </c>
      <c r="L163" s="28" t="n">
        <v>0</v>
      </c>
      <c r="M163" s="6" t="s">
        <f>=I163+J163+K163+L163</f>
      </c>
      <c r="N163" s="26"/>
    </row>
    <row collapsed="false" customFormat="false" customHeight="false" hidden="false" ht="12.1" outlineLevel="0" r="164">
      <c r="A164" s="25" t="n">
        <v>45597.5</v>
      </c>
      <c r="B164" s="26" t="s">
        <v>172</v>
      </c>
      <c r="C164" s="26" t="s">
        <v>230</v>
      </c>
      <c r="D164" s="26" t="s">
        <v>121</v>
      </c>
      <c r="E164" s="26" t="s">
        <v>121</v>
      </c>
      <c r="F164" s="26" t="s">
        <v>20</v>
      </c>
      <c r="G164" s="27" t="n">
        <v>-150000</v>
      </c>
      <c r="H164" s="28" t="n">
        <v>20</v>
      </c>
      <c r="I164" s="28" t="n">
        <v>154540.99</v>
      </c>
      <c r="J164" s="28" t="n">
        <v>0</v>
      </c>
      <c r="K164" s="28" t="n">
        <v>0</v>
      </c>
      <c r="L164" s="28" t="n">
        <v>0</v>
      </c>
      <c r="M164" s="6" t="s">
        <f>=I164+J164+K164+L164</f>
      </c>
      <c r="N164" s="26"/>
    </row>
    <row collapsed="false" customFormat="false" customHeight="false" hidden="false" ht="12.1" outlineLevel="0" r="165">
      <c r="A165" s="25" t="n">
        <v>45602.5</v>
      </c>
      <c r="B165" s="26" t="s">
        <v>34</v>
      </c>
      <c r="C165" s="26" t="s">
        <v>230</v>
      </c>
      <c r="D165" s="26" t="s">
        <v>121</v>
      </c>
      <c r="E165" s="26" t="s">
        <v>121</v>
      </c>
      <c r="F165" s="26" t="s">
        <v>20</v>
      </c>
      <c r="G165" s="27" t="n">
        <v>-50590</v>
      </c>
      <c r="H165" s="28" t="n">
        <v>19.5</v>
      </c>
      <c r="I165" s="28" t="n">
        <v>50590</v>
      </c>
      <c r="J165" s="28" t="n">
        <v>0</v>
      </c>
      <c r="K165" s="28" t="n">
        <v>0</v>
      </c>
      <c r="L165" s="28" t="n">
        <v>0</v>
      </c>
      <c r="M165" s="6" t="s">
        <f>=I165+J165+K165+L165</f>
      </c>
      <c r="N165" s="26"/>
    </row>
    <row collapsed="false" customFormat="false" customHeight="false" hidden="false" ht="12.1" outlineLevel="0" r="166">
      <c r="A166" s="25" t="n">
        <v>45615.5</v>
      </c>
      <c r="B166" s="26" t="s">
        <v>31</v>
      </c>
      <c r="C166" s="26" t="s">
        <v>230</v>
      </c>
      <c r="D166" s="26" t="s">
        <v>121</v>
      </c>
      <c r="E166" s="26" t="s">
        <v>121</v>
      </c>
      <c r="F166" s="26" t="s">
        <v>20</v>
      </c>
      <c r="G166" s="27" t="n">
        <v>-9200</v>
      </c>
      <c r="H166" s="28" t="n">
        <v>19.5</v>
      </c>
      <c r="I166" s="28" t="n">
        <v>9200</v>
      </c>
      <c r="J166" s="28" t="n">
        <v>0</v>
      </c>
      <c r="K166" s="28" t="n">
        <v>0</v>
      </c>
      <c r="L166" s="28" t="n">
        <v>0</v>
      </c>
      <c r="M166" s="6" t="s">
        <f>=I166+J166+K166+L166</f>
      </c>
      <c r="N166" s="26"/>
    </row>
    <row collapsed="false" customFormat="false" customHeight="false" hidden="false" ht="12.1" outlineLevel="0" r="167">
      <c r="A167" s="25" t="n">
        <v>45616.5</v>
      </c>
      <c r="B167" s="26" t="s">
        <v>31</v>
      </c>
      <c r="C167" s="26" t="s">
        <v>230</v>
      </c>
      <c r="D167" s="26" t="s">
        <v>121</v>
      </c>
      <c r="E167" s="26" t="s">
        <v>121</v>
      </c>
      <c r="F167" s="26" t="s">
        <v>20</v>
      </c>
      <c r="G167" s="27" t="n">
        <v>-50100</v>
      </c>
      <c r="H167" s="28" t="n">
        <v>19.5</v>
      </c>
      <c r="I167" s="28" t="n">
        <v>50100</v>
      </c>
      <c r="J167" s="28" t="n">
        <v>0</v>
      </c>
      <c r="K167" s="28" t="n">
        <v>0</v>
      </c>
      <c r="L167" s="28" t="n">
        <v>0</v>
      </c>
      <c r="M167" s="6" t="s">
        <f>=I167+J167+K167+L167</f>
      </c>
      <c r="N167" s="26"/>
    </row>
    <row collapsed="false" customFormat="false" customHeight="false" hidden="false" ht="12.1" outlineLevel="0" r="168">
      <c r="A168" s="25" t="n">
        <v>45623.5</v>
      </c>
      <c r="B168" s="26" t="s">
        <v>31</v>
      </c>
      <c r="C168" s="26" t="s">
        <v>230</v>
      </c>
      <c r="D168" s="26" t="s">
        <v>121</v>
      </c>
      <c r="E168" s="26" t="s">
        <v>121</v>
      </c>
      <c r="F168" s="26" t="s">
        <v>20</v>
      </c>
      <c r="G168" s="27" t="n">
        <v>-80577</v>
      </c>
      <c r="H168" s="28" t="n">
        <v>19.5</v>
      </c>
      <c r="I168" s="28" t="n">
        <v>80577</v>
      </c>
      <c r="J168" s="28" t="n">
        <v>0</v>
      </c>
      <c r="K168" s="28" t="n">
        <v>0</v>
      </c>
      <c r="L168" s="28" t="n">
        <v>0</v>
      </c>
      <c r="M168" s="6" t="s">
        <f>=I168+J168+K168+L168</f>
      </c>
      <c r="N168" s="26"/>
    </row>
    <row collapsed="false" customFormat="false" customHeight="false" hidden="false" ht="12.1" outlineLevel="0" r="169">
      <c r="A169" s="25" t="n">
        <v>45627.5</v>
      </c>
      <c r="B169" s="26" t="s">
        <v>31</v>
      </c>
      <c r="C169" s="26" t="s">
        <v>230</v>
      </c>
      <c r="D169" s="26" t="s">
        <v>121</v>
      </c>
      <c r="E169" s="26" t="s">
        <v>121</v>
      </c>
      <c r="F169" s="26" t="s">
        <v>20</v>
      </c>
      <c r="G169" s="27" t="n">
        <v>-70000</v>
      </c>
      <c r="H169" s="28" t="n">
        <v>19.5</v>
      </c>
      <c r="I169" s="28" t="n">
        <v>70000</v>
      </c>
      <c r="J169" s="28" t="n">
        <v>0</v>
      </c>
      <c r="K169" s="28" t="n">
        <v>0</v>
      </c>
      <c r="L169" s="28" t="n">
        <v>0</v>
      </c>
      <c r="M169" s="6" t="s">
        <f>=I169+J169+K169+L169</f>
      </c>
      <c r="N169" s="26"/>
    </row>
    <row collapsed="false" customFormat="false" customHeight="false" hidden="false" ht="12.1" outlineLevel="0" r="170">
      <c r="A170" s="25" t="n">
        <v>45632.5</v>
      </c>
      <c r="B170" s="26" t="s">
        <v>34</v>
      </c>
      <c r="C170" s="26" t="s">
        <v>230</v>
      </c>
      <c r="D170" s="26" t="s">
        <v>121</v>
      </c>
      <c r="E170" s="26" t="s">
        <v>121</v>
      </c>
      <c r="F170" s="26" t="s">
        <v>20</v>
      </c>
      <c r="G170" s="27" t="n">
        <v>-29000</v>
      </c>
      <c r="H170" s="28" t="n">
        <v>19.5</v>
      </c>
      <c r="I170" s="28" t="n">
        <v>29000</v>
      </c>
      <c r="J170" s="28" t="n">
        <v>0</v>
      </c>
      <c r="K170" s="28" t="n">
        <v>0</v>
      </c>
      <c r="L170" s="28" t="n">
        <v>0</v>
      </c>
      <c r="M170" s="6" t="s">
        <f>=I170+J170+K170+L170</f>
      </c>
      <c r="N170" s="26"/>
    </row>
    <row collapsed="false" customFormat="false" customHeight="false" hidden="false" ht="12.1" outlineLevel="0" r="171">
      <c r="A171" s="25" t="n">
        <v>45634.5</v>
      </c>
      <c r="B171" s="26" t="s">
        <v>31</v>
      </c>
      <c r="C171" s="26" t="s">
        <v>230</v>
      </c>
      <c r="D171" s="26" t="s">
        <v>121</v>
      </c>
      <c r="E171" s="26" t="s">
        <v>121</v>
      </c>
      <c r="F171" s="26" t="s">
        <v>20</v>
      </c>
      <c r="G171" s="27" t="n">
        <v>-27600</v>
      </c>
      <c r="H171" s="28" t="n">
        <v>19.5</v>
      </c>
      <c r="I171" s="28" t="n">
        <v>27600</v>
      </c>
      <c r="J171" s="28" t="n">
        <v>0</v>
      </c>
      <c r="K171" s="28" t="n">
        <v>0</v>
      </c>
      <c r="L171" s="28" t="n">
        <v>0</v>
      </c>
      <c r="M171" s="6" t="s">
        <f>=I171+J171+K171+L171</f>
      </c>
      <c r="N171" s="26"/>
    </row>
    <row collapsed="false" customFormat="false" customHeight="false" hidden="false" ht="12.1" outlineLevel="0" r="172">
      <c r="A172" s="25" t="n">
        <v>45637.5</v>
      </c>
      <c r="B172" s="26" t="s">
        <v>31</v>
      </c>
      <c r="C172" s="26" t="s">
        <v>230</v>
      </c>
      <c r="D172" s="26" t="s">
        <v>121</v>
      </c>
      <c r="E172" s="26" t="s">
        <v>121</v>
      </c>
      <c r="F172" s="26" t="s">
        <v>20</v>
      </c>
      <c r="G172" s="27" t="n">
        <v>-16000</v>
      </c>
      <c r="H172" s="28" t="n">
        <v>19.5</v>
      </c>
      <c r="I172" s="28" t="n">
        <v>16000</v>
      </c>
      <c r="J172" s="28" t="n">
        <v>0</v>
      </c>
      <c r="K172" s="28" t="n">
        <v>0</v>
      </c>
      <c r="L172" s="28" t="n">
        <v>0</v>
      </c>
      <c r="M172" s="6" t="s">
        <f>=I172+J172+K172+L172</f>
      </c>
      <c r="N172" s="26"/>
    </row>
    <row collapsed="false" customFormat="false" customHeight="false" hidden="false" ht="12.1" outlineLevel="0" r="173">
      <c r="A173" s="25" t="n">
        <v>45643.5</v>
      </c>
      <c r="B173" s="26" t="s">
        <v>31</v>
      </c>
      <c r="C173" s="26" t="s">
        <v>230</v>
      </c>
      <c r="D173" s="26" t="s">
        <v>121</v>
      </c>
      <c r="E173" s="26" t="s">
        <v>121</v>
      </c>
      <c r="F173" s="26" t="s">
        <v>20</v>
      </c>
      <c r="G173" s="27" t="n">
        <v>-83708.25</v>
      </c>
      <c r="H173" s="28" t="n">
        <v>19.5</v>
      </c>
      <c r="I173" s="28" t="n">
        <v>87999.23</v>
      </c>
      <c r="J173" s="28" t="n">
        <v>0</v>
      </c>
      <c r="K173" s="28" t="n">
        <v>0</v>
      </c>
      <c r="L173" s="28" t="n">
        <v>0</v>
      </c>
      <c r="M173" s="6" t="s">
        <f>=I173+J173+K173+L173</f>
      </c>
      <c r="N173" s="26"/>
    </row>
    <row collapsed="false" customFormat="false" customHeight="false" hidden="false" ht="12.1" outlineLevel="0" r="174">
      <c r="A174" s="25" t="n">
        <v>45643.5</v>
      </c>
      <c r="B174" s="26" t="s">
        <v>34</v>
      </c>
      <c r="C174" s="26" t="s">
        <v>230</v>
      </c>
      <c r="D174" s="26" t="s">
        <v>121</v>
      </c>
      <c r="E174" s="26" t="s">
        <v>121</v>
      </c>
      <c r="F174" s="26" t="s">
        <v>20</v>
      </c>
      <c r="G174" s="27" t="n">
        <v>-150205.09</v>
      </c>
      <c r="H174" s="28" t="n">
        <v>19.5</v>
      </c>
      <c r="I174" s="28" t="n">
        <v>150205.09</v>
      </c>
      <c r="J174" s="28" t="n">
        <v>0</v>
      </c>
      <c r="K174" s="28" t="n">
        <v>0</v>
      </c>
      <c r="L174" s="28" t="n">
        <v>0</v>
      </c>
      <c r="M174" s="6" t="s">
        <f>=I174+J174+K174+L174</f>
      </c>
      <c r="N174" s="26"/>
    </row>
    <row collapsed="false" customFormat="false" customHeight="false" hidden="false" ht="12.1" outlineLevel="0" r="175">
      <c r="A175" s="25" t="n">
        <v>45657.415972222</v>
      </c>
      <c r="B175" s="26" t="s">
        <v>31</v>
      </c>
      <c r="C175" s="26" t="s">
        <v>230</v>
      </c>
      <c r="D175" s="26" t="s">
        <v>121</v>
      </c>
      <c r="E175" s="26" t="s">
        <v>121</v>
      </c>
      <c r="F175" s="26" t="s">
        <v>20</v>
      </c>
      <c r="G175" s="27" t="n">
        <v>-4964.3</v>
      </c>
      <c r="H175" s="28" t="n">
        <v>19.5</v>
      </c>
      <c r="I175" s="28" t="n">
        <v>5336.62</v>
      </c>
      <c r="J175" s="28" t="n">
        <v>0</v>
      </c>
      <c r="K175" s="28" t="n">
        <v>0</v>
      </c>
      <c r="L175" s="28" t="n">
        <v>0</v>
      </c>
      <c r="M175" s="6" t="s">
        <f>=I175+J175+K175+L175</f>
      </c>
      <c r="N175" s="26"/>
    </row>
    <row collapsed="false" customFormat="false" customHeight="false" hidden="false" ht="12.1" outlineLevel="0" r="176">
      <c r="A176" s="25" t="n">
        <v>45698.375</v>
      </c>
      <c r="B176" s="26" t="s">
        <v>173</v>
      </c>
      <c r="C176" s="26" t="s">
        <v>230</v>
      </c>
      <c r="D176" s="26" t="s">
        <v>121</v>
      </c>
      <c r="E176" s="26" t="s">
        <v>121</v>
      </c>
      <c r="F176" s="26" t="s">
        <v>20</v>
      </c>
      <c r="G176" s="27" t="n">
        <v>-50000</v>
      </c>
      <c r="H176" s="28" t="n">
        <v>23</v>
      </c>
      <c r="I176" s="28" t="n">
        <v>51970.66</v>
      </c>
      <c r="J176" s="28" t="n">
        <v>0</v>
      </c>
      <c r="K176" s="28" t="n">
        <v>0</v>
      </c>
      <c r="L176" s="28" t="n">
        <v>0</v>
      </c>
      <c r="M176" s="6" t="s">
        <f>=I176+J176+K176+L176</f>
      </c>
      <c r="N176" s="26"/>
    </row>
    <row collapsed="false" customFormat="false" customHeight="false" hidden="false" ht="12.1" outlineLevel="0"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 t="s">
        <v>235</v>
      </c>
      <c r="M177" s="5" t="s">
        <f>=SUM(M2:M176)</f>
      </c>
      <c r="N177" s="4"/>
    </row>
  </sheetData>
  <autoFilter ref="A1:N17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50</v>
      </c>
      <c r="B1" s="34" t="s">
        <v>236</v>
      </c>
      <c r="C1" s="34" t="s">
        <v>0</v>
      </c>
      <c r="D1" s="34" t="s">
        <v>2</v>
      </c>
      <c r="E1" s="34" t="s">
        <v>237</v>
      </c>
      <c r="F1" s="34" t="s">
        <v>238</v>
      </c>
      <c r="G1" s="34" t="s">
        <v>239</v>
      </c>
      <c r="H1" s="34" t="s">
        <v>54</v>
      </c>
      <c r="I1" s="34" t="s">
        <v>240</v>
      </c>
      <c r="J1" s="34" t="s">
        <v>241</v>
      </c>
      <c r="K1" s="34" t="s">
        <v>242</v>
      </c>
      <c r="L1" s="34" t="s">
        <v>243</v>
      </c>
      <c r="M1" s="34" t="s">
        <v>244</v>
      </c>
      <c r="N1" s="34" t="s">
        <v>245</v>
      </c>
    </row>
    <row collapsed="false" customFormat="false" customHeight="false" hidden="false" ht="12.1" outlineLevel="0" r="2">
      <c r="A2" s="33" t="n">
        <v>45644</v>
      </c>
      <c r="B2" s="2" t="s">
        <v>246</v>
      </c>
      <c r="C2" s="2" t="s">
        <v>17</v>
      </c>
      <c r="D2" s="2" t="s">
        <v>19</v>
      </c>
      <c r="E2" s="17" t="n">
        <v>88000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74</v>
      </c>
      <c r="J2" s="17" t="n">
        <v>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3" t="n">
        <v>45645</v>
      </c>
      <c r="B3" s="2" t="s">
        <v>246</v>
      </c>
      <c r="C3" s="2" t="s">
        <v>17</v>
      </c>
      <c r="D3" s="2" t="s">
        <v>19</v>
      </c>
      <c r="E3" s="17" t="n">
        <v>51500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73</v>
      </c>
      <c r="J3" s="17" t="n">
        <v>1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3" t="n">
        <v>45651</v>
      </c>
      <c r="B4" s="2" t="s">
        <v>246</v>
      </c>
      <c r="C4" s="2" t="s">
        <v>17</v>
      </c>
      <c r="D4" s="2" t="s">
        <v>19</v>
      </c>
      <c r="E4" s="17" t="n">
        <v>47065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67</v>
      </c>
      <c r="J4" s="17" t="n">
        <v>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3" t="n">
        <v>45646</v>
      </c>
      <c r="B5" s="2" t="s">
        <v>246</v>
      </c>
      <c r="C5" s="2" t="s">
        <v>22</v>
      </c>
      <c r="D5" s="2" t="s">
        <v>23</v>
      </c>
      <c r="E5" s="17" t="n">
        <v>100000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72</v>
      </c>
      <c r="J5" s="17" t="n">
        <v>1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3" t="n">
        <v>45616</v>
      </c>
      <c r="B6" s="2" t="s">
        <v>246</v>
      </c>
      <c r="C6" s="2" t="s">
        <v>25</v>
      </c>
      <c r="D6" s="2" t="s">
        <v>26</v>
      </c>
      <c r="E6" s="17" t="n">
        <v>50000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102</v>
      </c>
      <c r="J6" s="17" t="n">
        <v>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3" t="n">
        <v>45646</v>
      </c>
      <c r="B7" s="2" t="s">
        <v>246</v>
      </c>
      <c r="C7" s="2" t="s">
        <v>28</v>
      </c>
      <c r="D7" s="2" t="s">
        <v>29</v>
      </c>
      <c r="E7" s="17" t="n">
        <v>50000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72</v>
      </c>
      <c r="J7" s="17" t="n">
        <v>1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3" t="n">
        <v>45597</v>
      </c>
      <c r="B8" s="2" t="s">
        <v>246</v>
      </c>
      <c r="C8" s="2" t="s">
        <v>31</v>
      </c>
      <c r="D8" s="2" t="s">
        <v>32</v>
      </c>
      <c r="E8" s="17" t="n">
        <v>-4964.24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121</v>
      </c>
      <c r="J8" s="17" t="n">
        <v>-1.0749994964043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3" t="n">
        <v>45597</v>
      </c>
      <c r="B9" s="2" t="s">
        <v>246</v>
      </c>
      <c r="C9" s="2" t="s">
        <v>34</v>
      </c>
      <c r="D9" s="2" t="s">
        <v>35</v>
      </c>
      <c r="E9" s="17" t="n">
        <v>-1793.25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121</v>
      </c>
      <c r="J9" s="17" t="n">
        <v>-1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3" t="n">
        <v>0</v>
      </c>
      <c r="B10" s="2" t="s">
        <v>13</v>
      </c>
      <c r="C10" s="2" t="s">
        <v>13</v>
      </c>
      <c r="D10" s="2" t="s">
        <v>13</v>
      </c>
      <c r="E10" s="17" t="n">
        <v> </v>
      </c>
      <c r="F10" s="7" t="n">
        <v> </v>
      </c>
      <c r="G10" s="17" t="n">
        <v> </v>
      </c>
      <c r="H10" s="2" t="s">
        <v>13</v>
      </c>
      <c r="I10" s="7" t="n">
        <v> </v>
      </c>
      <c r="J10" s="17" t="n">
        <v> </v>
      </c>
      <c r="K10" s="17" t="n">
        <v> </v>
      </c>
      <c r="L10" s="17" t="n">
        <v> </v>
      </c>
      <c r="M10" s="17" t="n">
        <v> </v>
      </c>
    </row>
    <row collapsed="false" customFormat="false" customHeight="false" hidden="false" ht="12.1" outlineLevel="0" r="11">
      <c r="A11" s="33"/>
      <c r="B11" s="2"/>
      <c r="C11" s="2"/>
      <c r="D11" s="2" t="s">
        <v>247</v>
      </c>
      <c r="E11" s="17" t="n">
        <v> </v>
      </c>
      <c r="F11" s="7" t="n">
        <v> </v>
      </c>
      <c r="G11" s="17" t="n">
        <v> </v>
      </c>
      <c r="H11" s="2" t="s">
        <v>13</v>
      </c>
      <c r="I11" s="7" t="n">
        <v> </v>
      </c>
      <c r="J11" s="17" t="n">
        <v> </v>
      </c>
      <c r="K11" s="17" t="n">
        <v> </v>
      </c>
      <c r="L11" s="17" t="n">
        <v> </v>
      </c>
      <c r="M11" s="17" t="n">
        <v> </v>
      </c>
    </row>
  </sheetData>
  <autoFilter ref="A1:N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248</v>
      </c>
      <c r="D1" s="34" t="s">
        <v>249</v>
      </c>
      <c r="E1" s="34" t="s">
        <v>241</v>
      </c>
      <c r="F1" s="34" t="s">
        <v>250</v>
      </c>
      <c r="G1" s="34" t="s">
        <v>237</v>
      </c>
      <c r="H1" s="34" t="s">
        <v>251</v>
      </c>
      <c r="I1" s="34" t="s">
        <v>252</v>
      </c>
      <c r="J1" s="34" t="s">
        <v>253</v>
      </c>
      <c r="K1" s="34" t="s">
        <v>254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2025-03-01T21:39:46.00Z</dcterms:created>
  <dc:creator>izi-invest.ru</dc:creator>
  <cp:revision>0</cp:revision>
</cp:coreProperties>
</file>