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<sst xmlns="http://schemas.openxmlformats.org/spreadsheetml/2006/main" count="1058" uniqueCount="266">
  <si>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</si>
  <si>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</si>
  <si>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</si>
  <si>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</si>
  <si>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</si>
  <si>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</si>
  <si>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</si>
  <si>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</si>
  <si>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</si>
  <si>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</si>
  <si>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</si>
  <si>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</si>
  <si>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</si>
  <si>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</si>
  <si>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</si>
  <si>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</si>
  <si>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DEPOSIT_TCS_17_2024_2</t>
  </si>
  <si>
    <t>custom</t>
  </si>
  <si>
    <t>Тинькофф 17% 2024 2</t>
  </si>
  <si>
    <t>RUR</t>
  </si>
  <si>
    <t>AMD</t>
  </si>
  <si>
    <t>DEPOSIT_DOMRF_19.5_2024</t>
  </si>
  <si>
    <t>НС домрф 19.5% 2024</t>
  </si>
  <si>
    <t>BYN</t>
  </si>
  <si>
    <t>DEPOSIT_DOMRF_19.5_2024_Y</t>
  </si>
  <si>
    <t>НС домрф 19.5% 2024 Яра</t>
  </si>
  <si>
    <t>CAD</t>
  </si>
  <si>
    <t>DEPOSIT_TCS_16_2024_Y</t>
  </si>
  <si>
    <t>Тинькофф 16% 2024 Яра</t>
  </si>
  <si>
    <t>CHF</t>
  </si>
  <si>
    <t>DEPOSIT_TCS_21_2024</t>
  </si>
  <si>
    <t>Тинькофф 21% 2024</t>
  </si>
  <si>
    <t>CNY</t>
  </si>
  <si>
    <t>DEPOSIT_TCS_23_2024_Y</t>
  </si>
  <si>
    <t>Тинькофф 23% 2024 Яра</t>
  </si>
  <si>
    <t>EUR</t>
  </si>
  <si>
    <t>Сумма по прочим бумагам: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</si>
  <si>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</si>
  <si>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</si>
  <si>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</si>
  <si>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</si>
  <si>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</si>
  <si>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</si>
  <si>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</si>
  <si>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</si>
  <si>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</si>
  <si>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</si>
  <si>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</si>
  <si>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</si>
  <si>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</si>
  <si>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</si>
  <si>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</si>
  <si>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</si>
  <si>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</si>
  <si>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</si>
  <si>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</si>
  <si>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</si>
  <si>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Открытие депозита DEPOSIT_RAIF_20%</t>
  </si>
  <si>
    <t>Открытие депозита DEPOSIT_VTB_24</t>
  </si>
  <si>
    <t>Вывод средств с депозита DEPOSIT_VTB_24</t>
  </si>
  <si>
    <t>Открытие депозита DEPOSIT_VTB_21</t>
  </si>
  <si>
    <t>Вывод средств с депозита DEPOSIT_VTB_21</t>
  </si>
  <si>
    <t>Открытие депозита DEPOSIT_VTB_15</t>
  </si>
  <si>
    <t>Вывод средств с депозита DEPOSIT_VTB_15</t>
  </si>
  <si>
    <t>Открытие депозита DEPOSIT_TCS_10%</t>
  </si>
  <si>
    <t>Открытие депозита DEPOSIT_ETB_6,5%</t>
  </si>
  <si>
    <t>Открытие депозита DEPOSIT_DOMRF7%</t>
  </si>
  <si>
    <t>Открытие депозита DEPOSIT_SOVOK_8,3%</t>
  </si>
  <si>
    <t>Вывод средств с депозита DEPOSIT_RAIF_20%</t>
  </si>
  <si>
    <t>Открытие депозита DEPOSIT_ALFA_9%</t>
  </si>
  <si>
    <t>Вывод средств с депозита DEPOSIT_TCS_10%</t>
  </si>
  <si>
    <t>Вывод средств с депозита DEPOSIT_DOMRF7%</t>
  </si>
  <si>
    <t>Открытие депозита DEPOSIT_DOMRF_8,5%</t>
  </si>
  <si>
    <t>Открытие депозита DEPOSIT_DOMRF_9%</t>
  </si>
  <si>
    <t>Вывод средств с депозита DEPOSIT_ETB_6,5%</t>
  </si>
  <si>
    <t>Открытие депозита DEPOSIT_DOMRF_8%</t>
  </si>
  <si>
    <t>Вывод средств с депозита DEPOSIT_DOMRF_8%</t>
  </si>
  <si>
    <t>Вывод средств с депозита DEPOSIT_DOMRF_8,5%</t>
  </si>
  <si>
    <t>Вывод средств с депозита DEPOSIT_ALFA_9%</t>
  </si>
  <si>
    <t>Вывод средств с депозита DEPOSIT_SOVOK_8,3%</t>
  </si>
  <si>
    <t>Открытие депозита DEPOSIT_DOMRF_7,5%</t>
  </si>
  <si>
    <t>Вывод средств с депозита DEPOSIT_DOMRF_9%</t>
  </si>
  <si>
    <t>Открытие депозита DEPOSIT_DOMRF_8_2022</t>
  </si>
  <si>
    <t>Вывод средств с депозита DEPOSIT_DOMRF_7,5%</t>
  </si>
  <si>
    <t>Вывод средств с депозита DEPOSIT_DOMRF_8_2022</t>
  </si>
  <si>
    <t>Открытие депозита DEPOSIT_MKB_7%</t>
  </si>
  <si>
    <t>Вывод средств с депозита DEPOSIT_MKB_7%</t>
  </si>
  <si>
    <t>Открытие депозита DEPOSIT_ALFA_9,5%_2023</t>
  </si>
  <si>
    <t>Открытие депозита DEPOSIT_MKB_7%_2023</t>
  </si>
  <si>
    <t>Открытие депозита DEPOSIT_DOMRF_7,8_2023</t>
  </si>
  <si>
    <t>Вывод средств с депозита DEPOSIT_DOMRF_7,8_2023</t>
  </si>
  <si>
    <t>Вывод средств с депозита DEPOSIT_MKB_7%_2023</t>
  </si>
  <si>
    <t>Вывод средств с депозита DEPOSIT_ALFA_9,5%_2023</t>
  </si>
  <si>
    <t>Открытие депозита DEPOSIT_MKB_7%_2023_2</t>
  </si>
  <si>
    <t>Открытие депозита DEPOSIT_MKB_6.5%_Y</t>
  </si>
  <si>
    <t>Открытие депозита DEPOSIT_RAIF_6%_2023</t>
  </si>
  <si>
    <t>Вывод средств с депозита DEPOSIT_RAIF_6%_2023</t>
  </si>
  <si>
    <t>Вывод средств с депозита DEPOSIT_MKB_6.5%_Y</t>
  </si>
  <si>
    <t>Открытие депозита DEPOSIT_DOMRF_7,6_2023</t>
  </si>
  <si>
    <t>Вывод средств с депозита DEPOSIT_DOMRF_7,6_2023</t>
  </si>
  <si>
    <t>Открытие депозита DEPOSIT_DOMRF_7,9_2023</t>
  </si>
  <si>
    <t>Открытие депозита DEPOSIT_DOMRF_10_2023_Y</t>
  </si>
  <si>
    <t>Вывод средств с депозита DEPOSIT_DOMRF_7,9_2023</t>
  </si>
  <si>
    <t>Открытие депозита DEPOSIT_DOMRF_10_2023</t>
  </si>
  <si>
    <t>Вывод средств с депозита DEPOSIT_DOMRF_10_2023</t>
  </si>
  <si>
    <t>Вывод средств с депозита DEPOSIT_DOMRF_10_2023_Y</t>
  </si>
  <si>
    <t>Открытие депозита DEPOSIT_ALFA_12%_2023</t>
  </si>
  <si>
    <t>Вывод средств с депозита DEPOSIT_MKB_7%_2023_2</t>
  </si>
  <si>
    <t>Открытие депозита DEPOSIT_DOMRF_11.3_2023_Y</t>
  </si>
  <si>
    <t>Открытие депозита DEPOSIT_DOMRF_11.3_2023</t>
  </si>
  <si>
    <t>Вывод средств с депозита DEPOSIT_ALFA_12%_2023</t>
  </si>
  <si>
    <t>Открытие депозита DEPOSIT_ALFA_12.5%_2023</t>
  </si>
  <si>
    <t>Вывод средств с депозита DEPOSIT_DOMRF_11.3_2023</t>
  </si>
  <si>
    <t>Вывод средств с депозита DEPOSIT_DOMRF_11.3_2023_Y</t>
  </si>
  <si>
    <t>Вывод средств с депозита DEPOSIT_ALFA_12.5%_2023</t>
  </si>
  <si>
    <t>Открытие депозита DEPOSIT_DOMRF_13_2023_Y</t>
  </si>
  <si>
    <t>Открытие депозита DEPOSIT_DOMRF_13_2023</t>
  </si>
  <si>
    <t>Вывод средств с депозита DEPOSIT_DOMRF_13_2023_Y</t>
  </si>
  <si>
    <t>Открытие депозита DEPOSIT_MKB_14_2023</t>
  </si>
  <si>
    <t>Вывод средств с депозита DEPOSIT_DOMRF_13_2023</t>
  </si>
  <si>
    <t>Открытие депозита DEPOSIT_DOMRF_14.7_2023</t>
  </si>
  <si>
    <t>Открытие депозита DEPOSIT_DOMRF_17.5_2023</t>
  </si>
  <si>
    <t>Вывод средств с депозита DEPOSIT_DOMRF_14.7_2023</t>
  </si>
  <si>
    <t>Открытие депозита DEPOSIT_DOMRF_14.7_2024_Y</t>
  </si>
  <si>
    <t>Вывод средств с депозита DEPOSIT_DOMRF_14.7_2024_Y</t>
  </si>
  <si>
    <t>Вывод средств с депозита DEPOSIT_MKB_14_2023</t>
  </si>
  <si>
    <t>Открытие депозита DEPOSIT_DOMRF_14.7_2024</t>
  </si>
  <si>
    <t>Вывод средств с депозита DEPOSIT_DOMRF_14.7_2024</t>
  </si>
  <si>
    <t>Вывод средств с депозита DEPOSIT_DOMRF_17.5_2023</t>
  </si>
  <si>
    <t>Открытие депозита DEPOSIT_TINK_15_2024</t>
  </si>
  <si>
    <t>Открытие депозита DEPOSIT_ALFA_16_2024</t>
  </si>
  <si>
    <t>Открытие депозита DEPOSIT_TCS_17_2024</t>
  </si>
  <si>
    <t>Открытие депозита DEPOSIT_TCS_17_2024_Y</t>
  </si>
  <si>
    <t>Вывод средств с депозита DEPOSIT_ALFA_16_2024</t>
  </si>
  <si>
    <t>Открытие депозита DEPOSIT_DOMRF_15.2_2024</t>
  </si>
  <si>
    <t>Открытие депозита DEPOSIT_DOMRF_15.2_2024_Y</t>
  </si>
  <si>
    <t>Вывод средств с депозита DEPOSIT_DOMRF_15.2_2024</t>
  </si>
  <si>
    <t>Открытие депозита DEPOSIT_OZON_18_2024</t>
  </si>
  <si>
    <t>Вывод средств с депозита DEPOSIT_DOMRF_15.2_2024_Y</t>
  </si>
  <si>
    <t>Открытие депозита DEPOSIT_ALFA_18_2024_Y</t>
  </si>
  <si>
    <t>Вывод средств с депозита DEPOSIT_TCS_17_2024</t>
  </si>
  <si>
    <t>Вывод средств с депозита DEPOSIT_TINK_15_2024</t>
  </si>
  <si>
    <t>Вывод средств с депозита DEPOSIT_TCS_17_2024_Y</t>
  </si>
  <si>
    <t>Вывод средств с депозита DEPOSIT_ALFA_18_2024_Y</t>
  </si>
  <si>
    <t>Открытие депозита DEPOSIT_ALFA_19_2024_Y</t>
  </si>
  <si>
    <t>Открытие депозита DEPOSIT_DOMRF_16.5_2024_Y</t>
  </si>
  <si>
    <t>Открытие депозита DEPOSIT_DOMRF_16.5_2024</t>
  </si>
  <si>
    <t>Вывод средств с депозита DEPOSIT_DOMRF_16.5_2024_Y</t>
  </si>
  <si>
    <t>Вывод средств с депозита DEPOSIT_DOMRF_16.5_2024</t>
  </si>
  <si>
    <t>Вывод средств с депозита DEPOSIT_ALFA_19_2024_Y</t>
  </si>
  <si>
    <t>Вывод средств с депозита DEPOSIT_OZON_18_2024</t>
  </si>
  <si>
    <t>Открытие депозита DEPOSIT_DOMRF_17.5_2024</t>
  </si>
  <si>
    <t>Открытие депозита DEPOSIT_DOMRF_17.5_2024_Y</t>
  </si>
  <si>
    <t>Вывод средств с депозита DEPOSIT_DOMRF_17.5_2024</t>
  </si>
  <si>
    <t>Открытие депозита DEPOSIT_ALFA_20_2024</t>
  </si>
  <si>
    <t>Вывод средств с депозита DEPOSIT_DOMRF_17.5_2024_Y</t>
  </si>
  <si>
    <t>Вывод средств с депозита DEPOSIT_ALFA_20_2024</t>
  </si>
  <si>
    <t>Открытие депозита DEPOSIT_DOMRF_19.5_2024_Y</t>
  </si>
  <si>
    <t>Открытие депозита DEPOSIT_DOMRF_19.5_2024</t>
  </si>
  <si>
    <t>Вывод средств с депозита DEPOSIT_DOMRF_19.5_2024_Y</t>
  </si>
  <si>
    <t>Вывод средств с депозита DEPOSIT_DOMRF_19.5_2024</t>
  </si>
  <si>
    <t>Открытие депозита DEPOSIT_TCS_21_2024</t>
  </si>
  <si>
    <t>Открытие депозита DEPOSIT_TCS_23_2024</t>
  </si>
  <si>
    <t>Открытие депозита DEPOSIT_TCS_17_2024_2</t>
  </si>
  <si>
    <t>Открытие депозита DEPOSIT_TCS_23_2024_Y</t>
  </si>
  <si>
    <t>Открытие депозита DEPOSIT_TCS_16_2024_Y</t>
  </si>
  <si>
    <t>Вывод средств с депозита DEPOSIT_TCS_23_2024</t>
  </si>
  <si>
    <t>Баланс сейчас</t>
  </si>
  <si>
    <t>XIRR</t>
  </si>
  <si>
    <t>Сред.взвеш.сумм.</t>
  </si>
  <si>
    <t>Полный доход, RUR</t>
  </si>
  <si>
    <t>Сред.год.дох.</t>
  </si>
  <si>
    <t>Стоимость сейчас</t>
  </si>
  <si>
    <t>Полный доход</t>
  </si>
  <si>
    <t>DEPOSIT_RAIF_20%</t>
  </si>
  <si>
    <t>DEPOSIT_VTB_24</t>
  </si>
  <si>
    <t>DEPOSIT_VTB_21</t>
  </si>
  <si>
    <t>DEPOSIT_VTB_15</t>
  </si>
  <si>
    <t>DEPOSIT_TCS_10%</t>
  </si>
  <si>
    <t>DEPOSIT_ETB_6,5%</t>
  </si>
  <si>
    <t>DEPOSIT_DOMRF7%</t>
  </si>
  <si>
    <t>DEPOSIT_SOVOK_8,3%</t>
  </si>
  <si>
    <t>DEPOSIT_ALFA_9%</t>
  </si>
  <si>
    <t>DEPOSIT_DOMRF_8,5%</t>
  </si>
  <si>
    <t>DEPOSIT_DOMRF_9%</t>
  </si>
  <si>
    <t>DEPOSIT_DOMRF_8%</t>
  </si>
  <si>
    <t>DEPOSIT_DOMRF_7,5%</t>
  </si>
  <si>
    <t>DEPOSIT_DOMRF_8_2022</t>
  </si>
  <si>
    <t>DEPOSIT_MKB_7%</t>
  </si>
  <si>
    <t>DEPOSIT_ALFA_9,5%_2023</t>
  </si>
  <si>
    <t>DEPOSIT_MKB_7%_2023</t>
  </si>
  <si>
    <t>DEPOSIT_DOMRF_7,8_2023</t>
  </si>
  <si>
    <t>DEPOSIT_MKB_7%_2023_2</t>
  </si>
  <si>
    <t>DEPOSIT_MKB_6.5%_Y</t>
  </si>
  <si>
    <t>DEPOSIT_RAIF_6%_2023</t>
  </si>
  <si>
    <t>DEPOSIT_DOMRF_7,6_2023</t>
  </si>
  <si>
    <t>DEPOSIT_DOMRF_7,9_2023</t>
  </si>
  <si>
    <t>DEPOSIT_DOMRF_10_2023_Y</t>
  </si>
  <si>
    <t>DEPOSIT_DOMRF_10_2023</t>
  </si>
  <si>
    <t>DEPOSIT_ALFA_12%_2023</t>
  </si>
  <si>
    <t>DEPOSIT_DOMRF_11.3_2023_Y</t>
  </si>
  <si>
    <t>DEPOSIT_DOMRF_11.3_2023</t>
  </si>
  <si>
    <t>DEPOSIT_ALFA_12.5%_2023</t>
  </si>
  <si>
    <t>DEPOSIT_DOMRF_13_2023_Y</t>
  </si>
  <si>
    <t>DEPOSIT_DOMRF_13_2023</t>
  </si>
  <si>
    <t>DEPOSIT_MKB_14_2023</t>
  </si>
  <si>
    <t>DEPOSIT_DOMRF_14.7_2023</t>
  </si>
  <si>
    <t>DEPOSIT_DOMRF_17.5_2023</t>
  </si>
  <si>
    <t>DEPOSIT_DOMRF_14.7_2024_Y</t>
  </si>
  <si>
    <t>DEPOSIT_DOMRF_14.7_2024</t>
  </si>
  <si>
    <t>DEPOSIT_TINK_15_2024</t>
  </si>
  <si>
    <t>DEPOSIT_ALFA_16_2024</t>
  </si>
  <si>
    <t>DEPOSIT_TCS_17_2024</t>
  </si>
  <si>
    <t>DEPOSIT_TCS_17_2024_Y</t>
  </si>
  <si>
    <t>DEPOSIT_DOMRF_15.2_2024</t>
  </si>
  <si>
    <t>DEPOSIT_DOMRF_15.2_2024_Y</t>
  </si>
  <si>
    <t>DEPOSIT_OZON_18_2024</t>
  </si>
  <si>
    <t>DEPOSIT_ALFA_18_2024_Y</t>
  </si>
  <si>
    <t>DEPOSIT_ALFA_19_2024_Y</t>
  </si>
  <si>
    <t>DEPOSIT_DOMRF_16.5_2024</t>
  </si>
  <si>
    <t>DEPOSIT_DOMRF_16.5_2024_Y</t>
  </si>
  <si>
    <t>DEPOSIT_DOMRF_17.5_2024</t>
  </si>
  <si>
    <t>DEPOSIT_DOMRF_17.5_2024_Y</t>
  </si>
  <si>
    <t>DEPOSIT_ALFA_20_2024</t>
  </si>
  <si>
    <t>DEPOSIT_TCS_23_2024</t>
  </si>
  <si>
    <t>DEPOSIT_TCS_17_2024_2
Тинькофф 17% 2024 2</t>
  </si>
  <si>
    <t>DEPOSIT_DOMRF_19.5_2024
НС домрф 19.5% 2024</t>
  </si>
  <si>
    <t>DEPOSIT_DOMRF_19.5_2024_Y
НС домрф 19.5% 2024 Яра</t>
  </si>
  <si>
    <t>DEPOSIT_TCS_16_2024_Y
Тинькофф 16% 2024 Яра</t>
  </si>
  <si>
    <t>DEPOSIT_TCS_21_2024
Тинькофф 21% 2024</t>
  </si>
  <si>
    <t>DEPOSIT_TCS_23_2024_Y
Тинькофф 23% 2024 Яра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</si>
  <si>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</si>
  <si>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</si>
  <si>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</si>
  <si>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</si>
  <si>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</si>
  <si>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</si>
  <si>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</si>
  <si>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</si>
  <si>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</si>
  <si>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Списание комиссий</t>
  </si>
  <si>
    <t>Комиссия альфа 100 дней</t>
  </si>
  <si>
    <t>Комиссия тиньк про</t>
  </si>
  <si>
    <t>Комиссия тиньк Яра платинум</t>
  </si>
  <si>
    <t>Комиссия альфа 365 дней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</si>
  <si>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</si>
  <si>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</si>
  <si>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</si>
  <si>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</si>
  <si>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</si>
  <si>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</si>
  <si>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</si>
  <si>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</si>
  <si>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</si>
  <si>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</si>
  <si>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</si>
  <si>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</si>
  <si>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Вклады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</si>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</sst>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17</v>
      </c>
      <c r="G2" s="17" t="n">
        <v>0</v>
      </c>
      <c r="H2" s="6" t="n">
        <v>0</v>
      </c>
      <c r="I2" s="16"/>
      <c r="J2" s="6" t="n">
        <v>186565</v>
      </c>
      <c r="K2" s="9" t="n">
        <v>-0</v>
      </c>
      <c r="L2" s="6"/>
      <c r="M2" s="17" t="n">
        <v>1</v>
      </c>
      <c r="N2" s="16" t="n">
        <v>7</v>
      </c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19.5</v>
      </c>
      <c r="G3" s="17" t="n">
        <v>0</v>
      </c>
      <c r="H3" s="6" t="n">
        <v>0</v>
      </c>
      <c r="I3" s="16"/>
      <c r="J3" s="6" t="n">
        <v>134585.31</v>
      </c>
      <c r="K3" s="9" t="n">
        <v>2.3912</v>
      </c>
      <c r="L3" s="6"/>
      <c r="M3" s="17" t="n">
        <v>-1.08</v>
      </c>
      <c r="N3" s="16" t="n">
        <v>5</v>
      </c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19.5</v>
      </c>
      <c r="G4" s="17" t="n">
        <v>0</v>
      </c>
      <c r="H4" s="6" t="n">
        <v>0</v>
      </c>
      <c r="I4" s="16"/>
      <c r="J4" s="6" t="n">
        <v>128001.84</v>
      </c>
      <c r="K4" s="9" t="n">
        <v>3.0881</v>
      </c>
      <c r="L4" s="6"/>
      <c r="M4" s="17" t="n">
        <v>-83.76</v>
      </c>
      <c r="N4" s="16" t="n">
        <v>5</v>
      </c>
      <c r="O4" s="16" t="s">
        <v>26</v>
      </c>
      <c r="P4" s="17" t="n">
        <v>55.910801191254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16</v>
      </c>
      <c r="G5" s="17" t="n">
        <v>0</v>
      </c>
      <c r="H5" s="6" t="n">
        <v>0</v>
      </c>
      <c r="I5" s="16"/>
      <c r="J5" s="6" t="n">
        <v>100000</v>
      </c>
      <c r="K5" s="9" t="n">
        <v>-0</v>
      </c>
      <c r="L5" s="6"/>
      <c r="M5" s="17" t="n">
        <v>1</v>
      </c>
      <c r="N5" s="16" t="n">
        <v>4</v>
      </c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21</v>
      </c>
      <c r="G6" s="17" t="n">
        <v>0</v>
      </c>
      <c r="H6" s="6" t="n">
        <v>0</v>
      </c>
      <c r="I6" s="16"/>
      <c r="J6" s="6" t="n">
        <v>50000</v>
      </c>
      <c r="K6" s="9" t="n">
        <v>-0</v>
      </c>
      <c r="L6" s="6"/>
      <c r="M6" s="17" t="n">
        <v>1</v>
      </c>
      <c r="N6" s="16" t="n">
        <v>2</v>
      </c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23</v>
      </c>
      <c r="G7" s="17" t="n">
        <v>0</v>
      </c>
      <c r="H7" s="6" t="n">
        <v>0</v>
      </c>
      <c r="I7" s="16"/>
      <c r="J7" s="6" t="n">
        <v>50000</v>
      </c>
      <c r="K7" s="9" t="n">
        <v>-0</v>
      </c>
      <c r="L7" s="6"/>
      <c r="M7" s="17" t="n">
        <v>1</v>
      </c>
      <c r="N7" s="16" t="n">
        <v>2</v>
      </c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37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538136.85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76.9724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44624.499305556</v>
      </c>
      <c r="B2" s="6" t="n">
        <v>70000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44624.5</v>
      </c>
      <c r="B3" s="6" t="n">
        <v>70000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44640.499305556</v>
      </c>
      <c r="B4" s="6" t="n">
        <v>72000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44640.5</v>
      </c>
      <c r="B5" s="6" t="n">
        <v>72000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44651.5</v>
      </c>
      <c r="B6" s="6" t="n">
        <v>-72568.11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44652.5</v>
      </c>
      <c r="B7" s="6" t="n">
        <v>72000</v>
      </c>
      <c r="C7" s="16" t="s">
        <v>60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44681.5</v>
      </c>
      <c r="B8" s="6" t="n">
        <v>-73195.4</v>
      </c>
      <c r="C8" s="16" t="s">
        <v>61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44682.5</v>
      </c>
      <c r="B9" s="6" t="n">
        <v>94060</v>
      </c>
      <c r="C9" s="16" t="s">
        <v>62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44712.5</v>
      </c>
      <c r="B10" s="6" t="n">
        <v>-95289.98</v>
      </c>
      <c r="C10" s="16" t="s">
        <v>63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44713.883333333</v>
      </c>
      <c r="B11" s="6" t="n">
        <v>97208.51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44715.479861111</v>
      </c>
      <c r="B12" s="6" t="n">
        <v>960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44715.499305556</v>
      </c>
      <c r="B13" s="6" t="n">
        <v>960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44720.499305556</v>
      </c>
      <c r="B14" s="6" t="n">
        <v>527.15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44720.815277778</v>
      </c>
      <c r="B15" s="6" t="n">
        <v>527.15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44736.499305556</v>
      </c>
      <c r="B16" s="6" t="n">
        <v>500</v>
      </c>
      <c r="C16" s="16" t="s">
        <v>56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44736.736111111</v>
      </c>
      <c r="B17" s="6" t="n">
        <v>500</v>
      </c>
      <c r="C17" s="16" t="s">
        <v>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44741.499305556</v>
      </c>
      <c r="B18" s="6" t="n">
        <v>1574.47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44741.529861111</v>
      </c>
      <c r="B19" s="6" t="n">
        <v>1574.47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44781.5</v>
      </c>
      <c r="B20" s="6" t="n">
        <v>100000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44781.500694444</v>
      </c>
      <c r="B21" s="6" t="n">
        <v>100000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44786.499305556</v>
      </c>
      <c r="B22" s="6" t="n">
        <v>1000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44786.499305556</v>
      </c>
      <c r="B23" s="6" t="n">
        <v>1000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44788.499305556</v>
      </c>
      <c r="B24" s="6" t="n">
        <v>53000</v>
      </c>
      <c r="C24" s="16" t="s">
        <v>56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44788.5</v>
      </c>
      <c r="B25" s="6" t="n">
        <v>53000</v>
      </c>
      <c r="C25" s="16" t="s">
        <v>67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44789.499305556</v>
      </c>
      <c r="B26" s="6" t="n">
        <v>79000</v>
      </c>
      <c r="C26" s="16" t="s">
        <v>56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44789.5</v>
      </c>
      <c r="B27" s="6" t="n">
        <v>79000</v>
      </c>
      <c r="C27" s="16" t="s">
        <v>66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44804</v>
      </c>
      <c r="B28" s="6" t="n">
        <v>-77194</v>
      </c>
      <c r="C28" s="16" t="s">
        <v>68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44804.934722222</v>
      </c>
      <c r="B29" s="6" t="n">
        <v>72000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44805</v>
      </c>
      <c r="B30" s="6" t="n">
        <v>-103398.1</v>
      </c>
      <c r="C30" s="16" t="s">
        <v>70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44805.499305556</v>
      </c>
      <c r="B31" s="6" t="n">
        <v>230.71</v>
      </c>
      <c r="C31" s="16" t="s">
        <v>66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44809.499305556</v>
      </c>
      <c r="B32" s="6" t="n">
        <v>-80230.71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44809.499305556</v>
      </c>
      <c r="B33" s="6" t="n">
        <v>57407.9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44809.5</v>
      </c>
      <c r="B34" s="6" t="n">
        <v>118000</v>
      </c>
      <c r="C34" s="16" t="s">
        <v>72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44809.5</v>
      </c>
      <c r="B35" s="6" t="n">
        <v>80000</v>
      </c>
      <c r="C35" s="16" t="s">
        <v>73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44812.451388889</v>
      </c>
      <c r="B36" s="6" t="n">
        <v>-100552.05</v>
      </c>
      <c r="C36" s="16" t="s">
        <v>74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44812.499305556</v>
      </c>
      <c r="B37" s="6" t="n">
        <v>-3000</v>
      </c>
      <c r="C37" s="16" t="s">
        <v>71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44812.5</v>
      </c>
      <c r="B38" s="6" t="n">
        <v>5000</v>
      </c>
      <c r="C38" s="16" t="s">
        <v>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44814.499305556</v>
      </c>
      <c r="B39" s="6" t="n">
        <v>-5000</v>
      </c>
      <c r="C39" s="16" t="s">
        <v>71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44814.5</v>
      </c>
      <c r="B40" s="6" t="n">
        <v>50230.71</v>
      </c>
      <c r="C40" s="16" t="s">
        <v>75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44819.5</v>
      </c>
      <c r="B41" s="6" t="n">
        <v>50000</v>
      </c>
      <c r="C41" s="16" t="s">
        <v>75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44823.499305556</v>
      </c>
      <c r="B42" s="6" t="n">
        <v>-50000</v>
      </c>
      <c r="C42" s="16" t="s">
        <v>76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44823.5</v>
      </c>
      <c r="B43" s="6" t="n">
        <v>50000</v>
      </c>
      <c r="C43" s="16" t="s">
        <v>72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44825.499305556</v>
      </c>
      <c r="B44" s="6" t="n">
        <v>-168000</v>
      </c>
      <c r="C44" s="16" t="s">
        <v>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44825.5</v>
      </c>
      <c r="B45" s="6" t="n">
        <v>108000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44835.499305556</v>
      </c>
      <c r="B46" s="6" t="n">
        <v>-72532.6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44837.5</v>
      </c>
      <c r="B47" s="6" t="n">
        <v>72000</v>
      </c>
      <c r="C47" s="16" t="s">
        <v>72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44853.499305556</v>
      </c>
      <c r="B48" s="6" t="n">
        <v>54634</v>
      </c>
      <c r="C48" s="16" t="s">
        <v>75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44854.5</v>
      </c>
      <c r="B49" s="6" t="n">
        <v>-50000</v>
      </c>
      <c r="C49" s="16" t="s">
        <v>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44854.5</v>
      </c>
      <c r="B50" s="6" t="n">
        <v>50000</v>
      </c>
      <c r="C50" s="16" t="s">
        <v>69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44857.499305556</v>
      </c>
      <c r="B51" s="6" t="n">
        <v>-90000</v>
      </c>
      <c r="C51" s="16" t="s">
        <v>76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44876.5</v>
      </c>
      <c r="B52" s="6" t="n">
        <v>-54060.68</v>
      </c>
      <c r="C52" s="16" t="s">
        <v>79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44876.5</v>
      </c>
      <c r="B53" s="6" t="n">
        <v>-53000</v>
      </c>
      <c r="C53" s="16" t="s">
        <v>76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44879.5</v>
      </c>
      <c r="B54" s="6" t="n">
        <v>64252</v>
      </c>
      <c r="C54" s="16" t="s">
        <v>75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44893.499305556</v>
      </c>
      <c r="B55" s="6" t="n">
        <v>-45564</v>
      </c>
      <c r="C55" s="16" t="s">
        <v>76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44895.499305556</v>
      </c>
      <c r="B56" s="6" t="n">
        <v>-40479.93</v>
      </c>
      <c r="C56" s="16" t="s">
        <v>76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44897.5</v>
      </c>
      <c r="B57" s="6" t="n">
        <v>88597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44900.5</v>
      </c>
      <c r="B58" s="6" t="n">
        <v>50000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44901.499305556</v>
      </c>
      <c r="B59" s="6" t="n">
        <v>-81795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44901.5</v>
      </c>
      <c r="B60" s="6" t="n">
        <v>81795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44904.5</v>
      </c>
      <c r="B61" s="6" t="n">
        <v>170392</v>
      </c>
      <c r="C61" s="16" t="s">
        <v>82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44904.5</v>
      </c>
      <c r="B62" s="6" t="n">
        <v>-170392</v>
      </c>
      <c r="C62" s="16" t="s">
        <v>83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44907.5</v>
      </c>
      <c r="B63" s="6" t="n">
        <v>-50387</v>
      </c>
      <c r="C63" s="16" t="s">
        <v>83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44914.5</v>
      </c>
      <c r="B64" s="6" t="n">
        <v>50000</v>
      </c>
      <c r="C64" s="16" t="s">
        <v>82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44924.5</v>
      </c>
      <c r="B65" s="6" t="n">
        <v>93000</v>
      </c>
      <c r="C65" s="16" t="s">
        <v>82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44936.5</v>
      </c>
      <c r="B66" s="6" t="n">
        <v>-48356.47</v>
      </c>
      <c r="C66" s="16" t="s">
        <v>84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44936.5</v>
      </c>
      <c r="B67" s="6" t="n">
        <v>-73643.17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44937.5</v>
      </c>
      <c r="B68" s="6" t="n">
        <v>72000</v>
      </c>
      <c r="C68" s="16" t="s">
        <v>85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44945.5</v>
      </c>
      <c r="B69" s="6" t="n">
        <v>51000</v>
      </c>
      <c r="C69" s="16" t="s">
        <v>82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44949.499305556</v>
      </c>
      <c r="B70" s="6" t="n">
        <v>-51171.23</v>
      </c>
      <c r="C70" s="16" t="s">
        <v>78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44949.5</v>
      </c>
      <c r="B71" s="6" t="n">
        <v>36493.23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44956.499305556</v>
      </c>
      <c r="B72" s="6" t="n">
        <v>-40000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44958.5</v>
      </c>
      <c r="B73" s="6" t="n">
        <v>-72000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44959.5</v>
      </c>
      <c r="B74" s="6" t="n">
        <v>60000</v>
      </c>
      <c r="C74" s="16" t="s">
        <v>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44964.5</v>
      </c>
      <c r="B75" s="6" t="n">
        <v>-9000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44967.5</v>
      </c>
      <c r="B76" s="6" t="n">
        <v>85414.24</v>
      </c>
      <c r="C76" s="16" t="s">
        <v>82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44967.5</v>
      </c>
      <c r="B77" s="6" t="n">
        <v>-72414.24</v>
      </c>
      <c r="C77" s="16" t="s">
        <v>86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44970.5</v>
      </c>
      <c r="B78" s="6" t="n">
        <v>-14000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44976.5</v>
      </c>
      <c r="B79" s="6" t="n">
        <v>25000</v>
      </c>
      <c r="C79" s="16" t="s">
        <v>82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44976.5</v>
      </c>
      <c r="B80" s="6" t="n">
        <v>23000</v>
      </c>
      <c r="C80" s="16" t="s">
        <v>82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44985.5</v>
      </c>
      <c r="B81" s="6" t="n">
        <v>2186.36</v>
      </c>
      <c r="C81" s="16" t="s">
        <v>82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44985.5</v>
      </c>
      <c r="B82" s="6" t="n">
        <v>2186.36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44986.5</v>
      </c>
      <c r="B83" s="6" t="n">
        <v>-30000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44987.5</v>
      </c>
      <c r="B84" s="6" t="n">
        <v>-23000</v>
      </c>
      <c r="C84" s="16" t="s">
        <v>84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45007.5</v>
      </c>
      <c r="B85" s="6" t="n">
        <v>-40000</v>
      </c>
      <c r="C85" s="16" t="s">
        <v>84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45016.5</v>
      </c>
      <c r="B86" s="6" t="n">
        <v>-200000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45016.5</v>
      </c>
      <c r="B87" s="6" t="n">
        <v>200000</v>
      </c>
      <c r="C87" s="16" t="s">
        <v>87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45036.5</v>
      </c>
      <c r="B88" s="6" t="n">
        <v>72000</v>
      </c>
      <c r="C88" s="16" t="s">
        <v>88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45046.5</v>
      </c>
      <c r="B89" s="6" t="n">
        <v>100695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45046.5</v>
      </c>
      <c r="B90" s="6" t="n">
        <v>-128419.05</v>
      </c>
      <c r="C90" s="16" t="s">
        <v>84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45048.5</v>
      </c>
      <c r="B91" s="6" t="n">
        <v>1719.84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45050.5</v>
      </c>
      <c r="B92" s="6" t="n">
        <v>-102414.84</v>
      </c>
      <c r="C92" s="16" t="s">
        <v>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45052.5</v>
      </c>
      <c r="B93" s="6" t="n">
        <v>20800</v>
      </c>
      <c r="C93" s="16" t="s">
        <v>88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45056.5</v>
      </c>
      <c r="B94" s="6" t="n">
        <v>59900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45065.5</v>
      </c>
      <c r="B95" s="6" t="n">
        <v>50000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45066.499305556</v>
      </c>
      <c r="B96" s="6" t="n">
        <v>50000</v>
      </c>
      <c r="C96" s="16" t="s">
        <v>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45066.5</v>
      </c>
      <c r="B97" s="6" t="n">
        <v>50000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45068.5</v>
      </c>
      <c r="B98" s="6" t="n">
        <v>-72441.86</v>
      </c>
      <c r="C98" s="16" t="s">
        <v>91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45068.5</v>
      </c>
      <c r="B99" s="6" t="n">
        <v>72441.86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45077.5</v>
      </c>
      <c r="B100" s="6" t="n">
        <v>71629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45077.5</v>
      </c>
      <c r="B101" s="6" t="n">
        <v>-203187.84</v>
      </c>
      <c r="C101" s="16" t="s">
        <v>92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45078.5</v>
      </c>
      <c r="B102" s="6" t="n">
        <v>100000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45079.5</v>
      </c>
      <c r="B103" s="6" t="n">
        <v>-20923.66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45079.5</v>
      </c>
      <c r="B104" s="6" t="n">
        <v>100001.66</v>
      </c>
      <c r="C104" s="16" t="s">
        <v>93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45083.5</v>
      </c>
      <c r="B105" s="6" t="n">
        <v>-400000</v>
      </c>
      <c r="C105" s="16" t="s">
        <v>90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45084.5</v>
      </c>
      <c r="B106" s="6" t="n">
        <v>400005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45092.499305556</v>
      </c>
      <c r="B107" s="6" t="n">
        <v>44410</v>
      </c>
      <c r="C107" s="16" t="s">
        <v>56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45092.5</v>
      </c>
      <c r="B108" s="6" t="n">
        <v>44410</v>
      </c>
      <c r="C108" s="16" t="s">
        <v>89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45093.5</v>
      </c>
      <c r="B109" s="6" t="n">
        <v>-52263.6</v>
      </c>
      <c r="C109" s="16" t="s">
        <v>90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45107.5</v>
      </c>
      <c r="B110" s="6" t="n">
        <v>72370</v>
      </c>
      <c r="C110" s="16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45112.5</v>
      </c>
      <c r="B111" s="6" t="n">
        <v>-64300</v>
      </c>
      <c r="C111" s="16" t="s">
        <v>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45117.5</v>
      </c>
      <c r="B112" s="6" t="n">
        <v>-402355.72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45117.5</v>
      </c>
      <c r="B113" s="6" t="n">
        <v>100000</v>
      </c>
      <c r="C113" s="16" t="s">
        <v>94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45117.5</v>
      </c>
      <c r="B114" s="6" t="n">
        <v>162355.72</v>
      </c>
      <c r="C114" s="16" t="s">
        <v>98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45117.5</v>
      </c>
      <c r="B115" s="6" t="n">
        <v>140000</v>
      </c>
      <c r="C115" s="16" t="s">
        <v>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45122.5</v>
      </c>
      <c r="B116" s="6" t="n">
        <v>50000</v>
      </c>
      <c r="C116" s="16" t="s">
        <v>98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45131.5</v>
      </c>
      <c r="B117" s="6" t="n">
        <v>-72000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45134.5</v>
      </c>
      <c r="B118" s="6" t="n">
        <v>-15000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45138.721527778</v>
      </c>
      <c r="B119" s="6" t="n">
        <v>-213259.5</v>
      </c>
      <c r="C119" s="16" t="s">
        <v>99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45139.5</v>
      </c>
      <c r="B120" s="6" t="n">
        <v>223776.34</v>
      </c>
      <c r="C120" s="16" t="s">
        <v>100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45139.5</v>
      </c>
      <c r="B121" s="6" t="n">
        <v>-61550</v>
      </c>
      <c r="C121" s="16" t="s">
        <v>96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45148.5</v>
      </c>
      <c r="B122" s="6" t="n">
        <v>105500</v>
      </c>
      <c r="C122" s="16" t="s">
        <v>101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45148.5</v>
      </c>
      <c r="B123" s="6" t="n">
        <v>-100552.05</v>
      </c>
      <c r="C123" s="16" t="s">
        <v>97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45153.5</v>
      </c>
      <c r="B124" s="6" t="n">
        <v>45000</v>
      </c>
      <c r="C124" s="16" t="s">
        <v>101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45154.499305556</v>
      </c>
      <c r="B125" s="6" t="n">
        <v>-223776.34</v>
      </c>
      <c r="C125" s="16" t="s">
        <v>102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45154.5</v>
      </c>
      <c r="B126" s="6" t="n">
        <v>219366.34</v>
      </c>
      <c r="C126" s="16" t="s">
        <v>103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45157.5</v>
      </c>
      <c r="B127" s="6" t="n">
        <v>49816.02</v>
      </c>
      <c r="C127" s="16" t="s">
        <v>103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45161.5</v>
      </c>
      <c r="B128" s="6" t="n">
        <v>-25000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45165.5</v>
      </c>
      <c r="B129" s="6" t="n">
        <v>-62000</v>
      </c>
      <c r="C129" s="16" t="s">
        <v>104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45169.5</v>
      </c>
      <c r="B130" s="6" t="n">
        <v>-50000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45169.5</v>
      </c>
      <c r="B131" s="6" t="n">
        <v>-172100</v>
      </c>
      <c r="C131" s="16" t="s">
        <v>104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45169.5</v>
      </c>
      <c r="B132" s="6" t="n">
        <v>200000</v>
      </c>
      <c r="C132" s="16" t="s">
        <v>106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45174.499305556</v>
      </c>
      <c r="B133" s="6" t="n">
        <v>-103645.56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45174.5</v>
      </c>
      <c r="B134" s="6" t="n">
        <v>131823.61</v>
      </c>
      <c r="C134" s="16" t="s">
        <v>103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45175.5</v>
      </c>
      <c r="B135" s="6" t="n">
        <v>-50000</v>
      </c>
      <c r="C135" s="16" t="s">
        <v>105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45179.5</v>
      </c>
      <c r="B136" s="6" t="n">
        <v>75000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45184.5</v>
      </c>
      <c r="B137" s="6" t="n">
        <v>50000</v>
      </c>
      <c r="C137" s="16" t="s">
        <v>101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45187.5</v>
      </c>
      <c r="B138" s="6" t="n">
        <v>-20000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45188.5</v>
      </c>
      <c r="B139" s="6" t="n">
        <v>101154.82</v>
      </c>
      <c r="C139" s="16" t="s">
        <v>108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45188.5</v>
      </c>
      <c r="B140" s="6" t="n">
        <v>198628.46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45188.5</v>
      </c>
      <c r="B141" s="6" t="n">
        <v>-198628.46</v>
      </c>
      <c r="C141" s="16" t="s">
        <v>104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45188.5</v>
      </c>
      <c r="B142" s="6" t="n">
        <v>-101154.82</v>
      </c>
      <c r="C142" s="16" t="s">
        <v>105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45199.5</v>
      </c>
      <c r="B143" s="6" t="n">
        <v>-201972.6</v>
      </c>
      <c r="C143" s="16" t="s">
        <v>110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45200.5</v>
      </c>
      <c r="B144" s="6" t="n">
        <v>201972.6</v>
      </c>
      <c r="C144" s="16" t="s">
        <v>111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45200.5</v>
      </c>
      <c r="B145" s="6" t="n">
        <v>-19000</v>
      </c>
      <c r="C145" s="16" t="s">
        <v>112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45205.5</v>
      </c>
      <c r="B146" s="6" t="n">
        <v>-45000</v>
      </c>
      <c r="C146" s="16" t="s">
        <v>113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45207.5</v>
      </c>
      <c r="B147" s="6" t="n">
        <v>10000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45209.5</v>
      </c>
      <c r="B148" s="6" t="n">
        <v>25000</v>
      </c>
      <c r="C148" s="16" t="s">
        <v>109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45214.5</v>
      </c>
      <c r="B149" s="6" t="n">
        <v>45000</v>
      </c>
      <c r="C149" s="16" t="s">
        <v>108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45218.5</v>
      </c>
      <c r="B150" s="6" t="n">
        <v>-8000</v>
      </c>
      <c r="C150" s="16" t="s">
        <v>112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45219.5</v>
      </c>
      <c r="B151" s="6" t="n">
        <v>55000</v>
      </c>
      <c r="C151" s="16" t="s">
        <v>109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45230.5</v>
      </c>
      <c r="B152" s="6" t="n">
        <v>-204116.23</v>
      </c>
      <c r="C152" s="16" t="s">
        <v>114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45230.5</v>
      </c>
      <c r="B153" s="6" t="n">
        <v>-102616.24</v>
      </c>
      <c r="C153" s="16" t="s">
        <v>113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45230.5</v>
      </c>
      <c r="B154" s="6" t="n">
        <v>-265085.85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45231.5</v>
      </c>
      <c r="B155" s="6" t="n">
        <v>106406.24</v>
      </c>
      <c r="C155" s="16" t="s">
        <v>115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45231.5</v>
      </c>
      <c r="B156" s="6" t="n">
        <v>260085.85</v>
      </c>
      <c r="C156" s="16" t="s">
        <v>116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45236.5</v>
      </c>
      <c r="B157" s="6" t="n">
        <v>-50000</v>
      </c>
      <c r="C157" s="16" t="s">
        <v>117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45237.5</v>
      </c>
      <c r="B158" s="6" t="n">
        <v>137000</v>
      </c>
      <c r="C158" s="16" t="s">
        <v>118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45240.5</v>
      </c>
      <c r="B159" s="6" t="n">
        <v>22000</v>
      </c>
      <c r="C159" s="16" t="s">
        <v>116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45242.5</v>
      </c>
      <c r="B160" s="6" t="n">
        <v>11600</v>
      </c>
      <c r="C160" s="16" t="s">
        <v>115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45245.5</v>
      </c>
      <c r="B161" s="6" t="n">
        <v>50000</v>
      </c>
      <c r="C161" s="16" t="s">
        <v>115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45261.5</v>
      </c>
      <c r="B162" s="6" t="n">
        <v>-22000</v>
      </c>
      <c r="C162" s="16" t="s">
        <v>119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45263.5</v>
      </c>
      <c r="B163" s="6" t="n">
        <v>-35000</v>
      </c>
      <c r="C163" s="16" t="s">
        <v>119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45270.5</v>
      </c>
      <c r="B164" s="6" t="n">
        <v>25000</v>
      </c>
      <c r="C164" s="16" t="s">
        <v>116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45275.5</v>
      </c>
      <c r="B165" s="6" t="n">
        <v>45000</v>
      </c>
      <c r="C165" s="16" t="s">
        <v>115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45279.5</v>
      </c>
      <c r="B166" s="6" t="n">
        <v>-253011.08</v>
      </c>
      <c r="C166" s="16" t="s">
        <v>119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45279.5</v>
      </c>
      <c r="B167" s="6" t="n">
        <v>304011.08</v>
      </c>
      <c r="C167" s="16" t="s">
        <v>120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45279.5</v>
      </c>
      <c r="B168" s="6" t="n">
        <v>13911.97</v>
      </c>
      <c r="C168" s="16" t="s">
        <v>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45285.5</v>
      </c>
      <c r="B169" s="6" t="n">
        <v>200000</v>
      </c>
      <c r="C169" s="16" t="s">
        <v>121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45285.5</v>
      </c>
      <c r="B170" s="6" t="n">
        <v>-202000</v>
      </c>
      <c r="C170" s="16" t="s">
        <v>122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45289.5</v>
      </c>
      <c r="B171" s="6" t="n">
        <v>-70000</v>
      </c>
      <c r="C171" s="16" t="s">
        <v>122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45291.5</v>
      </c>
      <c r="B172" s="6" t="n">
        <v>-34613</v>
      </c>
      <c r="C172" s="16" t="s">
        <v>122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45291.5</v>
      </c>
      <c r="B173" s="6" t="n">
        <v>-165800.15</v>
      </c>
      <c r="C173" s="16" t="s">
        <v>117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45292.5</v>
      </c>
      <c r="B174" s="6" t="n">
        <v>165800.15</v>
      </c>
      <c r="C174" s="16" t="s">
        <v>123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45297.5</v>
      </c>
      <c r="B175" s="6" t="n">
        <v>-50000</v>
      </c>
      <c r="C175" s="16" t="s">
        <v>124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45309.5</v>
      </c>
      <c r="B176" s="6" t="n">
        <v>50000</v>
      </c>
      <c r="C176" s="16" t="s">
        <v>123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45328.5</v>
      </c>
      <c r="B177" s="6" t="n">
        <v>-45000</v>
      </c>
      <c r="C177" s="16" t="s">
        <v>124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45334.5</v>
      </c>
      <c r="B178" s="6" t="n">
        <v>-142090.98</v>
      </c>
      <c r="C178" s="16" t="s">
        <v>125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45337.5</v>
      </c>
      <c r="B179" s="6" t="n">
        <v>39000</v>
      </c>
      <c r="C179" s="16" t="s">
        <v>123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45357.5</v>
      </c>
      <c r="B180" s="6" t="n">
        <v>-50000</v>
      </c>
      <c r="C180" s="16" t="s">
        <v>124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45361.5</v>
      </c>
      <c r="B181" s="6" t="n">
        <v>134800</v>
      </c>
      <c r="C181" s="16" t="s">
        <v>126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45363.5</v>
      </c>
      <c r="B182" s="6" t="n">
        <v>40000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45366.5</v>
      </c>
      <c r="B183" s="6" t="n">
        <v>50000</v>
      </c>
      <c r="C183" s="16" t="s">
        <v>123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45370.5</v>
      </c>
      <c r="B184" s="6" t="n">
        <v>-48000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45376.5</v>
      </c>
      <c r="B185" s="6" t="n">
        <v>-208705.67</v>
      </c>
      <c r="C185" s="16" t="s">
        <v>128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45376.5</v>
      </c>
      <c r="B186" s="6" t="n">
        <v>100000</v>
      </c>
      <c r="C186" s="16" t="s">
        <v>129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45383.5</v>
      </c>
      <c r="B187" s="6" t="n">
        <v>100000</v>
      </c>
      <c r="C187" s="16" t="s">
        <v>130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45386.5</v>
      </c>
      <c r="B188" s="6" t="n">
        <v>42840</v>
      </c>
      <c r="C188" s="16" t="s">
        <v>126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45388.5</v>
      </c>
      <c r="B189" s="6" t="n">
        <v>-45000</v>
      </c>
      <c r="C189" s="16" t="s">
        <v>124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45396.5</v>
      </c>
      <c r="B190" s="6" t="n">
        <v>-40000</v>
      </c>
      <c r="C190" s="16" t="s">
        <v>127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45397.5</v>
      </c>
      <c r="B191" s="6" t="n">
        <v>45000</v>
      </c>
      <c r="C191" s="16" t="s">
        <v>123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45398.5</v>
      </c>
      <c r="B192" s="6" t="n">
        <v>40000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45402.5</v>
      </c>
      <c r="B193" s="6" t="n">
        <v>-500</v>
      </c>
      <c r="C193" s="16" t="s">
        <v>124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45407.5</v>
      </c>
      <c r="B194" s="6" t="n">
        <v>-40000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45410.5</v>
      </c>
      <c r="B195" s="6" t="n">
        <v>-25449.62</v>
      </c>
      <c r="C195" s="16" t="s">
        <v>127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45410.5</v>
      </c>
      <c r="B196" s="6" t="n">
        <v>25449.62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45410.5</v>
      </c>
      <c r="B197" s="6" t="n">
        <v>-25449.62</v>
      </c>
      <c r="C197" s="16" t="s">
        <v>127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45418.5</v>
      </c>
      <c r="B198" s="6" t="n">
        <v>-50000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45419.5</v>
      </c>
      <c r="B199" s="6" t="n">
        <v>-10000</v>
      </c>
      <c r="C199" s="16" t="s">
        <v>127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45419.5</v>
      </c>
      <c r="B200" s="6" t="n">
        <v>50000</v>
      </c>
      <c r="C200" s="16" t="s">
        <v>131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45426.5</v>
      </c>
      <c r="B201" s="6" t="n">
        <v>29866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45427.5</v>
      </c>
      <c r="B202" s="6" t="n">
        <v>50000</v>
      </c>
      <c r="C202" s="16" t="s">
        <v>123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45431.5</v>
      </c>
      <c r="B203" s="6" t="n">
        <v>2000</v>
      </c>
      <c r="C203" s="16" t="s">
        <v>126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45437.5</v>
      </c>
      <c r="B204" s="6" t="n">
        <v>-50000</v>
      </c>
      <c r="C204" s="16" t="s">
        <v>124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45437.5</v>
      </c>
      <c r="B205" s="6" t="n">
        <v>50000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45438.5</v>
      </c>
      <c r="B206" s="6" t="n">
        <v>-2000</v>
      </c>
      <c r="C206" s="16" t="s">
        <v>124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45443.5</v>
      </c>
      <c r="B207" s="6" t="n">
        <v>-102684.44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45447.5</v>
      </c>
      <c r="B208" s="6" t="n">
        <v>50000</v>
      </c>
      <c r="C208" s="16" t="s">
        <v>131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45449.5</v>
      </c>
      <c r="B209" s="6" t="n">
        <v>-5921</v>
      </c>
      <c r="C209" s="16" t="s">
        <v>127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45449.5</v>
      </c>
      <c r="B210" s="6" t="n">
        <v>-45000</v>
      </c>
      <c r="C210" s="16" t="s">
        <v>124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45452.5</v>
      </c>
      <c r="B211" s="6" t="n">
        <v>-5000</v>
      </c>
      <c r="C211" s="16" t="s">
        <v>127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45453.5</v>
      </c>
      <c r="B212" s="6" t="n">
        <v>-2270</v>
      </c>
      <c r="C212" s="16" t="s">
        <v>127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45454.5</v>
      </c>
      <c r="B213" s="6" t="n">
        <v>-117945.84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45454.5</v>
      </c>
      <c r="B214" s="6" t="n">
        <v>167385.78</v>
      </c>
      <c r="C214" s="16" t="s">
        <v>134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45454.5</v>
      </c>
      <c r="B215" s="6" t="n">
        <v>-71716.92</v>
      </c>
      <c r="C215" s="16" t="s">
        <v>124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45454.5</v>
      </c>
      <c r="B216" s="6" t="n">
        <v>71293.2</v>
      </c>
      <c r="C216" s="16" t="s">
        <v>135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45460.5</v>
      </c>
      <c r="B217" s="6" t="n">
        <v>75000</v>
      </c>
      <c r="C217" s="16" t="s">
        <v>135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45464.5</v>
      </c>
      <c r="B218" s="6" t="n">
        <v>-5000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45465.5</v>
      </c>
      <c r="B219" s="6" t="n">
        <v>-45000</v>
      </c>
      <c r="C219" s="16" t="s">
        <v>136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45471.5</v>
      </c>
      <c r="B220" s="6" t="n">
        <v>-60000</v>
      </c>
      <c r="C220" s="16" t="s">
        <v>136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45474.5</v>
      </c>
      <c r="B221" s="6" t="n">
        <v>100000</v>
      </c>
      <c r="C221" s="16" t="s">
        <v>137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45474.5</v>
      </c>
      <c r="B222" s="6" t="n">
        <v>-99500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45474.5</v>
      </c>
      <c r="B223" s="6" t="n">
        <v>100000</v>
      </c>
      <c r="C223" s="16" t="s">
        <v>139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45474.5</v>
      </c>
      <c r="B224" s="6" t="n">
        <v>-59049.89</v>
      </c>
      <c r="C224" s="16" t="s">
        <v>136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45476.5</v>
      </c>
      <c r="B225" s="6" t="n">
        <v>50000</v>
      </c>
      <c r="C225" s="16" t="s">
        <v>137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45477.5</v>
      </c>
      <c r="B226" s="6" t="n">
        <v>71840</v>
      </c>
      <c r="C226" s="16" t="s">
        <v>134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45479.5</v>
      </c>
      <c r="B227" s="6" t="n">
        <v>-45000</v>
      </c>
      <c r="C227" s="16" t="s">
        <v>138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45480.5</v>
      </c>
      <c r="B228" s="6" t="n">
        <v>-102170.52</v>
      </c>
      <c r="C228" s="16" t="s">
        <v>140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45480.5</v>
      </c>
      <c r="B229" s="6" t="n">
        <v>70000</v>
      </c>
      <c r="C229" s="16" t="s">
        <v>134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45488.5</v>
      </c>
      <c r="B230" s="6" t="n">
        <v>50000</v>
      </c>
      <c r="C230" s="16" t="s">
        <v>135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45489.5</v>
      </c>
      <c r="B231" s="6" t="n">
        <v>-35000</v>
      </c>
      <c r="C231" s="16" t="s">
        <v>136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45494.5</v>
      </c>
      <c r="B232" s="6" t="n">
        <v>12999</v>
      </c>
      <c r="C232" s="16" t="s">
        <v>135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45494.5</v>
      </c>
      <c r="B233" s="6" t="n">
        <v>-19000</v>
      </c>
      <c r="C233" s="16" t="s">
        <v>136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45498.5</v>
      </c>
      <c r="B234" s="6" t="n">
        <v>52000</v>
      </c>
      <c r="C234" s="16" t="s">
        <v>135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45498.5</v>
      </c>
      <c r="B235" s="6" t="n">
        <v>60000</v>
      </c>
      <c r="C235" s="16" t="s">
        <v>134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45498.5</v>
      </c>
      <c r="B236" s="6" t="n">
        <v>-105094.53</v>
      </c>
      <c r="C236" s="16" t="s">
        <v>141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45498.5</v>
      </c>
      <c r="B237" s="6" t="n">
        <v>-51426.7</v>
      </c>
      <c r="C237" s="16" t="s">
        <v>142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45501.5</v>
      </c>
      <c r="B238" s="6" t="n">
        <v>-2000</v>
      </c>
      <c r="C238" s="16" t="s">
        <v>136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45502.5</v>
      </c>
      <c r="B239" s="6" t="n">
        <v>-25000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45505.5</v>
      </c>
      <c r="B240" s="6" t="n">
        <v>-122247.61</v>
      </c>
      <c r="C240" s="16" t="s">
        <v>136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45505.5</v>
      </c>
      <c r="B241" s="6" t="n">
        <v>-101475.41</v>
      </c>
      <c r="C241" s="16" t="s">
        <v>143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45505.5</v>
      </c>
      <c r="B242" s="6" t="n">
        <v>101475.41</v>
      </c>
      <c r="C242" s="16" t="s">
        <v>144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45505.5</v>
      </c>
      <c r="B243" s="6" t="n">
        <v>-118945.21</v>
      </c>
      <c r="C243" s="16" t="s">
        <v>138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45505.5</v>
      </c>
      <c r="B244" s="6" t="n">
        <v>118945.21</v>
      </c>
      <c r="C244" s="16" t="s">
        <v>145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45505.5</v>
      </c>
      <c r="B245" s="6" t="n">
        <v>122247.61</v>
      </c>
      <c r="C245" s="16" t="s">
        <v>146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45506.5</v>
      </c>
      <c r="B246" s="6" t="n">
        <v>50000</v>
      </c>
      <c r="C246" s="16" t="s">
        <v>146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45508.5</v>
      </c>
      <c r="B247" s="6" t="n">
        <v>65800</v>
      </c>
      <c r="C247" s="16" t="s">
        <v>146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45509.5</v>
      </c>
      <c r="B248" s="6" t="n">
        <v>-75000</v>
      </c>
      <c r="C248" s="16" t="s">
        <v>147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45514.5</v>
      </c>
      <c r="B249" s="6" t="n">
        <v>-106000</v>
      </c>
      <c r="C249" s="16" t="s">
        <v>148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45515.5</v>
      </c>
      <c r="B250" s="6" t="n">
        <v>-10000</v>
      </c>
      <c r="C250" s="16" t="s">
        <v>148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45519.5</v>
      </c>
      <c r="B251" s="6" t="n">
        <v>50000</v>
      </c>
      <c r="C251" s="16" t="s">
        <v>145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45519.5</v>
      </c>
      <c r="B252" s="6" t="n">
        <v>-15000</v>
      </c>
      <c r="C252" s="16" t="s">
        <v>148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45520.5</v>
      </c>
      <c r="B253" s="6" t="n">
        <v>-55000</v>
      </c>
      <c r="C253" s="16" t="s">
        <v>148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45521.5</v>
      </c>
      <c r="B254" s="6" t="n">
        <v>-27000</v>
      </c>
      <c r="C254" s="16" t="s">
        <v>147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45522.5</v>
      </c>
      <c r="B255" s="6" t="n">
        <v>30000</v>
      </c>
      <c r="C255" s="16" t="s">
        <v>145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45522.5</v>
      </c>
      <c r="B256" s="6" t="n">
        <v>-10000</v>
      </c>
      <c r="C256" s="16" t="s">
        <v>148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45523.5</v>
      </c>
      <c r="B257" s="6" t="n">
        <v>53000</v>
      </c>
      <c r="C257" s="16" t="s">
        <v>146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45526.5</v>
      </c>
      <c r="B258" s="6" t="n">
        <v>-18000</v>
      </c>
      <c r="C258" s="16" t="s">
        <v>148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45527.5</v>
      </c>
      <c r="B259" s="6" t="n">
        <v>-9435</v>
      </c>
      <c r="C259" s="16" t="s">
        <v>147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45531.5</v>
      </c>
      <c r="B260" s="6" t="n">
        <v>-76996.86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45531.5</v>
      </c>
      <c r="B261" s="6" t="n">
        <v>-85005</v>
      </c>
      <c r="C261" s="16" t="s">
        <v>147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45535.5</v>
      </c>
      <c r="B262" s="6" t="n">
        <v>-103108.45</v>
      </c>
      <c r="C262" s="16" t="s">
        <v>149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45536.5</v>
      </c>
      <c r="B263" s="6" t="n">
        <v>3108.45</v>
      </c>
      <c r="C263" s="16" t="s">
        <v>145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45540.5</v>
      </c>
      <c r="B264" s="6" t="n">
        <v>104723.66</v>
      </c>
      <c r="C264" s="16" t="s">
        <v>146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45540.5</v>
      </c>
      <c r="B265" s="6" t="n">
        <v>-154723.66</v>
      </c>
      <c r="C265" s="16" t="s">
        <v>150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45545.5</v>
      </c>
      <c r="B266" s="6" t="n">
        <v>90000</v>
      </c>
      <c r="C266" s="16" t="s">
        <v>146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45548.5</v>
      </c>
      <c r="B267" s="6" t="n">
        <v>12401.86</v>
      </c>
      <c r="C267" s="16" t="s">
        <v>146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45548.5</v>
      </c>
      <c r="B268" s="6" t="n">
        <v>50000</v>
      </c>
      <c r="C268" s="16" t="s">
        <v>145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45550.5</v>
      </c>
      <c r="B269" s="6" t="n">
        <v>100590</v>
      </c>
      <c r="C269" s="16" t="s">
        <v>145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45554.5</v>
      </c>
      <c r="B270" s="6" t="n">
        <v>-207176.27</v>
      </c>
      <c r="C270" s="16" t="s">
        <v>148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45554.5</v>
      </c>
      <c r="B271" s="6" t="n">
        <v>257176.27</v>
      </c>
      <c r="C271" s="16" t="s">
        <v>151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45556.5</v>
      </c>
      <c r="B272" s="6" t="n">
        <v>156203.66</v>
      </c>
      <c r="C272" s="16" t="s">
        <v>152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45556.5</v>
      </c>
      <c r="B273" s="6" t="n">
        <v>-156203.66</v>
      </c>
      <c r="C273" s="16" t="s">
        <v>147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45562.5</v>
      </c>
      <c r="B274" s="6" t="n">
        <v>-72231</v>
      </c>
      <c r="C274" s="16" t="s">
        <v>153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45565.5</v>
      </c>
      <c r="B275" s="6" t="n">
        <v>150000</v>
      </c>
      <c r="C275" s="16" t="s">
        <v>154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45565.5</v>
      </c>
      <c r="B276" s="6" t="n">
        <v>-150000</v>
      </c>
      <c r="C276" s="16" t="s">
        <v>153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45566.5</v>
      </c>
      <c r="B277" s="6" t="n">
        <v>-20000</v>
      </c>
      <c r="C277" s="16" t="s">
        <v>155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45570.5</v>
      </c>
      <c r="B278" s="6" t="n">
        <v>62400</v>
      </c>
      <c r="C278" s="16" t="s">
        <v>151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45571.5</v>
      </c>
      <c r="B279" s="6" t="n">
        <v>-62002</v>
      </c>
      <c r="C279" s="16" t="s">
        <v>155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45575.5</v>
      </c>
      <c r="B280" s="6" t="n">
        <v>42000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45580.5</v>
      </c>
      <c r="B281" s="6" t="n">
        <v>50000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45584.5</v>
      </c>
      <c r="B282" s="6" t="n">
        <v>53000</v>
      </c>
      <c r="C282" s="16" t="s">
        <v>151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45593.5</v>
      </c>
      <c r="B283" s="6" t="n">
        <v>-130031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45596.5</v>
      </c>
      <c r="B284" s="6" t="n">
        <v>-66534.21</v>
      </c>
      <c r="C284" s="16" t="s">
        <v>153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45596.5</v>
      </c>
      <c r="B285" s="6" t="n">
        <v>-127092.78</v>
      </c>
      <c r="C285" s="16" t="s">
        <v>155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45597.5</v>
      </c>
      <c r="B286" s="6" t="n">
        <v>-154540.99</v>
      </c>
      <c r="C286" s="16" t="s">
        <v>156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45597.5</v>
      </c>
      <c r="B287" s="6" t="n">
        <v>128001.84</v>
      </c>
      <c r="C287" s="16" t="s">
        <v>157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45597.5</v>
      </c>
      <c r="B288" s="6" t="n">
        <v>134585.31</v>
      </c>
      <c r="C288" s="16" t="s">
        <v>158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45598.5</v>
      </c>
      <c r="B289" s="6" t="n">
        <v>69600</v>
      </c>
      <c r="C289" s="16" t="s">
        <v>158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45602.5</v>
      </c>
      <c r="B290" s="6" t="n">
        <v>100000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45602.5</v>
      </c>
      <c r="B291" s="6" t="n">
        <v>-50590</v>
      </c>
      <c r="C291" s="16" t="s">
        <v>159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45607.5</v>
      </c>
      <c r="B292" s="6" t="n">
        <v>33000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45611.5</v>
      </c>
      <c r="B293" s="6" t="n">
        <v>50000</v>
      </c>
      <c r="C293" s="16" t="s">
        <v>157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45615.5</v>
      </c>
      <c r="B294" s="6" t="n">
        <v>-9200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45616.5</v>
      </c>
      <c r="B295" s="6" t="n">
        <v>-50100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45616.5</v>
      </c>
      <c r="B296" s="6" t="n">
        <v>50000</v>
      </c>
      <c r="C296" s="16" t="s">
        <v>161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45623.5</v>
      </c>
      <c r="B297" s="6" t="n">
        <v>-80577</v>
      </c>
      <c r="C297" s="16" t="s">
        <v>160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45627.5</v>
      </c>
      <c r="B298" s="6" t="n">
        <v>-70000</v>
      </c>
      <c r="C298" s="16" t="s">
        <v>160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45632.5</v>
      </c>
      <c r="B299" s="6" t="n">
        <v>-29000</v>
      </c>
      <c r="C299" s="16" t="s">
        <v>159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45634.5</v>
      </c>
      <c r="B300" s="6" t="n">
        <v>-27600</v>
      </c>
      <c r="C300" s="16" t="s">
        <v>160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45636.5</v>
      </c>
      <c r="B301" s="6" t="n">
        <v>50000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45637.5</v>
      </c>
      <c r="B302" s="6" t="n">
        <v>-16000</v>
      </c>
      <c r="C302" s="16" t="s">
        <v>160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45641.5</v>
      </c>
      <c r="B303" s="6" t="n">
        <v>50000</v>
      </c>
      <c r="C303" s="16" t="s">
        <v>157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45643.5</v>
      </c>
      <c r="B304" s="6" t="n">
        <v>-87999.23</v>
      </c>
      <c r="C304" s="16" t="s">
        <v>160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45643.5</v>
      </c>
      <c r="B305" s="6" t="n">
        <v>-150205.09</v>
      </c>
      <c r="C305" s="16" t="s">
        <v>159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45644.5</v>
      </c>
      <c r="B306" s="6" t="n">
        <v>88000</v>
      </c>
      <c r="C306" s="16" t="s">
        <v>163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45645.5</v>
      </c>
      <c r="B307" s="6" t="n">
        <v>51500</v>
      </c>
      <c r="C307" s="16" t="s">
        <v>163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45646.5</v>
      </c>
      <c r="B308" s="6" t="n">
        <v>50000</v>
      </c>
      <c r="C308" s="16" t="s">
        <v>164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45646.5</v>
      </c>
      <c r="B309" s="6" t="n">
        <v>100000</v>
      </c>
      <c r="C309" s="16" t="s">
        <v>165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45651.5</v>
      </c>
      <c r="B310" s="6" t="n">
        <v>47065</v>
      </c>
      <c r="C310" s="16" t="s">
        <v>163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45657</v>
      </c>
      <c r="B311" s="6" t="n">
        <v>-5336.62</v>
      </c>
      <c r="C311" s="16" t="s">
        <v>160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45698</v>
      </c>
      <c r="B312" s="6" t="n">
        <v>-51970.66</v>
      </c>
      <c r="C312" s="16" t="s">
        <v>166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2" t="n">
        <v>46123.999988426</v>
      </c>
      <c r="B313" s="5" t="n">
        <v>-2452272.79</v>
      </c>
      <c r="C313" s="14" t="s">
        <v>167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/>
      <c r="B314" s="9" t="s">
        <f>=XIRR(B2:B313,A2:A313)</f>
      </c>
      <c r="C314" s="16" t="s">
        <v>168</v>
      </c>
      <c r="D314" s="16"/>
      <c r="E314" s="16"/>
      <c r="F314" s="7"/>
      <c r="G314" s="2" t="s">
        <v>169</v>
      </c>
      <c r="H314" s="6" t="s">
        <f>=SUM(I2:H313)/365</f>
      </c>
    </row>
    <row collapsed="false" customFormat="false" customHeight="false" hidden="false" ht="12.1" outlineLevel="0" r="315">
      <c r="A315" s="13"/>
      <c r="B315" s="5" t="s">
        <f>=-SUM(B2:B313)</f>
      </c>
      <c r="C315" s="16" t="s">
        <v>170</v>
      </c>
      <c r="D315" s="16"/>
      <c r="E315" s="16"/>
      <c r="F315" s="7"/>
      <c r="G315" s="14" t="s">
        <v>171</v>
      </c>
      <c r="H315" s="9" t="s">
        <f>=B315/H314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0" t="s">
        <v>163</v>
      </c>
      <c r="D2" s="11" t="n">
        <v>45597</v>
      </c>
      <c r="E2" s="6" t="n">
        <v>134585.31</v>
      </c>
      <c r="F2" s="0" t="s">
        <v>158</v>
      </c>
      <c r="G2" s="11" t="n">
        <v>45597</v>
      </c>
      <c r="H2" s="6" t="n">
        <v>128001.84</v>
      </c>
      <c r="I2" s="0" t="s">
        <v>157</v>
      </c>
      <c r="J2" s="11" t="n">
        <v>45646</v>
      </c>
      <c r="K2" s="6" t="n">
        <v>100000</v>
      </c>
      <c r="L2" s="0" t="s">
        <v>165</v>
      </c>
      <c r="M2" s="11" t="n">
        <v>45616</v>
      </c>
      <c r="N2" s="6" t="n">
        <v>50000</v>
      </c>
      <c r="O2" s="0" t="s">
        <v>161</v>
      </c>
      <c r="P2" s="11" t="n">
        <v>45646</v>
      </c>
      <c r="Q2" s="6" t="n">
        <v>50000</v>
      </c>
      <c r="R2" s="0" t="s">
        <v>164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0" t="s">
        <v>163</v>
      </c>
      <c r="D3" s="11" t="n">
        <v>45598</v>
      </c>
      <c r="E3" s="6" t="n">
        <v>69600</v>
      </c>
      <c r="F3" s="0" t="s">
        <v>158</v>
      </c>
      <c r="G3" s="11" t="n">
        <v>45602</v>
      </c>
      <c r="H3" s="6" t="n">
        <v>-50590</v>
      </c>
      <c r="I3" s="0" t="s">
        <v>159</v>
      </c>
      <c r="J3" s="11" t="n">
        <v>46123</v>
      </c>
      <c r="K3" s="8" t="s">
        <f>=-Портфель!J5</f>
      </c>
      <c r="L3" s="0" t="s">
        <v>172</v>
      </c>
      <c r="M3" s="11" t="n">
        <v>46123</v>
      </c>
      <c r="N3" s="8" t="s">
        <f>=-Портфель!J6</f>
      </c>
      <c r="O3" s="0" t="s">
        <v>172</v>
      </c>
      <c r="P3" s="11" t="n">
        <v>46123</v>
      </c>
      <c r="Q3" s="8" t="s">
        <f>=-Портфель!J7</f>
      </c>
      <c r="R3" s="0" t="s">
        <v>172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0" t="s">
        <v>163</v>
      </c>
      <c r="D4" s="11" t="n">
        <v>45602</v>
      </c>
      <c r="E4" s="6" t="n">
        <v>100000</v>
      </c>
      <c r="F4" s="0" t="s">
        <v>158</v>
      </c>
      <c r="G4" s="11" t="n">
        <v>45611</v>
      </c>
      <c r="H4" s="6" t="n">
        <v>50000</v>
      </c>
      <c r="I4" s="0" t="s">
        <v>157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46123</v>
      </c>
      <c r="B5" s="8" t="s">
        <f>=-Портфель!J2</f>
      </c>
      <c r="C5" s="0" t="s">
        <v>172</v>
      </c>
      <c r="D5" s="11" t="n">
        <v>45607</v>
      </c>
      <c r="E5" s="6" t="n">
        <v>33000</v>
      </c>
      <c r="F5" s="0" t="s">
        <v>158</v>
      </c>
      <c r="G5" s="11" t="n">
        <v>45632</v>
      </c>
      <c r="H5" s="6" t="n">
        <v>-29000</v>
      </c>
      <c r="I5" s="0" t="s">
        <v>159</v>
      </c>
      <c r="J5" s="0"/>
      <c r="K5" s="8" t="s">
        <f>=-SUM(K2:K3)</f>
      </c>
      <c r="L5" s="0" t="s">
        <v>173</v>
      </c>
      <c r="M5" s="0"/>
      <c r="N5" s="8" t="s">
        <f>=-SUM(N2:N3)</f>
      </c>
      <c r="O5" s="0" t="s">
        <v>173</v>
      </c>
      <c r="P5" s="0"/>
      <c r="Q5" s="8" t="s">
        <f>=-SUM(Q2:Q3)</f>
      </c>
      <c r="R5" s="0" t="s">
        <v>173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45615</v>
      </c>
      <c r="E6" s="6" t="n">
        <v>-9200</v>
      </c>
      <c r="F6" s="0" t="s">
        <v>160</v>
      </c>
      <c r="G6" s="11" t="n">
        <v>45641</v>
      </c>
      <c r="H6" s="6" t="n">
        <v>50000</v>
      </c>
      <c r="I6" s="0" t="s">
        <v>157</v>
      </c>
    </row>
    <row collapsed="false" customFormat="false" customHeight="false" hidden="false" ht="12.1" outlineLevel="0" r="7">
      <c r="A7" s="0"/>
      <c r="B7" s="8" t="s">
        <f>=-SUM(B2:B5)</f>
      </c>
      <c r="C7" s="0" t="s">
        <v>173</v>
      </c>
      <c r="D7" s="11" t="n">
        <v>45616</v>
      </c>
      <c r="E7" s="6" t="n">
        <v>-50100</v>
      </c>
      <c r="F7" s="0" t="s">
        <v>160</v>
      </c>
      <c r="G7" s="11" t="n">
        <v>45643</v>
      </c>
      <c r="H7" s="6" t="n">
        <v>-150205.09</v>
      </c>
      <c r="I7" s="0" t="s">
        <v>159</v>
      </c>
    </row>
    <row collapsed="false" customFormat="false" customHeight="false" hidden="false" ht="12.1" outlineLevel="0" r="8">
      <c r="A8" s="0"/>
      <c r="B8" s="0"/>
      <c r="C8" s="0"/>
      <c r="D8" s="11" t="n">
        <v>45623</v>
      </c>
      <c r="E8" s="6" t="n">
        <v>-80577</v>
      </c>
      <c r="F8" s="0" t="s">
        <v>160</v>
      </c>
      <c r="G8" s="11" t="n">
        <v>46123</v>
      </c>
      <c r="H8" s="8" t="s">
        <f>=-Портфель!J4</f>
      </c>
      <c r="I8" s="0" t="s">
        <v>172</v>
      </c>
    </row>
    <row collapsed="false" customFormat="false" customHeight="false" hidden="false" ht="12.1" outlineLevel="0" r="9">
      <c r="A9" s="0"/>
      <c r="B9" s="0"/>
      <c r="C9" s="0"/>
      <c r="D9" s="11" t="n">
        <v>45627</v>
      </c>
      <c r="E9" s="6" t="n">
        <v>-70000</v>
      </c>
      <c r="F9" s="0" t="s">
        <v>160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45634</v>
      </c>
      <c r="E10" s="6" t="n">
        <v>-27600</v>
      </c>
      <c r="F10" s="0" t="s">
        <v>160</v>
      </c>
      <c r="G10" s="0"/>
      <c r="H10" s="8" t="s">
        <f>=-SUM(H2:H8)</f>
      </c>
      <c r="I10" s="0" t="s">
        <v>173</v>
      </c>
    </row>
    <row collapsed="false" customFormat="false" customHeight="false" hidden="false" ht="12.1" outlineLevel="0" r="11">
      <c r="A11" s="0"/>
      <c r="B11" s="0"/>
      <c r="C11" s="0"/>
      <c r="D11" s="11" t="n">
        <v>45637</v>
      </c>
      <c r="E11" s="6" t="n">
        <v>-16000</v>
      </c>
      <c r="F11" s="0" t="s">
        <v>160</v>
      </c>
    </row>
    <row collapsed="false" customFormat="false" customHeight="false" hidden="false" ht="12.1" outlineLevel="0" r="12">
      <c r="A12" s="0"/>
      <c r="B12" s="0"/>
      <c r="C12" s="0"/>
      <c r="D12" s="11" t="n">
        <v>45643</v>
      </c>
      <c r="E12" s="6" t="n">
        <v>-87999.23</v>
      </c>
      <c r="F12" s="0" t="s">
        <v>160</v>
      </c>
    </row>
    <row collapsed="false" customFormat="false" customHeight="false" hidden="false" ht="12.1" outlineLevel="0" r="13">
      <c r="A13" s="0"/>
      <c r="B13" s="0"/>
      <c r="C13" s="0"/>
      <c r="D13" s="11" t="n">
        <v>45657</v>
      </c>
      <c r="E13" s="6" t="n">
        <v>-5336.62</v>
      </c>
      <c r="F13" s="0" t="s">
        <v>160</v>
      </c>
    </row>
    <row collapsed="false" customFormat="false" customHeight="false" hidden="false" ht="12.1" outlineLevel="0" r="14">
      <c r="A14" s="0"/>
      <c r="B14" s="0"/>
      <c r="C14" s="0"/>
      <c r="D14" s="11" t="n">
        <v>46123</v>
      </c>
      <c r="E14" s="8" t="s">
        <f>=-Портфель!J3</f>
      </c>
      <c r="F14" s="0" t="s">
        <v>172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W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174</v>
      </c>
      <c r="C1" s="0"/>
      <c r="D1" s="0"/>
      <c r="E1" s="4" t="s">
        <v>175</v>
      </c>
      <c r="F1" s="0"/>
      <c r="G1" s="0"/>
      <c r="H1" s="4" t="s">
        <v>176</v>
      </c>
      <c r="I1" s="0"/>
      <c r="J1" s="0"/>
      <c r="K1" s="4" t="s">
        <v>177</v>
      </c>
      <c r="L1" s="0"/>
      <c r="M1" s="0"/>
      <c r="N1" s="4" t="s">
        <v>178</v>
      </c>
      <c r="O1" s="0"/>
      <c r="P1" s="0"/>
      <c r="Q1" s="4" t="s">
        <v>179</v>
      </c>
      <c r="R1" s="0"/>
      <c r="S1" s="0"/>
      <c r="T1" s="4" t="s">
        <v>180</v>
      </c>
      <c r="U1" s="0"/>
      <c r="V1" s="0"/>
      <c r="W1" s="4" t="s">
        <v>181</v>
      </c>
      <c r="X1" s="0"/>
      <c r="Y1" s="0"/>
      <c r="Z1" s="4" t="s">
        <v>182</v>
      </c>
      <c r="AA1" s="0"/>
      <c r="AB1" s="0"/>
      <c r="AC1" s="4" t="s">
        <v>183</v>
      </c>
      <c r="AD1" s="0"/>
      <c r="AE1" s="0"/>
      <c r="AF1" s="4" t="s">
        <v>184</v>
      </c>
      <c r="AG1" s="0"/>
      <c r="AH1" s="0"/>
      <c r="AI1" s="4" t="s">
        <v>185</v>
      </c>
      <c r="AJ1" s="0"/>
      <c r="AK1" s="0"/>
      <c r="AL1" s="4" t="s">
        <v>186</v>
      </c>
      <c r="AM1" s="0"/>
      <c r="AN1" s="0"/>
      <c r="AO1" s="4" t="s">
        <v>187</v>
      </c>
      <c r="AP1" s="0"/>
      <c r="AQ1" s="0"/>
      <c r="AR1" s="4" t="s">
        <v>188</v>
      </c>
      <c r="AS1" s="0"/>
      <c r="AT1" s="0"/>
      <c r="AU1" s="4" t="s">
        <v>189</v>
      </c>
      <c r="AV1" s="0"/>
      <c r="AW1" s="0"/>
      <c r="AX1" s="4" t="s">
        <v>190</v>
      </c>
      <c r="AY1" s="0"/>
      <c r="AZ1" s="0"/>
      <c r="BA1" s="4" t="s">
        <v>191</v>
      </c>
      <c r="BB1" s="0"/>
      <c r="BC1" s="0"/>
      <c r="BD1" s="4" t="s">
        <v>192</v>
      </c>
      <c r="BE1" s="0"/>
      <c r="BF1" s="0"/>
      <c r="BG1" s="4" t="s">
        <v>193</v>
      </c>
      <c r="BH1" s="0"/>
      <c r="BI1" s="0"/>
      <c r="BJ1" s="4" t="s">
        <v>194</v>
      </c>
      <c r="BK1" s="0"/>
      <c r="BL1" s="0"/>
      <c r="BM1" s="4" t="s">
        <v>195</v>
      </c>
      <c r="BN1" s="0"/>
      <c r="BO1" s="0"/>
      <c r="BP1" s="4" t="s">
        <v>196</v>
      </c>
      <c r="BQ1" s="0"/>
      <c r="BR1" s="0"/>
      <c r="BS1" s="4" t="s">
        <v>197</v>
      </c>
      <c r="BT1" s="0"/>
      <c r="BU1" s="0"/>
      <c r="BV1" s="4" t="s">
        <v>198</v>
      </c>
      <c r="BW1" s="0"/>
      <c r="BX1" s="0"/>
      <c r="BY1" s="4" t="s">
        <v>199</v>
      </c>
      <c r="BZ1" s="0"/>
      <c r="CA1" s="0"/>
      <c r="CB1" s="4" t="s">
        <v>200</v>
      </c>
      <c r="CC1" s="0"/>
      <c r="CD1" s="0"/>
      <c r="CE1" s="4" t="s">
        <v>201</v>
      </c>
      <c r="CF1" s="0"/>
      <c r="CG1" s="0"/>
      <c r="CH1" s="4" t="s">
        <v>202</v>
      </c>
      <c r="CI1" s="0"/>
      <c r="CJ1" s="0"/>
      <c r="CK1" s="4" t="s">
        <v>203</v>
      </c>
      <c r="CL1" s="0"/>
      <c r="CM1" s="0"/>
      <c r="CN1" s="4" t="s">
        <v>204</v>
      </c>
      <c r="CO1" s="0"/>
      <c r="CP1" s="0"/>
      <c r="CQ1" s="4" t="s">
        <v>205</v>
      </c>
      <c r="CR1" s="0"/>
      <c r="CS1" s="0"/>
      <c r="CT1" s="4" t="s">
        <v>206</v>
      </c>
      <c r="CU1" s="0"/>
      <c r="CV1" s="0"/>
      <c r="CW1" s="4" t="s">
        <v>207</v>
      </c>
      <c r="CX1" s="0"/>
      <c r="CY1" s="0"/>
      <c r="CZ1" s="4" t="s">
        <v>208</v>
      </c>
      <c r="DA1" s="0"/>
      <c r="DB1" s="0"/>
      <c r="DC1" s="4" t="s">
        <v>209</v>
      </c>
      <c r="DD1" s="0"/>
      <c r="DE1" s="0"/>
      <c r="DF1" s="4" t="s">
        <v>210</v>
      </c>
      <c r="DG1" s="0"/>
      <c r="DH1" s="0"/>
      <c r="DI1" s="4" t="s">
        <v>211</v>
      </c>
      <c r="DJ1" s="0"/>
      <c r="DK1" s="0"/>
      <c r="DL1" s="4" t="s">
        <v>212</v>
      </c>
      <c r="DM1" s="0"/>
      <c r="DN1" s="0"/>
      <c r="DO1" s="4" t="s">
        <v>213</v>
      </c>
      <c r="DP1" s="0"/>
      <c r="DQ1" s="0"/>
      <c r="DR1" s="4" t="s">
        <v>214</v>
      </c>
      <c r="DS1" s="0"/>
      <c r="DT1" s="0"/>
      <c r="DU1" s="4" t="s">
        <v>215</v>
      </c>
      <c r="DV1" s="0"/>
      <c r="DW1" s="0"/>
      <c r="DX1" s="4" t="s">
        <v>216</v>
      </c>
      <c r="DY1" s="0"/>
      <c r="DZ1" s="0"/>
      <c r="EA1" s="4" t="s">
        <v>217</v>
      </c>
      <c r="EB1" s="0"/>
      <c r="EC1" s="0"/>
      <c r="ED1" s="4" t="s">
        <v>218</v>
      </c>
      <c r="EE1" s="0"/>
      <c r="EF1" s="0"/>
      <c r="EG1" s="4" t="s">
        <v>219</v>
      </c>
      <c r="EH1" s="0"/>
      <c r="EI1" s="0"/>
      <c r="EJ1" s="4" t="s">
        <v>220</v>
      </c>
      <c r="EK1" s="0"/>
      <c r="EL1" s="0"/>
      <c r="EM1" s="4" t="s">
        <v>221</v>
      </c>
      <c r="EN1" s="0"/>
      <c r="EO1" s="0"/>
      <c r="EP1" s="4" t="s">
        <v>222</v>
      </c>
      <c r="EQ1" s="0"/>
      <c r="ER1" s="0"/>
      <c r="ES1" s="4" t="s">
        <v>223</v>
      </c>
      <c r="ET1" s="0"/>
      <c r="EU1" s="0"/>
      <c r="EV1" s="4" t="s">
        <v>224</v>
      </c>
      <c r="EW1" s="0"/>
    </row>
    <row collapsed="false" customFormat="false" customHeight="false" hidden="false" ht="12.1" outlineLevel="0" r="2">
      <c r="A2" s="11" t="n">
        <v>44624</v>
      </c>
      <c r="B2" s="6" t="n">
        <v>70000</v>
      </c>
      <c r="C2" s="0" t="s">
        <v>57</v>
      </c>
      <c r="D2" s="11" t="n">
        <v>44640</v>
      </c>
      <c r="E2" s="6" t="n">
        <v>72000</v>
      </c>
      <c r="F2" s="0" t="s">
        <v>58</v>
      </c>
      <c r="G2" s="11" t="n">
        <v>44652</v>
      </c>
      <c r="H2" s="6" t="n">
        <v>72000</v>
      </c>
      <c r="I2" s="0" t="s">
        <v>60</v>
      </c>
      <c r="J2" s="11" t="n">
        <v>44682</v>
      </c>
      <c r="K2" s="6" t="n">
        <v>94060</v>
      </c>
      <c r="L2" s="0" t="s">
        <v>62</v>
      </c>
      <c r="M2" s="11" t="n">
        <v>44713</v>
      </c>
      <c r="N2" s="6" t="n">
        <v>97208.51</v>
      </c>
      <c r="O2" s="0" t="s">
        <v>64</v>
      </c>
      <c r="P2" s="11" t="n">
        <v>44781</v>
      </c>
      <c r="Q2" s="6" t="n">
        <v>100000</v>
      </c>
      <c r="R2" s="0" t="s">
        <v>65</v>
      </c>
      <c r="S2" s="11" t="n">
        <v>44786</v>
      </c>
      <c r="T2" s="6" t="n">
        <v>1000</v>
      </c>
      <c r="U2" s="0" t="s">
        <v>66</v>
      </c>
      <c r="V2" s="11" t="n">
        <v>44788</v>
      </c>
      <c r="W2" s="6" t="n">
        <v>53000</v>
      </c>
      <c r="X2" s="0" t="s">
        <v>67</v>
      </c>
      <c r="Y2" s="11" t="n">
        <v>44804</v>
      </c>
      <c r="Z2" s="6" t="n">
        <v>72000</v>
      </c>
      <c r="AA2" s="0" t="s">
        <v>69</v>
      </c>
      <c r="AB2" s="11" t="n">
        <v>44809</v>
      </c>
      <c r="AC2" s="6" t="n">
        <v>118000</v>
      </c>
      <c r="AD2" s="0" t="s">
        <v>72</v>
      </c>
      <c r="AE2" s="11" t="n">
        <v>44809</v>
      </c>
      <c r="AF2" s="6" t="n">
        <v>80000</v>
      </c>
      <c r="AG2" s="0" t="s">
        <v>73</v>
      </c>
      <c r="AH2" s="11" t="n">
        <v>44814</v>
      </c>
      <c r="AI2" s="6" t="n">
        <v>50230.71</v>
      </c>
      <c r="AJ2" s="0" t="s">
        <v>75</v>
      </c>
      <c r="AK2" s="11" t="n">
        <v>44897</v>
      </c>
      <c r="AL2" s="6" t="n">
        <v>88597</v>
      </c>
      <c r="AM2" s="0" t="s">
        <v>80</v>
      </c>
      <c r="AN2" s="11" t="n">
        <v>44904</v>
      </c>
      <c r="AO2" s="6" t="n">
        <v>170392</v>
      </c>
      <c r="AP2" s="0" t="s">
        <v>82</v>
      </c>
      <c r="AQ2" s="11" t="n">
        <v>44937</v>
      </c>
      <c r="AR2" s="6" t="n">
        <v>72000</v>
      </c>
      <c r="AS2" s="0" t="s">
        <v>85</v>
      </c>
      <c r="AT2" s="11" t="n">
        <v>45016</v>
      </c>
      <c r="AU2" s="6" t="n">
        <v>200000</v>
      </c>
      <c r="AV2" s="0" t="s">
        <v>87</v>
      </c>
      <c r="AW2" s="11" t="n">
        <v>45036</v>
      </c>
      <c r="AX2" s="6" t="n">
        <v>72000</v>
      </c>
      <c r="AY2" s="0" t="s">
        <v>88</v>
      </c>
      <c r="AZ2" s="11" t="n">
        <v>45046</v>
      </c>
      <c r="BA2" s="6" t="n">
        <v>100695</v>
      </c>
      <c r="BB2" s="0" t="s">
        <v>89</v>
      </c>
      <c r="BC2" s="11" t="n">
        <v>45079</v>
      </c>
      <c r="BD2" s="6" t="n">
        <v>100001.66</v>
      </c>
      <c r="BE2" s="0" t="s">
        <v>93</v>
      </c>
      <c r="BF2" s="11" t="n">
        <v>45084</v>
      </c>
      <c r="BG2" s="6" t="n">
        <v>400005</v>
      </c>
      <c r="BH2" s="0" t="s">
        <v>94</v>
      </c>
      <c r="BI2" s="11" t="n">
        <v>45107</v>
      </c>
      <c r="BJ2" s="6" t="n">
        <v>72370</v>
      </c>
      <c r="BK2" s="0" t="s">
        <v>95</v>
      </c>
      <c r="BL2" s="11" t="n">
        <v>45117</v>
      </c>
      <c r="BM2" s="6" t="n">
        <v>162355.72</v>
      </c>
      <c r="BN2" s="0" t="s">
        <v>98</v>
      </c>
      <c r="BO2" s="11" t="n">
        <v>45139</v>
      </c>
      <c r="BP2" s="6" t="n">
        <v>223776.34</v>
      </c>
      <c r="BQ2" s="0" t="s">
        <v>100</v>
      </c>
      <c r="BR2" s="11" t="n">
        <v>45148</v>
      </c>
      <c r="BS2" s="6" t="n">
        <v>105500</v>
      </c>
      <c r="BT2" s="0" t="s">
        <v>101</v>
      </c>
      <c r="BU2" s="11" t="n">
        <v>45154</v>
      </c>
      <c r="BV2" s="6" t="n">
        <v>219366.34</v>
      </c>
      <c r="BW2" s="0" t="s">
        <v>103</v>
      </c>
      <c r="BX2" s="11" t="n">
        <v>45169</v>
      </c>
      <c r="BY2" s="6" t="n">
        <v>200000</v>
      </c>
      <c r="BZ2" s="0" t="s">
        <v>106</v>
      </c>
      <c r="CA2" s="11" t="n">
        <v>45188</v>
      </c>
      <c r="CB2" s="6" t="n">
        <v>101154.82</v>
      </c>
      <c r="CC2" s="0" t="s">
        <v>108</v>
      </c>
      <c r="CD2" s="11" t="n">
        <v>45188</v>
      </c>
      <c r="CE2" s="6" t="n">
        <v>198628.46</v>
      </c>
      <c r="CF2" s="0" t="s">
        <v>109</v>
      </c>
      <c r="CG2" s="11" t="n">
        <v>45200</v>
      </c>
      <c r="CH2" s="6" t="n">
        <v>201972.6</v>
      </c>
      <c r="CI2" s="0" t="s">
        <v>111</v>
      </c>
      <c r="CJ2" s="11" t="n">
        <v>45231</v>
      </c>
      <c r="CK2" s="6" t="n">
        <v>106406.24</v>
      </c>
      <c r="CL2" s="0" t="s">
        <v>115</v>
      </c>
      <c r="CM2" s="11" t="n">
        <v>45231</v>
      </c>
      <c r="CN2" s="6" t="n">
        <v>260085.85</v>
      </c>
      <c r="CO2" s="0" t="s">
        <v>116</v>
      </c>
      <c r="CP2" s="11" t="n">
        <v>45237</v>
      </c>
      <c r="CQ2" s="6" t="n">
        <v>137000</v>
      </c>
      <c r="CR2" s="0" t="s">
        <v>118</v>
      </c>
      <c r="CS2" s="11" t="n">
        <v>45279</v>
      </c>
      <c r="CT2" s="6" t="n">
        <v>304011.08</v>
      </c>
      <c r="CU2" s="0" t="s">
        <v>120</v>
      </c>
      <c r="CV2" s="11" t="n">
        <v>45285</v>
      </c>
      <c r="CW2" s="6" t="n">
        <v>200000</v>
      </c>
      <c r="CX2" s="0" t="s">
        <v>121</v>
      </c>
      <c r="CY2" s="11" t="n">
        <v>45292</v>
      </c>
      <c r="CZ2" s="6" t="n">
        <v>165800.15</v>
      </c>
      <c r="DA2" s="0" t="s">
        <v>123</v>
      </c>
      <c r="DB2" s="11" t="n">
        <v>45361</v>
      </c>
      <c r="DC2" s="6" t="n">
        <v>134800</v>
      </c>
      <c r="DD2" s="0" t="s">
        <v>126</v>
      </c>
      <c r="DE2" s="11" t="n">
        <v>45376</v>
      </c>
      <c r="DF2" s="6" t="n">
        <v>100000</v>
      </c>
      <c r="DG2" s="0" t="s">
        <v>129</v>
      </c>
      <c r="DH2" s="11" t="n">
        <v>45383</v>
      </c>
      <c r="DI2" s="6" t="n">
        <v>100000</v>
      </c>
      <c r="DJ2" s="0" t="s">
        <v>130</v>
      </c>
      <c r="DK2" s="11" t="n">
        <v>45419</v>
      </c>
      <c r="DL2" s="6" t="n">
        <v>50000</v>
      </c>
      <c r="DM2" s="0" t="s">
        <v>131</v>
      </c>
      <c r="DN2" s="11" t="n">
        <v>45437</v>
      </c>
      <c r="DO2" s="6" t="n">
        <v>50000</v>
      </c>
      <c r="DP2" s="0" t="s">
        <v>132</v>
      </c>
      <c r="DQ2" s="11" t="n">
        <v>45454</v>
      </c>
      <c r="DR2" s="6" t="n">
        <v>167385.78</v>
      </c>
      <c r="DS2" s="0" t="s">
        <v>134</v>
      </c>
      <c r="DT2" s="11" t="n">
        <v>45454</v>
      </c>
      <c r="DU2" s="6" t="n">
        <v>71293.2</v>
      </c>
      <c r="DV2" s="0" t="s">
        <v>135</v>
      </c>
      <c r="DW2" s="11" t="n">
        <v>45474</v>
      </c>
      <c r="DX2" s="6" t="n">
        <v>100000</v>
      </c>
      <c r="DY2" s="0" t="s">
        <v>137</v>
      </c>
      <c r="DZ2" s="11" t="n">
        <v>45474</v>
      </c>
      <c r="EA2" s="6" t="n">
        <v>100000</v>
      </c>
      <c r="EB2" s="0" t="s">
        <v>139</v>
      </c>
      <c r="EC2" s="11" t="n">
        <v>45505</v>
      </c>
      <c r="ED2" s="6" t="n">
        <v>101475.41</v>
      </c>
      <c r="EE2" s="0" t="s">
        <v>144</v>
      </c>
      <c r="EF2" s="11" t="n">
        <v>45505</v>
      </c>
      <c r="EG2" s="6" t="n">
        <v>122247.61</v>
      </c>
      <c r="EH2" s="0" t="s">
        <v>146</v>
      </c>
      <c r="EI2" s="11" t="n">
        <v>45505</v>
      </c>
      <c r="EJ2" s="6" t="n">
        <v>118945.21</v>
      </c>
      <c r="EK2" s="0" t="s">
        <v>145</v>
      </c>
      <c r="EL2" s="11" t="n">
        <v>45554</v>
      </c>
      <c r="EM2" s="6" t="n">
        <v>257176.27</v>
      </c>
      <c r="EN2" s="0" t="s">
        <v>151</v>
      </c>
      <c r="EO2" s="11" t="n">
        <v>45556</v>
      </c>
      <c r="EP2" s="6" t="n">
        <v>156203.66</v>
      </c>
      <c r="EQ2" s="0" t="s">
        <v>152</v>
      </c>
      <c r="ER2" s="11" t="n">
        <v>45565</v>
      </c>
      <c r="ES2" s="6" t="n">
        <v>150000</v>
      </c>
      <c r="ET2" s="0" t="s">
        <v>154</v>
      </c>
      <c r="EU2" s="11" t="n">
        <v>45636</v>
      </c>
      <c r="EV2" s="6" t="n">
        <v>50000</v>
      </c>
      <c r="EW2" s="0" t="s">
        <v>162</v>
      </c>
    </row>
    <row collapsed="false" customFormat="false" customHeight="false" hidden="false" ht="12.1" outlineLevel="0" r="3">
      <c r="A3" s="11" t="n">
        <v>44804</v>
      </c>
      <c r="B3" s="6" t="n">
        <v>-77194</v>
      </c>
      <c r="C3" s="0" t="s">
        <v>68</v>
      </c>
      <c r="D3" s="11" t="n">
        <v>44651</v>
      </c>
      <c r="E3" s="6" t="n">
        <v>-72568.11</v>
      </c>
      <c r="F3" s="0" t="s">
        <v>59</v>
      </c>
      <c r="G3" s="11" t="n">
        <v>44681</v>
      </c>
      <c r="H3" s="6" t="n">
        <v>-73195.4</v>
      </c>
      <c r="I3" s="0" t="s">
        <v>61</v>
      </c>
      <c r="J3" s="11" t="n">
        <v>44712</v>
      </c>
      <c r="K3" s="6" t="n">
        <v>-95289.98</v>
      </c>
      <c r="L3" s="0" t="s">
        <v>63</v>
      </c>
      <c r="M3" s="11" t="n">
        <v>44715</v>
      </c>
      <c r="N3" s="6" t="n">
        <v>960</v>
      </c>
      <c r="O3" s="0" t="s">
        <v>64</v>
      </c>
      <c r="P3" s="11" t="n">
        <v>44812</v>
      </c>
      <c r="Q3" s="6" t="n">
        <v>-100552.05</v>
      </c>
      <c r="R3" s="0" t="s">
        <v>74</v>
      </c>
      <c r="S3" s="11" t="n">
        <v>44789</v>
      </c>
      <c r="T3" s="6" t="n">
        <v>79000</v>
      </c>
      <c r="U3" s="0" t="s">
        <v>66</v>
      </c>
      <c r="V3" s="11" t="n">
        <v>44876</v>
      </c>
      <c r="W3" s="6" t="n">
        <v>-54060.68</v>
      </c>
      <c r="X3" s="0" t="s">
        <v>79</v>
      </c>
      <c r="Y3" s="11" t="n">
        <v>44835</v>
      </c>
      <c r="Z3" s="6" t="n">
        <v>-72532.6</v>
      </c>
      <c r="AA3" s="0" t="s">
        <v>78</v>
      </c>
      <c r="AB3" s="11" t="n">
        <v>44823</v>
      </c>
      <c r="AC3" s="6" t="n">
        <v>50000</v>
      </c>
      <c r="AD3" s="0" t="s">
        <v>72</v>
      </c>
      <c r="AE3" s="11" t="n">
        <v>44901</v>
      </c>
      <c r="AF3" s="6" t="n">
        <v>-81795</v>
      </c>
      <c r="AG3" s="0" t="s">
        <v>81</v>
      </c>
      <c r="AH3" s="11" t="n">
        <v>44819</v>
      </c>
      <c r="AI3" s="6" t="n">
        <v>50000</v>
      </c>
      <c r="AJ3" s="0" t="s">
        <v>75</v>
      </c>
      <c r="AK3" s="11" t="n">
        <v>44900</v>
      </c>
      <c r="AL3" s="6" t="n">
        <v>50000</v>
      </c>
      <c r="AM3" s="0" t="s">
        <v>80</v>
      </c>
      <c r="AN3" s="11" t="n">
        <v>44914</v>
      </c>
      <c r="AO3" s="6" t="n">
        <v>50000</v>
      </c>
      <c r="AP3" s="0" t="s">
        <v>82</v>
      </c>
      <c r="AQ3" s="11" t="n">
        <v>44967</v>
      </c>
      <c r="AR3" s="6" t="n">
        <v>-72414.24</v>
      </c>
      <c r="AS3" s="0" t="s">
        <v>86</v>
      </c>
      <c r="AT3" s="11" t="n">
        <v>45077</v>
      </c>
      <c r="AU3" s="6" t="n">
        <v>-203187.84</v>
      </c>
      <c r="AV3" s="0" t="s">
        <v>92</v>
      </c>
      <c r="AW3" s="11" t="n">
        <v>45052</v>
      </c>
      <c r="AX3" s="6" t="n">
        <v>20800</v>
      </c>
      <c r="AY3" s="0" t="s">
        <v>88</v>
      </c>
      <c r="AZ3" s="11" t="n">
        <v>45048</v>
      </c>
      <c r="BA3" s="6" t="n">
        <v>1719.84</v>
      </c>
      <c r="BB3" s="0" t="s">
        <v>89</v>
      </c>
      <c r="BC3" s="11" t="n">
        <v>45174</v>
      </c>
      <c r="BD3" s="6" t="n">
        <v>-103645.56</v>
      </c>
      <c r="BE3" s="0" t="s">
        <v>107</v>
      </c>
      <c r="BF3" s="11" t="n">
        <v>45117</v>
      </c>
      <c r="BG3" s="6" t="n">
        <v>-402355.72</v>
      </c>
      <c r="BH3" s="0" t="s">
        <v>97</v>
      </c>
      <c r="BI3" s="11" t="n">
        <v>45112</v>
      </c>
      <c r="BJ3" s="6" t="n">
        <v>-64300</v>
      </c>
      <c r="BK3" s="0" t="s">
        <v>96</v>
      </c>
      <c r="BL3" s="11" t="n">
        <v>45122</v>
      </c>
      <c r="BM3" s="6" t="n">
        <v>50000</v>
      </c>
      <c r="BN3" s="0" t="s">
        <v>98</v>
      </c>
      <c r="BO3" s="11" t="n">
        <v>45154</v>
      </c>
      <c r="BP3" s="6" t="n">
        <v>-223776.34</v>
      </c>
      <c r="BQ3" s="0" t="s">
        <v>102</v>
      </c>
      <c r="BR3" s="11" t="n">
        <v>45153</v>
      </c>
      <c r="BS3" s="6" t="n">
        <v>45000</v>
      </c>
      <c r="BT3" s="0" t="s">
        <v>101</v>
      </c>
      <c r="BU3" s="11" t="n">
        <v>45157</v>
      </c>
      <c r="BV3" s="6" t="n">
        <v>49816.02</v>
      </c>
      <c r="BW3" s="0" t="s">
        <v>103</v>
      </c>
      <c r="BX3" s="11" t="n">
        <v>45199</v>
      </c>
      <c r="BY3" s="6" t="n">
        <v>-201972.6</v>
      </c>
      <c r="BZ3" s="0" t="s">
        <v>110</v>
      </c>
      <c r="CA3" s="11" t="n">
        <v>45205</v>
      </c>
      <c r="CB3" s="6" t="n">
        <v>-45000</v>
      </c>
      <c r="CC3" s="0" t="s">
        <v>113</v>
      </c>
      <c r="CD3" s="11" t="n">
        <v>45200</v>
      </c>
      <c r="CE3" s="6" t="n">
        <v>-19000</v>
      </c>
      <c r="CF3" s="0" t="s">
        <v>112</v>
      </c>
      <c r="CG3" s="11" t="n">
        <v>45230</v>
      </c>
      <c r="CH3" s="6" t="n">
        <v>-204116.23</v>
      </c>
      <c r="CI3" s="0" t="s">
        <v>114</v>
      </c>
      <c r="CJ3" s="11" t="n">
        <v>45236</v>
      </c>
      <c r="CK3" s="6" t="n">
        <v>-50000</v>
      </c>
      <c r="CL3" s="0" t="s">
        <v>117</v>
      </c>
      <c r="CM3" s="11" t="n">
        <v>45240</v>
      </c>
      <c r="CN3" s="6" t="n">
        <v>22000</v>
      </c>
      <c r="CO3" s="0" t="s">
        <v>116</v>
      </c>
      <c r="CP3" s="11" t="n">
        <v>45334</v>
      </c>
      <c r="CQ3" s="6" t="n">
        <v>-142090.98</v>
      </c>
      <c r="CR3" s="0" t="s">
        <v>125</v>
      </c>
      <c r="CS3" s="11" t="n">
        <v>45285</v>
      </c>
      <c r="CT3" s="6" t="n">
        <v>-202000</v>
      </c>
      <c r="CU3" s="0" t="s">
        <v>122</v>
      </c>
      <c r="CV3" s="11" t="n">
        <v>45376</v>
      </c>
      <c r="CW3" s="6" t="n">
        <v>-208705.67</v>
      </c>
      <c r="CX3" s="0" t="s">
        <v>128</v>
      </c>
      <c r="CY3" s="11" t="n">
        <v>45297</v>
      </c>
      <c r="CZ3" s="6" t="n">
        <v>-50000</v>
      </c>
      <c r="DA3" s="0" t="s">
        <v>124</v>
      </c>
      <c r="DB3" s="11" t="n">
        <v>45363</v>
      </c>
      <c r="DC3" s="6" t="n">
        <v>40000</v>
      </c>
      <c r="DD3" s="0" t="s">
        <v>126</v>
      </c>
      <c r="DE3" s="11" t="n">
        <v>45498</v>
      </c>
      <c r="DF3" s="6" t="n">
        <v>-105094.53</v>
      </c>
      <c r="DG3" s="0" t="s">
        <v>141</v>
      </c>
      <c r="DH3" s="11" t="n">
        <v>45443</v>
      </c>
      <c r="DI3" s="6" t="n">
        <v>-102684.44</v>
      </c>
      <c r="DJ3" s="0" t="s">
        <v>133</v>
      </c>
      <c r="DK3" s="11" t="n">
        <v>45447</v>
      </c>
      <c r="DL3" s="6" t="n">
        <v>50000</v>
      </c>
      <c r="DM3" s="0" t="s">
        <v>131</v>
      </c>
      <c r="DN3" s="11" t="n">
        <v>45498</v>
      </c>
      <c r="DO3" s="6" t="n">
        <v>-51426.7</v>
      </c>
      <c r="DP3" s="0" t="s">
        <v>142</v>
      </c>
      <c r="DQ3" s="11" t="n">
        <v>45464</v>
      </c>
      <c r="DR3" s="6" t="n">
        <v>-5000</v>
      </c>
      <c r="DS3" s="0" t="s">
        <v>136</v>
      </c>
      <c r="DT3" s="11" t="n">
        <v>45460</v>
      </c>
      <c r="DU3" s="6" t="n">
        <v>75000</v>
      </c>
      <c r="DV3" s="0" t="s">
        <v>135</v>
      </c>
      <c r="DW3" s="11" t="n">
        <v>45476</v>
      </c>
      <c r="DX3" s="6" t="n">
        <v>50000</v>
      </c>
      <c r="DY3" s="0" t="s">
        <v>137</v>
      </c>
      <c r="DZ3" s="11" t="n">
        <v>45505</v>
      </c>
      <c r="EA3" s="6" t="n">
        <v>-101475.41</v>
      </c>
      <c r="EB3" s="0" t="s">
        <v>143</v>
      </c>
      <c r="EC3" s="11" t="n">
        <v>45535</v>
      </c>
      <c r="ED3" s="6" t="n">
        <v>-103108.45</v>
      </c>
      <c r="EE3" s="0" t="s">
        <v>149</v>
      </c>
      <c r="EF3" s="11" t="n">
        <v>45506</v>
      </c>
      <c r="EG3" s="6" t="n">
        <v>50000</v>
      </c>
      <c r="EH3" s="0" t="s">
        <v>146</v>
      </c>
      <c r="EI3" s="11" t="n">
        <v>45509</v>
      </c>
      <c r="EJ3" s="6" t="n">
        <v>-75000</v>
      </c>
      <c r="EK3" s="0" t="s">
        <v>147</v>
      </c>
      <c r="EL3" s="11" t="n">
        <v>45562</v>
      </c>
      <c r="EM3" s="6" t="n">
        <v>-72231</v>
      </c>
      <c r="EN3" s="0" t="s">
        <v>153</v>
      </c>
      <c r="EO3" s="11" t="n">
        <v>45566</v>
      </c>
      <c r="EP3" s="6" t="n">
        <v>-20000</v>
      </c>
      <c r="EQ3" s="0" t="s">
        <v>155</v>
      </c>
      <c r="ER3" s="11" t="n">
        <v>45597</v>
      </c>
      <c r="ES3" s="6" t="n">
        <v>-154540.99</v>
      </c>
      <c r="ET3" s="0" t="s">
        <v>156</v>
      </c>
      <c r="EU3" s="11" t="n">
        <v>45698</v>
      </c>
      <c r="EV3" s="6" t="n">
        <v>-51970.66</v>
      </c>
      <c r="EW3" s="0" t="s">
        <v>166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44720</v>
      </c>
      <c r="N4" s="6" t="n">
        <v>527.15</v>
      </c>
      <c r="O4" s="0" t="s">
        <v>64</v>
      </c>
      <c r="P4" s="0"/>
      <c r="Q4" s="10" t="s">
        <f>=XIRR(Q2:Q3,P2:P3)</f>
      </c>
      <c r="R4" s="0"/>
      <c r="S4" s="11" t="n">
        <v>44805</v>
      </c>
      <c r="T4" s="6" t="n">
        <v>230.71</v>
      </c>
      <c r="U4" s="0" t="s">
        <v>66</v>
      </c>
      <c r="V4" s="0"/>
      <c r="W4" s="10" t="s">
        <f>=XIRR(W2:W3,V2:V3)</f>
      </c>
      <c r="X4" s="0"/>
      <c r="Y4" s="11" t="n">
        <v>44854</v>
      </c>
      <c r="Z4" s="6" t="n">
        <v>50000</v>
      </c>
      <c r="AA4" s="0" t="s">
        <v>69</v>
      </c>
      <c r="AB4" s="11" t="n">
        <v>44825</v>
      </c>
      <c r="AC4" s="6" t="n">
        <v>-168000</v>
      </c>
      <c r="AD4" s="0" t="s">
        <v>77</v>
      </c>
      <c r="AE4" s="0"/>
      <c r="AF4" s="10" t="s">
        <f>=XIRR(AF2:AF3,AE2:AE3)</f>
      </c>
      <c r="AG4" s="0"/>
      <c r="AH4" s="11" t="n">
        <v>44823</v>
      </c>
      <c r="AI4" s="6" t="n">
        <v>-50000</v>
      </c>
      <c r="AJ4" s="0" t="s">
        <v>76</v>
      </c>
      <c r="AK4" s="11" t="n">
        <v>44901</v>
      </c>
      <c r="AL4" s="6" t="n">
        <v>81795</v>
      </c>
      <c r="AM4" s="0" t="s">
        <v>80</v>
      </c>
      <c r="AN4" s="11" t="n">
        <v>44924</v>
      </c>
      <c r="AO4" s="6" t="n">
        <v>93000</v>
      </c>
      <c r="AP4" s="0" t="s">
        <v>82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45068</v>
      </c>
      <c r="AX4" s="6" t="n">
        <v>-72441.86</v>
      </c>
      <c r="AY4" s="0" t="s">
        <v>91</v>
      </c>
      <c r="AZ4" s="11" t="n">
        <v>45050</v>
      </c>
      <c r="BA4" s="6" t="n">
        <v>-102414.84</v>
      </c>
      <c r="BB4" s="0" t="s">
        <v>90</v>
      </c>
      <c r="BC4" s="0"/>
      <c r="BD4" s="10" t="s">
        <f>=XIRR(BD2:BD3,BC2:BC3)</f>
      </c>
      <c r="BE4" s="0"/>
      <c r="BF4" s="11" t="n">
        <v>45117</v>
      </c>
      <c r="BG4" s="6" t="n">
        <v>100000</v>
      </c>
      <c r="BH4" s="0" t="s">
        <v>94</v>
      </c>
      <c r="BI4" s="11" t="n">
        <v>45117</v>
      </c>
      <c r="BJ4" s="6" t="n">
        <v>140000</v>
      </c>
      <c r="BK4" s="0" t="s">
        <v>95</v>
      </c>
      <c r="BL4" s="11" t="n">
        <v>45138</v>
      </c>
      <c r="BM4" s="6" t="n">
        <v>-213259.5</v>
      </c>
      <c r="BN4" s="0" t="s">
        <v>99</v>
      </c>
      <c r="BO4" s="0"/>
      <c r="BP4" s="10" t="s">
        <f>=XIRR(BP2:BP3,BO2:BO3)</f>
      </c>
      <c r="BQ4" s="0"/>
      <c r="BR4" s="11" t="n">
        <v>45169</v>
      </c>
      <c r="BS4" s="6" t="n">
        <v>-50000</v>
      </c>
      <c r="BT4" s="0" t="s">
        <v>105</v>
      </c>
      <c r="BU4" s="11" t="n">
        <v>45161</v>
      </c>
      <c r="BV4" s="6" t="n">
        <v>-25000</v>
      </c>
      <c r="BW4" s="0" t="s">
        <v>104</v>
      </c>
      <c r="BX4" s="0"/>
      <c r="BY4" s="10" t="s">
        <f>=XIRR(BY2:BY3,BX2:BX3)</f>
      </c>
      <c r="BZ4" s="0"/>
      <c r="CA4" s="11" t="n">
        <v>45214</v>
      </c>
      <c r="CB4" s="6" t="n">
        <v>45000</v>
      </c>
      <c r="CC4" s="0" t="s">
        <v>108</v>
      </c>
      <c r="CD4" s="11" t="n">
        <v>45207</v>
      </c>
      <c r="CE4" s="6" t="n">
        <v>10000</v>
      </c>
      <c r="CF4" s="0" t="s">
        <v>109</v>
      </c>
      <c r="CG4" s="0"/>
      <c r="CH4" s="10" t="s">
        <f>=XIRR(CH2:CH3,CG2:CG3)</f>
      </c>
      <c r="CI4" s="0"/>
      <c r="CJ4" s="11" t="n">
        <v>45242</v>
      </c>
      <c r="CK4" s="6" t="n">
        <v>11600</v>
      </c>
      <c r="CL4" s="0" t="s">
        <v>115</v>
      </c>
      <c r="CM4" s="11" t="n">
        <v>45261</v>
      </c>
      <c r="CN4" s="6" t="n">
        <v>-22000</v>
      </c>
      <c r="CO4" s="0" t="s">
        <v>119</v>
      </c>
      <c r="CP4" s="0"/>
      <c r="CQ4" s="10" t="s">
        <f>=XIRR(CQ2:CQ3,CP2:CP3)</f>
      </c>
      <c r="CR4" s="0"/>
      <c r="CS4" s="11" t="n">
        <v>45289</v>
      </c>
      <c r="CT4" s="6" t="n">
        <v>-70000</v>
      </c>
      <c r="CU4" s="0" t="s">
        <v>122</v>
      </c>
      <c r="CV4" s="0"/>
      <c r="CW4" s="10" t="s">
        <f>=XIRR(CW2:CW3,CV2:CV3)</f>
      </c>
      <c r="CX4" s="0"/>
      <c r="CY4" s="11" t="n">
        <v>45309</v>
      </c>
      <c r="CZ4" s="6" t="n">
        <v>50000</v>
      </c>
      <c r="DA4" s="0" t="s">
        <v>123</v>
      </c>
      <c r="DB4" s="11" t="n">
        <v>45370</v>
      </c>
      <c r="DC4" s="6" t="n">
        <v>-48000</v>
      </c>
      <c r="DD4" s="0" t="s">
        <v>127</v>
      </c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45480</v>
      </c>
      <c r="DL4" s="6" t="n">
        <v>-102170.52</v>
      </c>
      <c r="DM4" s="0" t="s">
        <v>140</v>
      </c>
      <c r="DN4" s="0"/>
      <c r="DO4" s="10" t="s">
        <f>=XIRR(DO2:DO3,DN2:DN3)</f>
      </c>
      <c r="DP4" s="0"/>
      <c r="DQ4" s="11" t="n">
        <v>45465</v>
      </c>
      <c r="DR4" s="6" t="n">
        <v>-45000</v>
      </c>
      <c r="DS4" s="0" t="s">
        <v>136</v>
      </c>
      <c r="DT4" s="11" t="n">
        <v>45474</v>
      </c>
      <c r="DU4" s="6" t="n">
        <v>-99500</v>
      </c>
      <c r="DV4" s="0" t="s">
        <v>138</v>
      </c>
      <c r="DW4" s="11" t="n">
        <v>45540</v>
      </c>
      <c r="DX4" s="6" t="n">
        <v>-154723.66</v>
      </c>
      <c r="DY4" s="0" t="s">
        <v>150</v>
      </c>
      <c r="DZ4" s="0"/>
      <c r="EA4" s="10" t="s">
        <f>=XIRR(EA2:EA3,DZ2:DZ3)</f>
      </c>
      <c r="EB4" s="0"/>
      <c r="EC4" s="0"/>
      <c r="ED4" s="10" t="s">
        <f>=XIRR(ED2:ED3,EC2:EC3)</f>
      </c>
      <c r="EE4" s="0"/>
      <c r="EF4" s="11" t="n">
        <v>45508</v>
      </c>
      <c r="EG4" s="6" t="n">
        <v>65800</v>
      </c>
      <c r="EH4" s="0" t="s">
        <v>146</v>
      </c>
      <c r="EI4" s="11" t="n">
        <v>45519</v>
      </c>
      <c r="EJ4" s="6" t="n">
        <v>50000</v>
      </c>
      <c r="EK4" s="0" t="s">
        <v>145</v>
      </c>
      <c r="EL4" s="11" t="n">
        <v>45565</v>
      </c>
      <c r="EM4" s="6" t="n">
        <v>-150000</v>
      </c>
      <c r="EN4" s="0" t="s">
        <v>153</v>
      </c>
      <c r="EO4" s="11" t="n">
        <v>45571</v>
      </c>
      <c r="EP4" s="6" t="n">
        <v>-62002</v>
      </c>
      <c r="EQ4" s="0" t="s">
        <v>155</v>
      </c>
      <c r="ER4" s="0"/>
      <c r="ES4" s="10" t="s">
        <f>=XIRR(ES2:ES3,ER2:ER3)</f>
      </c>
      <c r="ET4" s="0"/>
      <c r="EU4" s="0"/>
      <c r="EV4" s="10" t="s">
        <f>=XIRR(EV2:EV3,EU2:EU3)</f>
      </c>
      <c r="EW4" s="0"/>
    </row>
    <row collapsed="false" customFormat="false" customHeight="false" hidden="false" ht="12.1" outlineLevel="0" r="5">
      <c r="A5" s="0"/>
      <c r="B5" s="8" t="s">
        <f>=-SUM(B2:B3)</f>
      </c>
      <c r="C5" s="0" t="s">
        <v>173</v>
      </c>
      <c r="D5" s="0"/>
      <c r="E5" s="8" t="s">
        <f>=-SUM(E2:E3)</f>
      </c>
      <c r="F5" s="0" t="s">
        <v>173</v>
      </c>
      <c r="G5" s="0"/>
      <c r="H5" s="8" t="s">
        <f>=-SUM(H2:H3)</f>
      </c>
      <c r="I5" s="0" t="s">
        <v>173</v>
      </c>
      <c r="J5" s="0"/>
      <c r="K5" s="8" t="s">
        <f>=-SUM(K2:K3)</f>
      </c>
      <c r="L5" s="0" t="s">
        <v>173</v>
      </c>
      <c r="M5" s="11" t="n">
        <v>44736</v>
      </c>
      <c r="N5" s="6" t="n">
        <v>500</v>
      </c>
      <c r="O5" s="0" t="s">
        <v>64</v>
      </c>
      <c r="P5" s="0"/>
      <c r="Q5" s="8" t="s">
        <f>=-SUM(Q2:Q3)</f>
      </c>
      <c r="R5" s="0" t="s">
        <v>173</v>
      </c>
      <c r="S5" s="11" t="n">
        <v>44809</v>
      </c>
      <c r="T5" s="6" t="n">
        <v>-80230.71</v>
      </c>
      <c r="U5" s="0" t="s">
        <v>71</v>
      </c>
      <c r="V5" s="0"/>
      <c r="W5" s="8" t="s">
        <f>=-SUM(W2:W3)</f>
      </c>
      <c r="X5" s="0" t="s">
        <v>173</v>
      </c>
      <c r="Y5" s="11" t="n">
        <v>44949</v>
      </c>
      <c r="Z5" s="6" t="n">
        <v>-51171.23</v>
      </c>
      <c r="AA5" s="0" t="s">
        <v>78</v>
      </c>
      <c r="AB5" s="11" t="n">
        <v>44837</v>
      </c>
      <c r="AC5" s="6" t="n">
        <v>72000</v>
      </c>
      <c r="AD5" s="0" t="s">
        <v>72</v>
      </c>
      <c r="AE5" s="0"/>
      <c r="AF5" s="8" t="s">
        <f>=-SUM(AF2:AF3)</f>
      </c>
      <c r="AG5" s="0" t="s">
        <v>173</v>
      </c>
      <c r="AH5" s="11" t="n">
        <v>44825</v>
      </c>
      <c r="AI5" s="6" t="n">
        <v>108000</v>
      </c>
      <c r="AJ5" s="0" t="s">
        <v>75</v>
      </c>
      <c r="AK5" s="11" t="n">
        <v>44904</v>
      </c>
      <c r="AL5" s="6" t="n">
        <v>-170392</v>
      </c>
      <c r="AM5" s="0" t="s">
        <v>83</v>
      </c>
      <c r="AN5" s="11" t="n">
        <v>44936</v>
      </c>
      <c r="AO5" s="6" t="n">
        <v>-48356.47</v>
      </c>
      <c r="AP5" s="0" t="s">
        <v>84</v>
      </c>
      <c r="AQ5" s="0"/>
      <c r="AR5" s="8" t="s">
        <f>=-SUM(AR2:AR3)</f>
      </c>
      <c r="AS5" s="0" t="s">
        <v>173</v>
      </c>
      <c r="AT5" s="0"/>
      <c r="AU5" s="8" t="s">
        <f>=-SUM(AU2:AU3)</f>
      </c>
      <c r="AV5" s="0" t="s">
        <v>173</v>
      </c>
      <c r="AW5" s="11" t="n">
        <v>45079</v>
      </c>
      <c r="AX5" s="6" t="n">
        <v>-20923.66</v>
      </c>
      <c r="AY5" s="0" t="s">
        <v>91</v>
      </c>
      <c r="AZ5" s="11" t="n">
        <v>45056</v>
      </c>
      <c r="BA5" s="6" t="n">
        <v>59900</v>
      </c>
      <c r="BB5" s="0" t="s">
        <v>89</v>
      </c>
      <c r="BC5" s="0"/>
      <c r="BD5" s="8" t="s">
        <f>=-SUM(BD2:BD3)</f>
      </c>
      <c r="BE5" s="0" t="s">
        <v>173</v>
      </c>
      <c r="BF5" s="11" t="n">
        <v>45148</v>
      </c>
      <c r="BG5" s="6" t="n">
        <v>-100552.05</v>
      </c>
      <c r="BH5" s="0" t="s">
        <v>97</v>
      </c>
      <c r="BI5" s="11" t="n">
        <v>45131</v>
      </c>
      <c r="BJ5" s="6" t="n">
        <v>-72000</v>
      </c>
      <c r="BK5" s="0" t="s">
        <v>96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173</v>
      </c>
      <c r="BR5" s="11" t="n">
        <v>45175</v>
      </c>
      <c r="BS5" s="6" t="n">
        <v>-50000</v>
      </c>
      <c r="BT5" s="0" t="s">
        <v>105</v>
      </c>
      <c r="BU5" s="11" t="n">
        <v>45165</v>
      </c>
      <c r="BV5" s="6" t="n">
        <v>-62000</v>
      </c>
      <c r="BW5" s="0" t="s">
        <v>104</v>
      </c>
      <c r="BX5" s="0"/>
      <c r="BY5" s="8" t="s">
        <f>=-SUM(BY2:BY3)</f>
      </c>
      <c r="BZ5" s="0" t="s">
        <v>173</v>
      </c>
      <c r="CA5" s="11" t="n">
        <v>45230</v>
      </c>
      <c r="CB5" s="6" t="n">
        <v>-102616.24</v>
      </c>
      <c r="CC5" s="0" t="s">
        <v>113</v>
      </c>
      <c r="CD5" s="11" t="n">
        <v>45209</v>
      </c>
      <c r="CE5" s="6" t="n">
        <v>25000</v>
      </c>
      <c r="CF5" s="0" t="s">
        <v>109</v>
      </c>
      <c r="CG5" s="0"/>
      <c r="CH5" s="8" t="s">
        <f>=-SUM(CH2:CH3)</f>
      </c>
      <c r="CI5" s="0" t="s">
        <v>173</v>
      </c>
      <c r="CJ5" s="11" t="n">
        <v>45245</v>
      </c>
      <c r="CK5" s="6" t="n">
        <v>50000</v>
      </c>
      <c r="CL5" s="0" t="s">
        <v>115</v>
      </c>
      <c r="CM5" s="11" t="n">
        <v>45263</v>
      </c>
      <c r="CN5" s="6" t="n">
        <v>-35000</v>
      </c>
      <c r="CO5" s="0" t="s">
        <v>119</v>
      </c>
      <c r="CP5" s="0"/>
      <c r="CQ5" s="8" t="s">
        <f>=-SUM(CQ2:CQ3)</f>
      </c>
      <c r="CR5" s="0" t="s">
        <v>173</v>
      </c>
      <c r="CS5" s="11" t="n">
        <v>45291</v>
      </c>
      <c r="CT5" s="6" t="n">
        <v>-34613</v>
      </c>
      <c r="CU5" s="0" t="s">
        <v>122</v>
      </c>
      <c r="CV5" s="0"/>
      <c r="CW5" s="8" t="s">
        <f>=-SUM(CW2:CW3)</f>
      </c>
      <c r="CX5" s="0" t="s">
        <v>173</v>
      </c>
      <c r="CY5" s="11" t="n">
        <v>45328</v>
      </c>
      <c r="CZ5" s="6" t="n">
        <v>-45000</v>
      </c>
      <c r="DA5" s="0" t="s">
        <v>124</v>
      </c>
      <c r="DB5" s="11" t="n">
        <v>45386</v>
      </c>
      <c r="DC5" s="6" t="n">
        <v>42840</v>
      </c>
      <c r="DD5" s="0" t="s">
        <v>126</v>
      </c>
      <c r="DE5" s="0"/>
      <c r="DF5" s="8" t="s">
        <f>=-SUM(DF2:DF3)</f>
      </c>
      <c r="DG5" s="0" t="s">
        <v>173</v>
      </c>
      <c r="DH5" s="0"/>
      <c r="DI5" s="8" t="s">
        <f>=-SUM(DI2:DI3)</f>
      </c>
      <c r="DJ5" s="0" t="s">
        <v>173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173</v>
      </c>
      <c r="DQ5" s="11" t="n">
        <v>45471</v>
      </c>
      <c r="DR5" s="6" t="n">
        <v>-60000</v>
      </c>
      <c r="DS5" s="0" t="s">
        <v>136</v>
      </c>
      <c r="DT5" s="11" t="n">
        <v>45479</v>
      </c>
      <c r="DU5" s="6" t="n">
        <v>-45000</v>
      </c>
      <c r="DV5" s="0" t="s">
        <v>138</v>
      </c>
      <c r="DW5" s="0"/>
      <c r="DX5" s="10" t="s">
        <f>=XIRR(DX2:DX4,DW2:DW4)</f>
      </c>
      <c r="DY5" s="0"/>
      <c r="DZ5" s="0"/>
      <c r="EA5" s="8" t="s">
        <f>=-SUM(EA2:EA3)</f>
      </c>
      <c r="EB5" s="0" t="s">
        <v>173</v>
      </c>
      <c r="EC5" s="0"/>
      <c r="ED5" s="8" t="s">
        <f>=-SUM(ED2:ED3)</f>
      </c>
      <c r="EE5" s="0" t="s">
        <v>173</v>
      </c>
      <c r="EF5" s="11" t="n">
        <v>45514</v>
      </c>
      <c r="EG5" s="6" t="n">
        <v>-106000</v>
      </c>
      <c r="EH5" s="0" t="s">
        <v>148</v>
      </c>
      <c r="EI5" s="11" t="n">
        <v>45521</v>
      </c>
      <c r="EJ5" s="6" t="n">
        <v>-27000</v>
      </c>
      <c r="EK5" s="0" t="s">
        <v>147</v>
      </c>
      <c r="EL5" s="11" t="n">
        <v>45570</v>
      </c>
      <c r="EM5" s="6" t="n">
        <v>62400</v>
      </c>
      <c r="EN5" s="0" t="s">
        <v>151</v>
      </c>
      <c r="EO5" s="11" t="n">
        <v>45580</v>
      </c>
      <c r="EP5" s="6" t="n">
        <v>50000</v>
      </c>
      <c r="EQ5" s="0" t="s">
        <v>152</v>
      </c>
      <c r="ER5" s="0"/>
      <c r="ES5" s="8" t="s">
        <f>=-SUM(ES2:ES3)</f>
      </c>
      <c r="ET5" s="0" t="s">
        <v>173</v>
      </c>
      <c r="EU5" s="0"/>
      <c r="EV5" s="8" t="s">
        <f>=-SUM(EV2:EV3)</f>
      </c>
      <c r="EW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11" t="n">
        <v>44741</v>
      </c>
      <c r="N6" s="6" t="n">
        <v>1574.47</v>
      </c>
      <c r="O6" s="0" t="s">
        <v>64</v>
      </c>
      <c r="P6" s="0"/>
      <c r="Q6" s="0"/>
      <c r="R6" s="0"/>
      <c r="S6" s="11" t="n">
        <v>44812</v>
      </c>
      <c r="T6" s="6" t="n">
        <v>-3000</v>
      </c>
      <c r="U6" s="0" t="s">
        <v>71</v>
      </c>
      <c r="V6" s="0"/>
      <c r="W6" s="0"/>
      <c r="X6" s="0"/>
      <c r="Y6" s="0"/>
      <c r="Z6" s="10" t="s">
        <f>=XIRR(Z2:Z5,Y2:Y5)</f>
      </c>
      <c r="AA6" s="0"/>
      <c r="AB6" s="11" t="n">
        <v>44936</v>
      </c>
      <c r="AC6" s="6" t="n">
        <v>-73643.17</v>
      </c>
      <c r="AD6" s="0" t="s">
        <v>77</v>
      </c>
      <c r="AE6" s="0"/>
      <c r="AF6" s="0"/>
      <c r="AG6" s="0"/>
      <c r="AH6" s="11" t="n">
        <v>44853</v>
      </c>
      <c r="AI6" s="6" t="n">
        <v>54634</v>
      </c>
      <c r="AJ6" s="0" t="s">
        <v>75</v>
      </c>
      <c r="AK6" s="11" t="n">
        <v>44907</v>
      </c>
      <c r="AL6" s="6" t="n">
        <v>-50387</v>
      </c>
      <c r="AM6" s="0" t="s">
        <v>83</v>
      </c>
      <c r="AN6" s="11" t="n">
        <v>44945</v>
      </c>
      <c r="AO6" s="6" t="n">
        <v>51000</v>
      </c>
      <c r="AP6" s="0" t="s">
        <v>82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11" t="n">
        <v>45065</v>
      </c>
      <c r="BA6" s="6" t="n">
        <v>50000</v>
      </c>
      <c r="BB6" s="0" t="s">
        <v>89</v>
      </c>
      <c r="BC6" s="0"/>
      <c r="BD6" s="0"/>
      <c r="BE6" s="0"/>
      <c r="BF6" s="0"/>
      <c r="BG6" s="10" t="s">
        <f>=XIRR(BG2:BG5,BF2:BF5)</f>
      </c>
      <c r="BH6" s="0"/>
      <c r="BI6" s="11" t="n">
        <v>45134</v>
      </c>
      <c r="BJ6" s="6" t="n">
        <v>-15000</v>
      </c>
      <c r="BK6" s="0" t="s">
        <v>96</v>
      </c>
      <c r="BL6" s="0"/>
      <c r="BM6" s="8" t="s">
        <f>=-SUM(BM2:BM4)</f>
      </c>
      <c r="BN6" s="0" t="s">
        <v>173</v>
      </c>
      <c r="BO6" s="0"/>
      <c r="BP6" s="0"/>
      <c r="BQ6" s="0"/>
      <c r="BR6" s="11" t="n">
        <v>45184</v>
      </c>
      <c r="BS6" s="6" t="n">
        <v>50000</v>
      </c>
      <c r="BT6" s="0" t="s">
        <v>101</v>
      </c>
      <c r="BU6" s="11" t="n">
        <v>45169</v>
      </c>
      <c r="BV6" s="6" t="n">
        <v>-172100</v>
      </c>
      <c r="BW6" s="0" t="s">
        <v>104</v>
      </c>
      <c r="BX6" s="0"/>
      <c r="BY6" s="0"/>
      <c r="BZ6" s="0"/>
      <c r="CA6" s="0"/>
      <c r="CB6" s="10" t="s">
        <f>=XIRR(CB2:CB5,CA2:CA5)</f>
      </c>
      <c r="CC6" s="0"/>
      <c r="CD6" s="11" t="n">
        <v>45218</v>
      </c>
      <c r="CE6" s="6" t="n">
        <v>-8000</v>
      </c>
      <c r="CF6" s="0" t="s">
        <v>112</v>
      </c>
      <c r="CG6" s="0"/>
      <c r="CH6" s="0"/>
      <c r="CI6" s="0"/>
      <c r="CJ6" s="11" t="n">
        <v>45275</v>
      </c>
      <c r="CK6" s="6" t="n">
        <v>45000</v>
      </c>
      <c r="CL6" s="0" t="s">
        <v>115</v>
      </c>
      <c r="CM6" s="11" t="n">
        <v>45270</v>
      </c>
      <c r="CN6" s="6" t="n">
        <v>25000</v>
      </c>
      <c r="CO6" s="0" t="s">
        <v>116</v>
      </c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11" t="n">
        <v>45337</v>
      </c>
      <c r="CZ6" s="6" t="n">
        <v>39000</v>
      </c>
      <c r="DA6" s="0" t="s">
        <v>123</v>
      </c>
      <c r="DB6" s="11" t="n">
        <v>45396</v>
      </c>
      <c r="DC6" s="6" t="n">
        <v>-40000</v>
      </c>
      <c r="DD6" s="0" t="s">
        <v>127</v>
      </c>
      <c r="DE6" s="0"/>
      <c r="DF6" s="0"/>
      <c r="DG6" s="0"/>
      <c r="DH6" s="0"/>
      <c r="DI6" s="0"/>
      <c r="DJ6" s="0"/>
      <c r="DK6" s="0"/>
      <c r="DL6" s="8" t="s">
        <f>=-SUM(DL2:DL4)</f>
      </c>
      <c r="DM6" s="0" t="s">
        <v>173</v>
      </c>
      <c r="DN6" s="0"/>
      <c r="DO6" s="0"/>
      <c r="DP6" s="0"/>
      <c r="DQ6" s="11" t="n">
        <v>45474</v>
      </c>
      <c r="DR6" s="6" t="n">
        <v>-59049.89</v>
      </c>
      <c r="DS6" s="0" t="s">
        <v>136</v>
      </c>
      <c r="DT6" s="11" t="n">
        <v>45488</v>
      </c>
      <c r="DU6" s="6" t="n">
        <v>50000</v>
      </c>
      <c r="DV6" s="0" t="s">
        <v>135</v>
      </c>
      <c r="DW6" s="0"/>
      <c r="DX6" s="8" t="s">
        <f>=-SUM(DX2:DX4)</f>
      </c>
      <c r="DY6" s="0" t="s">
        <v>173</v>
      </c>
      <c r="DZ6" s="0"/>
      <c r="EA6" s="0"/>
      <c r="EB6" s="0"/>
      <c r="EC6" s="0"/>
      <c r="ED6" s="0"/>
      <c r="EE6" s="0"/>
      <c r="EF6" s="11" t="n">
        <v>45515</v>
      </c>
      <c r="EG6" s="6" t="n">
        <v>-10000</v>
      </c>
      <c r="EH6" s="0" t="s">
        <v>148</v>
      </c>
      <c r="EI6" s="11" t="n">
        <v>45522</v>
      </c>
      <c r="EJ6" s="6" t="n">
        <v>30000</v>
      </c>
      <c r="EK6" s="0" t="s">
        <v>145</v>
      </c>
      <c r="EL6" s="11" t="n">
        <v>45575</v>
      </c>
      <c r="EM6" s="6" t="n">
        <v>42000</v>
      </c>
      <c r="EN6" s="0" t="s">
        <v>151</v>
      </c>
      <c r="EO6" s="11" t="n">
        <v>45596</v>
      </c>
      <c r="EP6" s="6" t="n">
        <v>-127092.78</v>
      </c>
      <c r="EQ6" s="0" t="s">
        <v>155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11" t="n">
        <v>44805</v>
      </c>
      <c r="N7" s="6" t="n">
        <v>-103398.1</v>
      </c>
      <c r="O7" s="0" t="s">
        <v>70</v>
      </c>
      <c r="P7" s="0"/>
      <c r="Q7" s="0"/>
      <c r="R7" s="0"/>
      <c r="S7" s="11" t="n">
        <v>44812</v>
      </c>
      <c r="T7" s="6" t="n">
        <v>5000</v>
      </c>
      <c r="U7" s="0" t="s">
        <v>66</v>
      </c>
      <c r="V7" s="0"/>
      <c r="W7" s="0"/>
      <c r="X7" s="0"/>
      <c r="Y7" s="0"/>
      <c r="Z7" s="8" t="s">
        <f>=-SUM(Z2:Z5)</f>
      </c>
      <c r="AA7" s="0" t="s">
        <v>173</v>
      </c>
      <c r="AB7" s="0"/>
      <c r="AC7" s="10" t="s">
        <f>=XIRR(AC2:AC6,AB2:AB6)</f>
      </c>
      <c r="AD7" s="0"/>
      <c r="AE7" s="0"/>
      <c r="AF7" s="0"/>
      <c r="AG7" s="0"/>
      <c r="AH7" s="11" t="n">
        <v>44854</v>
      </c>
      <c r="AI7" s="6" t="n">
        <v>-50000</v>
      </c>
      <c r="AJ7" s="0" t="s">
        <v>76</v>
      </c>
      <c r="AK7" s="0"/>
      <c r="AL7" s="10" t="s">
        <f>=XIRR(AL2:AL6,AK2:AK6)</f>
      </c>
      <c r="AM7" s="0"/>
      <c r="AN7" s="11" t="n">
        <v>44949</v>
      </c>
      <c r="AO7" s="6" t="n">
        <v>36493.23</v>
      </c>
      <c r="AP7" s="0" t="s">
        <v>82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173</v>
      </c>
      <c r="AZ7" s="11" t="n">
        <v>45066</v>
      </c>
      <c r="BA7" s="6" t="n">
        <v>50000</v>
      </c>
      <c r="BB7" s="0" t="s">
        <v>89</v>
      </c>
      <c r="BC7" s="0"/>
      <c r="BD7" s="0"/>
      <c r="BE7" s="0"/>
      <c r="BF7" s="0"/>
      <c r="BG7" s="8" t="s">
        <f>=-SUM(BG2:BG5)</f>
      </c>
      <c r="BH7" s="0" t="s">
        <v>173</v>
      </c>
      <c r="BI7" s="11" t="n">
        <v>45139</v>
      </c>
      <c r="BJ7" s="6" t="n">
        <v>-61550</v>
      </c>
      <c r="BK7" s="0" t="s">
        <v>96</v>
      </c>
      <c r="BL7" s="0"/>
      <c r="BM7" s="0"/>
      <c r="BN7" s="0"/>
      <c r="BO7" s="0"/>
      <c r="BP7" s="0"/>
      <c r="BQ7" s="0"/>
      <c r="BR7" s="11" t="n">
        <v>45188</v>
      </c>
      <c r="BS7" s="6" t="n">
        <v>-101154.82</v>
      </c>
      <c r="BT7" s="0" t="s">
        <v>105</v>
      </c>
      <c r="BU7" s="11" t="n">
        <v>45174</v>
      </c>
      <c r="BV7" s="6" t="n">
        <v>131823.61</v>
      </c>
      <c r="BW7" s="0" t="s">
        <v>103</v>
      </c>
      <c r="BX7" s="0"/>
      <c r="BY7" s="0"/>
      <c r="BZ7" s="0"/>
      <c r="CA7" s="0"/>
      <c r="CB7" s="8" t="s">
        <f>=-SUM(CB2:CB5)</f>
      </c>
      <c r="CC7" s="0" t="s">
        <v>173</v>
      </c>
      <c r="CD7" s="11" t="n">
        <v>45219</v>
      </c>
      <c r="CE7" s="6" t="n">
        <v>55000</v>
      </c>
      <c r="CF7" s="0" t="s">
        <v>109</v>
      </c>
      <c r="CG7" s="0"/>
      <c r="CH7" s="0"/>
      <c r="CI7" s="0"/>
      <c r="CJ7" s="11" t="n">
        <v>45291</v>
      </c>
      <c r="CK7" s="6" t="n">
        <v>-165800.15</v>
      </c>
      <c r="CL7" s="0" t="s">
        <v>117</v>
      </c>
      <c r="CM7" s="11" t="n">
        <v>45279</v>
      </c>
      <c r="CN7" s="6" t="n">
        <v>-253011.08</v>
      </c>
      <c r="CO7" s="0" t="s">
        <v>119</v>
      </c>
      <c r="CP7" s="0"/>
      <c r="CQ7" s="0"/>
      <c r="CR7" s="0"/>
      <c r="CS7" s="0"/>
      <c r="CT7" s="8" t="s">
        <f>=-SUM(CT2:CT5)</f>
      </c>
      <c r="CU7" s="0" t="s">
        <v>173</v>
      </c>
      <c r="CV7" s="0"/>
      <c r="CW7" s="0"/>
      <c r="CX7" s="0"/>
      <c r="CY7" s="11" t="n">
        <v>45357</v>
      </c>
      <c r="CZ7" s="6" t="n">
        <v>-50000</v>
      </c>
      <c r="DA7" s="0" t="s">
        <v>124</v>
      </c>
      <c r="DB7" s="11" t="n">
        <v>45398</v>
      </c>
      <c r="DC7" s="6" t="n">
        <v>40000</v>
      </c>
      <c r="DD7" s="0" t="s">
        <v>126</v>
      </c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11" t="n">
        <v>45477</v>
      </c>
      <c r="DR7" s="6" t="n">
        <v>71840</v>
      </c>
      <c r="DS7" s="0" t="s">
        <v>134</v>
      </c>
      <c r="DT7" s="11" t="n">
        <v>45494</v>
      </c>
      <c r="DU7" s="6" t="n">
        <v>12999</v>
      </c>
      <c r="DV7" s="0" t="s">
        <v>135</v>
      </c>
      <c r="DW7" s="0"/>
      <c r="DX7" s="0"/>
      <c r="DY7" s="0"/>
      <c r="DZ7" s="0"/>
      <c r="EA7" s="0"/>
      <c r="EB7" s="0"/>
      <c r="EC7" s="0"/>
      <c r="ED7" s="0"/>
      <c r="EE7" s="0"/>
      <c r="EF7" s="11" t="n">
        <v>45519</v>
      </c>
      <c r="EG7" s="6" t="n">
        <v>-15000</v>
      </c>
      <c r="EH7" s="0" t="s">
        <v>148</v>
      </c>
      <c r="EI7" s="11" t="n">
        <v>45527</v>
      </c>
      <c r="EJ7" s="6" t="n">
        <v>-9435</v>
      </c>
      <c r="EK7" s="0" t="s">
        <v>147</v>
      </c>
      <c r="EL7" s="11" t="n">
        <v>45584</v>
      </c>
      <c r="EM7" s="6" t="n">
        <v>53000</v>
      </c>
      <c r="EN7" s="0" t="s">
        <v>151</v>
      </c>
      <c r="EO7" s="0"/>
      <c r="EP7" s="10" t="s">
        <f>=XIRR(EP2:EP6,EO2:EO6)</f>
      </c>
      <c r="EQ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10" t="s">
        <f>=XIRR(N2:N7,M2:M7)</f>
      </c>
      <c r="O8" s="0"/>
      <c r="P8" s="0"/>
      <c r="Q8" s="0"/>
      <c r="R8" s="0"/>
      <c r="S8" s="11" t="n">
        <v>44814</v>
      </c>
      <c r="T8" s="6" t="n">
        <v>-5000</v>
      </c>
      <c r="U8" s="0" t="s">
        <v>71</v>
      </c>
      <c r="V8" s="0"/>
      <c r="W8" s="0"/>
      <c r="X8" s="0"/>
      <c r="Y8" s="0"/>
      <c r="Z8" s="0"/>
      <c r="AA8" s="0"/>
      <c r="AB8" s="0"/>
      <c r="AC8" s="8" t="s">
        <f>=-SUM(AC2:AC6)</f>
      </c>
      <c r="AD8" s="0" t="s">
        <v>173</v>
      </c>
      <c r="AE8" s="0"/>
      <c r="AF8" s="0"/>
      <c r="AG8" s="0"/>
      <c r="AH8" s="11" t="n">
        <v>44857</v>
      </c>
      <c r="AI8" s="6" t="n">
        <v>-90000</v>
      </c>
      <c r="AJ8" s="0" t="s">
        <v>76</v>
      </c>
      <c r="AK8" s="0"/>
      <c r="AL8" s="8" t="s">
        <f>=-SUM(AL2:AL6)</f>
      </c>
      <c r="AM8" s="0" t="s">
        <v>173</v>
      </c>
      <c r="AN8" s="11" t="n">
        <v>44956</v>
      </c>
      <c r="AO8" s="6" t="n">
        <v>-40000</v>
      </c>
      <c r="AP8" s="0" t="s">
        <v>84</v>
      </c>
      <c r="AQ8" s="0"/>
      <c r="AR8" s="0"/>
      <c r="AS8" s="0"/>
      <c r="AT8" s="0"/>
      <c r="AU8" s="0"/>
      <c r="AV8" s="0"/>
      <c r="AW8" s="0"/>
      <c r="AX8" s="0"/>
      <c r="AY8" s="0"/>
      <c r="AZ8" s="11" t="n">
        <v>45068</v>
      </c>
      <c r="BA8" s="6" t="n">
        <v>72441.86</v>
      </c>
      <c r="BB8" s="0" t="s">
        <v>89</v>
      </c>
      <c r="BC8" s="0"/>
      <c r="BD8" s="0"/>
      <c r="BE8" s="0"/>
      <c r="BF8" s="0"/>
      <c r="BG8" s="0"/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45179</v>
      </c>
      <c r="BV8" s="6" t="n">
        <v>75000</v>
      </c>
      <c r="BW8" s="0" t="s">
        <v>103</v>
      </c>
      <c r="BX8" s="0"/>
      <c r="BY8" s="0"/>
      <c r="BZ8" s="0"/>
      <c r="CA8" s="0"/>
      <c r="CB8" s="0"/>
      <c r="CC8" s="0"/>
      <c r="CD8" s="11" t="n">
        <v>45230</v>
      </c>
      <c r="CE8" s="6" t="n">
        <v>-265085.85</v>
      </c>
      <c r="CF8" s="0" t="s">
        <v>112</v>
      </c>
      <c r="CG8" s="0"/>
      <c r="CH8" s="0"/>
      <c r="CI8" s="0"/>
      <c r="CJ8" s="0"/>
      <c r="CK8" s="10" t="s">
        <f>=XIRR(CK2:CK7,CJ2:CJ7)</f>
      </c>
      <c r="CL8" s="0"/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0"/>
      <c r="CW8" s="0"/>
      <c r="CX8" s="0"/>
      <c r="CY8" s="11" t="n">
        <v>45366</v>
      </c>
      <c r="CZ8" s="6" t="n">
        <v>50000</v>
      </c>
      <c r="DA8" s="0" t="s">
        <v>123</v>
      </c>
      <c r="DB8" s="11" t="n">
        <v>45407</v>
      </c>
      <c r="DC8" s="6" t="n">
        <v>-40000</v>
      </c>
      <c r="DD8" s="0" t="s">
        <v>127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11" t="n">
        <v>45480</v>
      </c>
      <c r="DR8" s="6" t="n">
        <v>70000</v>
      </c>
      <c r="DS8" s="0" t="s">
        <v>134</v>
      </c>
      <c r="DT8" s="11" t="n">
        <v>45498</v>
      </c>
      <c r="DU8" s="6" t="n">
        <v>52000</v>
      </c>
      <c r="DV8" s="0" t="s">
        <v>135</v>
      </c>
      <c r="DW8" s="0"/>
      <c r="DX8" s="0"/>
      <c r="DY8" s="0"/>
      <c r="DZ8" s="0"/>
      <c r="EA8" s="0"/>
      <c r="EB8" s="0"/>
      <c r="EC8" s="0"/>
      <c r="ED8" s="0"/>
      <c r="EE8" s="0"/>
      <c r="EF8" s="11" t="n">
        <v>45520</v>
      </c>
      <c r="EG8" s="6" t="n">
        <v>-55000</v>
      </c>
      <c r="EH8" s="0" t="s">
        <v>148</v>
      </c>
      <c r="EI8" s="11" t="n">
        <v>45531</v>
      </c>
      <c r="EJ8" s="6" t="n">
        <v>-85005</v>
      </c>
      <c r="EK8" s="0" t="s">
        <v>147</v>
      </c>
      <c r="EL8" s="11" t="n">
        <v>45593</v>
      </c>
      <c r="EM8" s="6" t="n">
        <v>-130031</v>
      </c>
      <c r="EN8" s="0" t="s">
        <v>153</v>
      </c>
      <c r="EO8" s="0"/>
      <c r="EP8" s="8" t="s">
        <f>=-SUM(EP2:EP6)</f>
      </c>
      <c r="EQ8" s="0" t="s">
        <v>173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173</v>
      </c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44876</v>
      </c>
      <c r="AI9" s="6" t="n">
        <v>-53000</v>
      </c>
      <c r="AJ9" s="0" t="s">
        <v>76</v>
      </c>
      <c r="AK9" s="0"/>
      <c r="AL9" s="0"/>
      <c r="AM9" s="0"/>
      <c r="AN9" s="11" t="n">
        <v>44958</v>
      </c>
      <c r="AO9" s="6" t="n">
        <v>-72000</v>
      </c>
      <c r="AP9" s="0" t="s">
        <v>84</v>
      </c>
      <c r="AQ9" s="0"/>
      <c r="AR9" s="0"/>
      <c r="AS9" s="0"/>
      <c r="AT9" s="0"/>
      <c r="AU9" s="0"/>
      <c r="AV9" s="0"/>
      <c r="AW9" s="0"/>
      <c r="AX9" s="0"/>
      <c r="AY9" s="0"/>
      <c r="AZ9" s="11" t="n">
        <v>45077</v>
      </c>
      <c r="BA9" s="6" t="n">
        <v>71629</v>
      </c>
      <c r="BB9" s="0" t="s">
        <v>89</v>
      </c>
      <c r="BC9" s="0"/>
      <c r="BD9" s="0"/>
      <c r="BE9" s="0"/>
      <c r="BF9" s="0"/>
      <c r="BG9" s="0"/>
      <c r="BH9" s="0"/>
      <c r="BI9" s="0"/>
      <c r="BJ9" s="8" t="s">
        <f>=-SUM(BJ2:BJ7)</f>
      </c>
      <c r="BK9" s="0" t="s">
        <v>173</v>
      </c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173</v>
      </c>
      <c r="BU9" s="11" t="n">
        <v>45187</v>
      </c>
      <c r="BV9" s="6" t="n">
        <v>-20000</v>
      </c>
      <c r="BW9" s="0" t="s">
        <v>104</v>
      </c>
      <c r="BX9" s="0"/>
      <c r="BY9" s="0"/>
      <c r="BZ9" s="0"/>
      <c r="CA9" s="0"/>
      <c r="CB9" s="0"/>
      <c r="CC9" s="0"/>
      <c r="CD9" s="0"/>
      <c r="CE9" s="10" t="s">
        <f>=XIRR(CE2:CE8,CD2:CD8)</f>
      </c>
      <c r="CF9" s="0"/>
      <c r="CG9" s="0"/>
      <c r="CH9" s="0"/>
      <c r="CI9" s="0"/>
      <c r="CJ9" s="0"/>
      <c r="CK9" s="8" t="s">
        <f>=-SUM(CK2:CK7)</f>
      </c>
      <c r="CL9" s="0" t="s">
        <v>173</v>
      </c>
      <c r="CM9" s="0"/>
      <c r="CN9" s="8" t="s">
        <f>=-SUM(CN2:CN7)</f>
      </c>
      <c r="CO9" s="0" t="s">
        <v>173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45388</v>
      </c>
      <c r="CZ9" s="6" t="n">
        <v>-45000</v>
      </c>
      <c r="DA9" s="0" t="s">
        <v>124</v>
      </c>
      <c r="DB9" s="11" t="n">
        <v>45410</v>
      </c>
      <c r="DC9" s="6" t="n">
        <v>-25449.62</v>
      </c>
      <c r="DD9" s="0" t="s">
        <v>127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11" t="n">
        <v>45489</v>
      </c>
      <c r="DR9" s="6" t="n">
        <v>-35000</v>
      </c>
      <c r="DS9" s="0" t="s">
        <v>136</v>
      </c>
      <c r="DT9" s="11" t="n">
        <v>45505</v>
      </c>
      <c r="DU9" s="6" t="n">
        <v>-118945.21</v>
      </c>
      <c r="DV9" s="0" t="s">
        <v>138</v>
      </c>
      <c r="DW9" s="0"/>
      <c r="DX9" s="0"/>
      <c r="DY9" s="0"/>
      <c r="DZ9" s="0"/>
      <c r="EA9" s="0"/>
      <c r="EB9" s="0"/>
      <c r="EC9" s="0"/>
      <c r="ED9" s="0"/>
      <c r="EE9" s="0"/>
      <c r="EF9" s="11" t="n">
        <v>45522</v>
      </c>
      <c r="EG9" s="6" t="n">
        <v>-10000</v>
      </c>
      <c r="EH9" s="0" t="s">
        <v>148</v>
      </c>
      <c r="EI9" s="11" t="n">
        <v>45536</v>
      </c>
      <c r="EJ9" s="6" t="n">
        <v>3108.45</v>
      </c>
      <c r="EK9" s="0" t="s">
        <v>145</v>
      </c>
      <c r="EL9" s="11" t="n">
        <v>45596</v>
      </c>
      <c r="EM9" s="6" t="n">
        <v>-66534.21</v>
      </c>
      <c r="EN9" s="0" t="s">
        <v>153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173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44879</v>
      </c>
      <c r="AI10" s="6" t="n">
        <v>64252</v>
      </c>
      <c r="AJ10" s="0" t="s">
        <v>75</v>
      </c>
      <c r="AK10" s="0"/>
      <c r="AL10" s="0"/>
      <c r="AM10" s="0"/>
      <c r="AN10" s="11" t="n">
        <v>44959</v>
      </c>
      <c r="AO10" s="6" t="n">
        <v>60000</v>
      </c>
      <c r="AP10" s="0" t="s">
        <v>82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45078</v>
      </c>
      <c r="BA10" s="6" t="n">
        <v>100000</v>
      </c>
      <c r="BB10" s="0" t="s">
        <v>89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45188</v>
      </c>
      <c r="BV10" s="6" t="n">
        <v>-198628.46</v>
      </c>
      <c r="BW10" s="0" t="s">
        <v>104</v>
      </c>
      <c r="BX10" s="0"/>
      <c r="BY10" s="0"/>
      <c r="BZ10" s="0"/>
      <c r="CA10" s="0"/>
      <c r="CB10" s="0"/>
      <c r="CC10" s="0"/>
      <c r="CD10" s="0"/>
      <c r="CE10" s="8" t="s">
        <f>=-SUM(CE2:CE8)</f>
      </c>
      <c r="CF10" s="0" t="s">
        <v>173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45397</v>
      </c>
      <c r="CZ10" s="6" t="n">
        <v>45000</v>
      </c>
      <c r="DA10" s="0" t="s">
        <v>123</v>
      </c>
      <c r="DB10" s="11" t="n">
        <v>45410</v>
      </c>
      <c r="DC10" s="6" t="n">
        <v>25449.62</v>
      </c>
      <c r="DD10" s="0" t="s">
        <v>126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11" t="n">
        <v>45494</v>
      </c>
      <c r="DR10" s="6" t="n">
        <v>-19000</v>
      </c>
      <c r="DS10" s="0" t="s">
        <v>136</v>
      </c>
      <c r="DT10" s="0"/>
      <c r="DU10" s="10" t="s">
        <f>=XIRR(DU2:DU9,DT2:DT9)</f>
      </c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11" t="n">
        <v>45523</v>
      </c>
      <c r="EG10" s="6" t="n">
        <v>53000</v>
      </c>
      <c r="EH10" s="0" t="s">
        <v>146</v>
      </c>
      <c r="EI10" s="11" t="n">
        <v>45548</v>
      </c>
      <c r="EJ10" s="6" t="n">
        <v>50000</v>
      </c>
      <c r="EK10" s="0" t="s">
        <v>145</v>
      </c>
      <c r="EL10" s="0"/>
      <c r="EM10" s="10" t="s">
        <f>=XIRR(EM2:EM9,EL2:EL9)</f>
      </c>
      <c r="EN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44893</v>
      </c>
      <c r="AI11" s="6" t="n">
        <v>-45564</v>
      </c>
      <c r="AJ11" s="0" t="s">
        <v>76</v>
      </c>
      <c r="AK11" s="0"/>
      <c r="AL11" s="0"/>
      <c r="AM11" s="0"/>
      <c r="AN11" s="11" t="n">
        <v>44964</v>
      </c>
      <c r="AO11" s="6" t="n">
        <v>-9000</v>
      </c>
      <c r="AP11" s="0" t="s">
        <v>84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45083</v>
      </c>
      <c r="BA11" s="6" t="n">
        <v>-400000</v>
      </c>
      <c r="BB11" s="0" t="s">
        <v>90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10" t="s">
        <f>=XIRR(BV2:BV10,BU2:BU10)</f>
      </c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45402</v>
      </c>
      <c r="CZ11" s="6" t="n">
        <v>-500</v>
      </c>
      <c r="DA11" s="0" t="s">
        <v>124</v>
      </c>
      <c r="DB11" s="11" t="n">
        <v>45410</v>
      </c>
      <c r="DC11" s="6" t="n">
        <v>-25449.62</v>
      </c>
      <c r="DD11" s="0" t="s">
        <v>127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11" t="n">
        <v>45498</v>
      </c>
      <c r="DR11" s="6" t="n">
        <v>60000</v>
      </c>
      <c r="DS11" s="0" t="s">
        <v>134</v>
      </c>
      <c r="DT11" s="0"/>
      <c r="DU11" s="8" t="s">
        <f>=-SUM(DU2:DU9)</f>
      </c>
      <c r="DV11" s="0" t="s">
        <v>173</v>
      </c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45526</v>
      </c>
      <c r="EG11" s="6" t="n">
        <v>-18000</v>
      </c>
      <c r="EH11" s="0" t="s">
        <v>148</v>
      </c>
      <c r="EI11" s="11" t="n">
        <v>45550</v>
      </c>
      <c r="EJ11" s="6" t="n">
        <v>100590</v>
      </c>
      <c r="EK11" s="0" t="s">
        <v>145</v>
      </c>
      <c r="EL11" s="0"/>
      <c r="EM11" s="8" t="s">
        <f>=-SUM(EM2:EM9)</f>
      </c>
      <c r="EN11" s="0" t="s">
        <v>173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44895</v>
      </c>
      <c r="AI12" s="6" t="n">
        <v>-40479.93</v>
      </c>
      <c r="AJ12" s="0" t="s">
        <v>76</v>
      </c>
      <c r="AK12" s="0"/>
      <c r="AL12" s="0"/>
      <c r="AM12" s="0"/>
      <c r="AN12" s="11" t="n">
        <v>44967</v>
      </c>
      <c r="AO12" s="6" t="n">
        <v>85414.24</v>
      </c>
      <c r="AP12" s="0" t="s">
        <v>82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45092</v>
      </c>
      <c r="BA12" s="6" t="n">
        <v>44410</v>
      </c>
      <c r="BB12" s="0" t="s">
        <v>89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8" t="s">
        <f>=-SUM(BV2:BV10)</f>
      </c>
      <c r="BW12" s="0" t="s">
        <v>173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45418</v>
      </c>
      <c r="CZ12" s="6" t="n">
        <v>-50000</v>
      </c>
      <c r="DA12" s="0" t="s">
        <v>124</v>
      </c>
      <c r="DB12" s="11" t="n">
        <v>45419</v>
      </c>
      <c r="DC12" s="6" t="n">
        <v>-10000</v>
      </c>
      <c r="DD12" s="0" t="s">
        <v>127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11" t="n">
        <v>45501</v>
      </c>
      <c r="DR12" s="6" t="n">
        <v>-2000</v>
      </c>
      <c r="DS12" s="0" t="s">
        <v>136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45531</v>
      </c>
      <c r="EG12" s="6" t="n">
        <v>-76996.86</v>
      </c>
      <c r="EH12" s="0" t="s">
        <v>148</v>
      </c>
      <c r="EI12" s="11" t="n">
        <v>45556</v>
      </c>
      <c r="EJ12" s="6" t="n">
        <v>-156203.66</v>
      </c>
      <c r="EK12" s="0" t="s">
        <v>147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11" t="n">
        <v>44970</v>
      </c>
      <c r="AO13" s="6" t="n">
        <v>-14000</v>
      </c>
      <c r="AP13" s="0" t="s">
        <v>84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45093</v>
      </c>
      <c r="BA13" s="6" t="n">
        <v>-52263.6</v>
      </c>
      <c r="BB13" s="0" t="s">
        <v>90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45427</v>
      </c>
      <c r="CZ13" s="6" t="n">
        <v>50000</v>
      </c>
      <c r="DA13" s="0" t="s">
        <v>123</v>
      </c>
      <c r="DB13" s="11" t="n">
        <v>45426</v>
      </c>
      <c r="DC13" s="6" t="n">
        <v>29866</v>
      </c>
      <c r="DD13" s="0" t="s">
        <v>126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11" t="n">
        <v>45502</v>
      </c>
      <c r="DR13" s="6" t="n">
        <v>-25000</v>
      </c>
      <c r="DS13" s="0" t="s">
        <v>136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11" t="n">
        <v>45540</v>
      </c>
      <c r="EG13" s="6" t="n">
        <v>104723.66</v>
      </c>
      <c r="EH13" s="0" t="s">
        <v>146</v>
      </c>
      <c r="EI13" s="0"/>
      <c r="EJ13" s="10" t="s">
        <f>=XIRR(EJ2:EJ12,EI2:EI12)</f>
      </c>
      <c r="EK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173</v>
      </c>
      <c r="AK14" s="0"/>
      <c r="AL14" s="0"/>
      <c r="AM14" s="0"/>
      <c r="AN14" s="11" t="n">
        <v>44976</v>
      </c>
      <c r="AO14" s="6" t="n">
        <v>25000</v>
      </c>
      <c r="AP14" s="0" t="s">
        <v>82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45437</v>
      </c>
      <c r="CZ14" s="6" t="n">
        <v>-50000</v>
      </c>
      <c r="DA14" s="0" t="s">
        <v>124</v>
      </c>
      <c r="DB14" s="11" t="n">
        <v>45431</v>
      </c>
      <c r="DC14" s="6" t="n">
        <v>2000</v>
      </c>
      <c r="DD14" s="0" t="s">
        <v>126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45505</v>
      </c>
      <c r="DR14" s="6" t="n">
        <v>-122247.61</v>
      </c>
      <c r="DS14" s="0" t="s">
        <v>136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45545</v>
      </c>
      <c r="EG14" s="6" t="n">
        <v>90000</v>
      </c>
      <c r="EH14" s="0" t="s">
        <v>146</v>
      </c>
      <c r="EI14" s="0"/>
      <c r="EJ14" s="8" t="s">
        <f>=-SUM(EJ2:EJ12)</f>
      </c>
      <c r="EK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44976</v>
      </c>
      <c r="AO15" s="6" t="n">
        <v>23000</v>
      </c>
      <c r="AP15" s="0" t="s">
        <v>82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173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45438</v>
      </c>
      <c r="CZ15" s="6" t="n">
        <v>-2000</v>
      </c>
      <c r="DA15" s="0" t="s">
        <v>124</v>
      </c>
      <c r="DB15" s="11" t="n">
        <v>45449</v>
      </c>
      <c r="DC15" s="6" t="n">
        <v>-5921</v>
      </c>
      <c r="DD15" s="0" t="s">
        <v>127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10" t="s">
        <f>=XIRR(DR2:DR14,DQ2:DQ14)</f>
      </c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45548</v>
      </c>
      <c r="EG15" s="6" t="n">
        <v>12401.86</v>
      </c>
      <c r="EH15" s="0" t="s">
        <v>146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44985</v>
      </c>
      <c r="AO16" s="6" t="n">
        <v>2186.36</v>
      </c>
      <c r="AP16" s="0" t="s">
        <v>82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45449</v>
      </c>
      <c r="CZ16" s="6" t="n">
        <v>-45000</v>
      </c>
      <c r="DA16" s="0" t="s">
        <v>124</v>
      </c>
      <c r="DB16" s="11" t="n">
        <v>45452</v>
      </c>
      <c r="DC16" s="6" t="n">
        <v>-5000</v>
      </c>
      <c r="DD16" s="0" t="s">
        <v>127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8" t="s">
        <f>=-SUM(DR2:DR14)</f>
      </c>
      <c r="DS16" s="0" t="s">
        <v>173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45554</v>
      </c>
      <c r="EG16" s="6" t="n">
        <v>-207176.27</v>
      </c>
      <c r="EH16" s="0" t="s">
        <v>148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44986</v>
      </c>
      <c r="AO17" s="6" t="n">
        <v>-30000</v>
      </c>
      <c r="AP17" s="0" t="s">
        <v>84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45454</v>
      </c>
      <c r="CZ17" s="6" t="n">
        <v>-71716.92</v>
      </c>
      <c r="DA17" s="0" t="s">
        <v>124</v>
      </c>
      <c r="DB17" s="11" t="n">
        <v>45453</v>
      </c>
      <c r="DC17" s="6" t="n">
        <v>-2270</v>
      </c>
      <c r="DD17" s="0" t="s">
        <v>127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10" t="s">
        <f>=XIRR(EG2:EG16,EF2:EF16)</f>
      </c>
      <c r="E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44987</v>
      </c>
      <c r="AO18" s="6" t="n">
        <v>-23000</v>
      </c>
      <c r="AP18" s="0" t="s">
        <v>84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10" t="s">
        <f>=XIRR(CZ2:CZ17,CY2:CY17)</f>
      </c>
      <c r="DA18" s="0"/>
      <c r="DB18" s="11" t="n">
        <v>45454</v>
      </c>
      <c r="DC18" s="6" t="n">
        <v>-117945.84</v>
      </c>
      <c r="DD18" s="0" t="s">
        <v>127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8" t="s">
        <f>=-SUM(EG2:EG16)</f>
      </c>
      <c r="EH18" s="0" t="s">
        <v>173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45007</v>
      </c>
      <c r="AO19" s="6" t="n">
        <v>-40000</v>
      </c>
      <c r="AP19" s="0" t="s">
        <v>84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8" t="s">
        <f>=-SUM(CZ2:CZ17)</f>
      </c>
      <c r="DA19" s="0" t="s">
        <v>173</v>
      </c>
      <c r="DB19" s="0"/>
      <c r="DC19" s="10" t="s">
        <f>=XIRR(DC2:DC18,DB2:DB18)</f>
      </c>
      <c r="DD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45016</v>
      </c>
      <c r="AO20" s="6" t="n">
        <v>-200000</v>
      </c>
      <c r="AP20" s="0" t="s">
        <v>84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8" t="s">
        <f>=-SUM(DC2:DC18)</f>
      </c>
      <c r="DD20" s="0" t="s">
        <v>173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45046</v>
      </c>
      <c r="AO21" s="6" t="n">
        <v>-128419.05</v>
      </c>
      <c r="AP21" s="0" t="s">
        <v>84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225</v>
      </c>
      <c r="C1" s="0"/>
      <c r="D1" s="0"/>
      <c r="E1" s="3" t="s">
        <v>226</v>
      </c>
      <c r="F1" s="0"/>
      <c r="G1" s="0"/>
      <c r="H1" s="3" t="s">
        <v>227</v>
      </c>
      <c r="I1" s="0"/>
      <c r="J1" s="0"/>
      <c r="K1" s="3" t="s">
        <v>228</v>
      </c>
      <c r="L1" s="0"/>
      <c r="M1" s="0"/>
      <c r="N1" s="3" t="s">
        <v>229</v>
      </c>
      <c r="O1" s="0"/>
      <c r="P1" s="0"/>
      <c r="Q1" s="3" t="s">
        <v>230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6" t="n">
        <v>88000</v>
      </c>
      <c r="D2" s="11" t="n">
        <v>45657</v>
      </c>
      <c r="E2" s="6" t="n">
        <v>-4964.24</v>
      </c>
      <c r="F2" s="6" t="n">
        <v>5336.62</v>
      </c>
      <c r="G2" s="11" t="n">
        <v>45643</v>
      </c>
      <c r="H2" s="6" t="n">
        <v>-1793.25</v>
      </c>
      <c r="I2" s="6" t="n">
        <v>150205.09</v>
      </c>
      <c r="J2" s="11" t="n">
        <v>45646</v>
      </c>
      <c r="K2" s="6" t="n">
        <v>100000</v>
      </c>
      <c r="L2" s="6" t="n">
        <v>100000</v>
      </c>
      <c r="M2" s="11" t="n">
        <v>45616</v>
      </c>
      <c r="N2" s="6" t="n">
        <v>50000</v>
      </c>
      <c r="O2" s="6" t="n">
        <v>50000</v>
      </c>
      <c r="P2" s="11" t="n">
        <v>45646</v>
      </c>
      <c r="Q2" s="6" t="n">
        <v>50000</v>
      </c>
      <c r="R2" s="6" t="n">
        <v>50000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6" t="n">
        <v>51500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6" t="n">
        <v>47065</v>
      </c>
      <c r="D4" s="0"/>
      <c r="E4" s="6" t="n">
        <v>19.5</v>
      </c>
      <c r="F4" s="0" t="s">
        <v>231</v>
      </c>
      <c r="G4" s="0"/>
      <c r="H4" s="6" t="n">
        <v>19.5</v>
      </c>
      <c r="I4" s="0" t="s">
        <v>231</v>
      </c>
      <c r="J4" s="0"/>
      <c r="K4" s="6" t="n">
        <v>16</v>
      </c>
      <c r="L4" s="0" t="s">
        <v>231</v>
      </c>
      <c r="M4" s="0"/>
      <c r="N4" s="6" t="n">
        <v>21</v>
      </c>
      <c r="O4" s="0" t="s">
        <v>231</v>
      </c>
      <c r="P4" s="0"/>
      <c r="Q4" s="6" t="n">
        <v>23</v>
      </c>
      <c r="R4" s="0" t="s">
        <v>231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</v>
      </c>
      <c r="F5" s="0" t="s">
        <v>232</v>
      </c>
      <c r="G5" s="0"/>
      <c r="H5" s="6" t="n">
        <v>1</v>
      </c>
      <c r="I5" s="0" t="s">
        <v>232</v>
      </c>
      <c r="J5" s="0"/>
      <c r="K5" s="6" t="n">
        <v>1</v>
      </c>
      <c r="L5" s="0" t="s">
        <v>232</v>
      </c>
      <c r="M5" s="0"/>
      <c r="N5" s="6" t="n">
        <v>1</v>
      </c>
      <c r="O5" s="0" t="s">
        <v>232</v>
      </c>
      <c r="P5" s="0"/>
      <c r="Q5" s="6" t="n">
        <v>1</v>
      </c>
      <c r="R5" s="0" t="s">
        <v>232</v>
      </c>
    </row>
    <row collapsed="false" customFormat="false" customHeight="false" hidden="false" ht="12.1" outlineLevel="0" r="6">
      <c r="A6" s="0"/>
      <c r="B6" s="6" t="n">
        <v>17</v>
      </c>
      <c r="C6" s="0" t="s">
        <v>231</v>
      </c>
      <c r="D6" s="0"/>
      <c r="E6" s="5" t="s">
        <f>=E5*(ABS(E4)-ABS(E3))</f>
      </c>
      <c r="F6" s="0" t="s">
        <v>233</v>
      </c>
      <c r="G6" s="0"/>
      <c r="H6" s="5" t="s">
        <f>=H5*(ABS(H4)-ABS(H3))</f>
      </c>
      <c r="I6" s="0" t="s">
        <v>233</v>
      </c>
      <c r="J6" s="0"/>
      <c r="K6" s="5" t="s">
        <f>=K5*(ABS(K4)-ABS(K3))</f>
      </c>
      <c r="L6" s="0" t="s">
        <v>233</v>
      </c>
      <c r="M6" s="0"/>
      <c r="N6" s="5" t="s">
        <f>=N5*(ABS(N4)-ABS(N3))</f>
      </c>
      <c r="O6" s="0" t="s">
        <v>233</v>
      </c>
      <c r="P6" s="0"/>
      <c r="Q6" s="5" t="s">
        <f>=Q5*(ABS(Q4)-ABS(Q3))</f>
      </c>
      <c r="R6" s="0" t="s">
        <v>233</v>
      </c>
    </row>
    <row collapsed="false" customFormat="false" customHeight="false" hidden="false" ht="12.1" outlineLevel="0" r="7">
      <c r="A7" s="0"/>
      <c r="B7" s="6" t="n">
        <v>1</v>
      </c>
      <c r="C7" s="0" t="s">
        <v>232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234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235</v>
      </c>
      <c r="L1" s="18" t="s">
        <v>236</v>
      </c>
      <c r="M1" s="18" t="s">
        <v>19</v>
      </c>
      <c r="N1" s="18" t="s">
        <v>237</v>
      </c>
    </row>
    <row collapsed="false" customFormat="false" customHeight="false" hidden="false" ht="12.1" outlineLevel="0" r="2">
      <c r="A2" s="21" t="n">
        <v>44624.499305556</v>
      </c>
      <c r="B2" s="22" t="s">
        <v>238</v>
      </c>
      <c r="C2" s="22" t="s">
        <v>56</v>
      </c>
      <c r="D2" s="22" t="s">
        <v>238</v>
      </c>
      <c r="E2" s="22" t="s">
        <v>238</v>
      </c>
      <c r="F2" s="22" t="s">
        <v>19</v>
      </c>
      <c r="G2" s="23" t="n">
        <v>1</v>
      </c>
      <c r="H2" s="24" t="n">
        <v>70000</v>
      </c>
      <c r="I2" s="24" t="n">
        <v>70000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44640.499305556</v>
      </c>
      <c r="B3" s="22" t="s">
        <v>238</v>
      </c>
      <c r="C3" s="22" t="s">
        <v>56</v>
      </c>
      <c r="D3" s="22" t="s">
        <v>238</v>
      </c>
      <c r="E3" s="22" t="s">
        <v>238</v>
      </c>
      <c r="F3" s="22" t="s">
        <v>19</v>
      </c>
      <c r="G3" s="23" t="n">
        <v>1</v>
      </c>
      <c r="H3" s="24" t="n">
        <v>72000</v>
      </c>
      <c r="I3" s="24" t="n">
        <v>72000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44715.499305556</v>
      </c>
      <c r="B4" s="22" t="s">
        <v>238</v>
      </c>
      <c r="C4" s="22" t="s">
        <v>56</v>
      </c>
      <c r="D4" s="22" t="s">
        <v>238</v>
      </c>
      <c r="E4" s="22" t="s">
        <v>238</v>
      </c>
      <c r="F4" s="22" t="s">
        <v>19</v>
      </c>
      <c r="G4" s="23" t="n">
        <v>1</v>
      </c>
      <c r="H4" s="24" t="n">
        <v>960</v>
      </c>
      <c r="I4" s="24" t="n">
        <v>960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1" t="n">
        <v>44720.499305556</v>
      </c>
      <c r="B5" s="22" t="s">
        <v>238</v>
      </c>
      <c r="C5" s="22" t="s">
        <v>56</v>
      </c>
      <c r="D5" s="22" t="s">
        <v>238</v>
      </c>
      <c r="E5" s="22" t="s">
        <v>238</v>
      </c>
      <c r="F5" s="22" t="s">
        <v>19</v>
      </c>
      <c r="G5" s="23" t="n">
        <v>1</v>
      </c>
      <c r="H5" s="24" t="n">
        <v>527.15</v>
      </c>
      <c r="I5" s="24" t="n">
        <v>527.15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1" t="n">
        <v>44736.499305556</v>
      </c>
      <c r="B6" s="22" t="s">
        <v>238</v>
      </c>
      <c r="C6" s="22" t="s">
        <v>56</v>
      </c>
      <c r="D6" s="22" t="s">
        <v>238</v>
      </c>
      <c r="E6" s="22" t="s">
        <v>238</v>
      </c>
      <c r="F6" s="22" t="s">
        <v>19</v>
      </c>
      <c r="G6" s="23" t="n">
        <v>1</v>
      </c>
      <c r="H6" s="24" t="n">
        <v>500</v>
      </c>
      <c r="I6" s="24" t="n">
        <v>500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44741.499305556</v>
      </c>
      <c r="B7" s="22" t="s">
        <v>238</v>
      </c>
      <c r="C7" s="22" t="s">
        <v>56</v>
      </c>
      <c r="D7" s="22" t="s">
        <v>238</v>
      </c>
      <c r="E7" s="22" t="s">
        <v>238</v>
      </c>
      <c r="F7" s="22" t="s">
        <v>19</v>
      </c>
      <c r="G7" s="23" t="n">
        <v>1</v>
      </c>
      <c r="H7" s="24" t="n">
        <v>1574.47</v>
      </c>
      <c r="I7" s="24" t="n">
        <v>1574.47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44781.5</v>
      </c>
      <c r="B8" s="22" t="s">
        <v>238</v>
      </c>
      <c r="C8" s="22" t="s">
        <v>56</v>
      </c>
      <c r="D8" s="22" t="s">
        <v>238</v>
      </c>
      <c r="E8" s="22" t="s">
        <v>238</v>
      </c>
      <c r="F8" s="22" t="s">
        <v>19</v>
      </c>
      <c r="G8" s="23" t="n">
        <v>1</v>
      </c>
      <c r="H8" s="24" t="n">
        <v>100000</v>
      </c>
      <c r="I8" s="24" t="n">
        <v>100000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44786.499305556</v>
      </c>
      <c r="B9" s="22" t="s">
        <v>238</v>
      </c>
      <c r="C9" s="22" t="s">
        <v>56</v>
      </c>
      <c r="D9" s="22" t="s">
        <v>238</v>
      </c>
      <c r="E9" s="22" t="s">
        <v>238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44788.499305556</v>
      </c>
      <c r="B10" s="22" t="s">
        <v>238</v>
      </c>
      <c r="C10" s="22" t="s">
        <v>56</v>
      </c>
      <c r="D10" s="22" t="s">
        <v>238</v>
      </c>
      <c r="E10" s="22" t="s">
        <v>238</v>
      </c>
      <c r="F10" s="22" t="s">
        <v>19</v>
      </c>
      <c r="G10" s="23" t="n">
        <v>1</v>
      </c>
      <c r="H10" s="24" t="n">
        <v>53000</v>
      </c>
      <c r="I10" s="24" t="n">
        <v>53000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44789.499305556</v>
      </c>
      <c r="B11" s="22" t="s">
        <v>238</v>
      </c>
      <c r="C11" s="22" t="s">
        <v>56</v>
      </c>
      <c r="D11" s="22" t="s">
        <v>238</v>
      </c>
      <c r="E11" s="22" t="s">
        <v>238</v>
      </c>
      <c r="F11" s="22" t="s">
        <v>19</v>
      </c>
      <c r="G11" s="23" t="n">
        <v>1</v>
      </c>
      <c r="H11" s="24" t="n">
        <v>79000</v>
      </c>
      <c r="I11" s="24" t="n">
        <v>79000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44809.499305556</v>
      </c>
      <c r="B12" s="22" t="s">
        <v>238</v>
      </c>
      <c r="C12" s="22" t="s">
        <v>56</v>
      </c>
      <c r="D12" s="22" t="s">
        <v>238</v>
      </c>
      <c r="E12" s="22" t="s">
        <v>238</v>
      </c>
      <c r="F12" s="22" t="s">
        <v>19</v>
      </c>
      <c r="G12" s="23" t="n">
        <v>1</v>
      </c>
      <c r="H12" s="24" t="n">
        <v>57407.9</v>
      </c>
      <c r="I12" s="24" t="n">
        <v>57407.9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5" t="n">
        <v>44895.5</v>
      </c>
      <c r="B13" s="26" t="s">
        <v>239</v>
      </c>
      <c r="C13" s="26" t="s">
        <v>240</v>
      </c>
      <c r="D13" s="26" t="s">
        <v>239</v>
      </c>
      <c r="E13" s="26" t="s">
        <v>239</v>
      </c>
      <c r="F13" s="26" t="s">
        <v>19</v>
      </c>
      <c r="G13" s="27" t="n">
        <v>1</v>
      </c>
      <c r="H13" s="28" t="n">
        <v>-1490</v>
      </c>
      <c r="I13" s="28" t="n">
        <v>-1490</v>
      </c>
      <c r="J13" s="28" t="n">
        <v>0</v>
      </c>
      <c r="K13" s="28" t="n">
        <v>0</v>
      </c>
      <c r="L13" s="28" t="n">
        <v>0</v>
      </c>
      <c r="M13" s="6" t="s">
        <f>=I13+J13+K13+L13</f>
      </c>
      <c r="N13" s="26" t="s">
        <v>241</v>
      </c>
    </row>
    <row collapsed="false" customFormat="false" customHeight="false" hidden="false" ht="12.1" outlineLevel="0" r="14">
      <c r="A14" s="21" t="n">
        <v>44985.5</v>
      </c>
      <c r="B14" s="22" t="s">
        <v>238</v>
      </c>
      <c r="C14" s="22" t="s">
        <v>56</v>
      </c>
      <c r="D14" s="22" t="s">
        <v>238</v>
      </c>
      <c r="E14" s="22" t="s">
        <v>238</v>
      </c>
      <c r="F14" s="22" t="s">
        <v>19</v>
      </c>
      <c r="G14" s="23" t="n">
        <v>1</v>
      </c>
      <c r="H14" s="24" t="n">
        <v>2186.36</v>
      </c>
      <c r="I14" s="24" t="n">
        <v>2186.36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45014.5</v>
      </c>
      <c r="B15" s="26" t="s">
        <v>239</v>
      </c>
      <c r="C15" s="26" t="s">
        <v>240</v>
      </c>
      <c r="D15" s="26" t="s">
        <v>239</v>
      </c>
      <c r="E15" s="26" t="s">
        <v>239</v>
      </c>
      <c r="F15" s="26" t="s">
        <v>19</v>
      </c>
      <c r="G15" s="27" t="n">
        <v>1</v>
      </c>
      <c r="H15" s="28" t="n">
        <v>-199</v>
      </c>
      <c r="I15" s="28" t="n">
        <v>-199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 t="s">
        <v>242</v>
      </c>
    </row>
    <row collapsed="false" customFormat="false" customHeight="false" hidden="false" ht="12.1" outlineLevel="0" r="16">
      <c r="A16" s="21" t="n">
        <v>45066.499305556</v>
      </c>
      <c r="B16" s="22" t="s">
        <v>238</v>
      </c>
      <c r="C16" s="22" t="s">
        <v>56</v>
      </c>
      <c r="D16" s="22" t="s">
        <v>238</v>
      </c>
      <c r="E16" s="22" t="s">
        <v>238</v>
      </c>
      <c r="F16" s="22" t="s">
        <v>19</v>
      </c>
      <c r="G16" s="23" t="n">
        <v>1</v>
      </c>
      <c r="H16" s="24" t="n">
        <v>50000</v>
      </c>
      <c r="I16" s="24" t="n">
        <v>50000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45092.499305556</v>
      </c>
      <c r="B17" s="22" t="s">
        <v>238</v>
      </c>
      <c r="C17" s="22" t="s">
        <v>56</v>
      </c>
      <c r="D17" s="22" t="s">
        <v>238</v>
      </c>
      <c r="E17" s="22" t="s">
        <v>238</v>
      </c>
      <c r="F17" s="22" t="s">
        <v>19</v>
      </c>
      <c r="G17" s="23" t="n">
        <v>1</v>
      </c>
      <c r="H17" s="24" t="n">
        <v>44410</v>
      </c>
      <c r="I17" s="24" t="n">
        <v>44410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5" t="n">
        <v>45092.5</v>
      </c>
      <c r="B18" s="26" t="s">
        <v>239</v>
      </c>
      <c r="C18" s="26" t="s">
        <v>240</v>
      </c>
      <c r="D18" s="26" t="s">
        <v>239</v>
      </c>
      <c r="E18" s="26" t="s">
        <v>239</v>
      </c>
      <c r="F18" s="26" t="s">
        <v>19</v>
      </c>
      <c r="G18" s="27" t="n">
        <v>1</v>
      </c>
      <c r="H18" s="28" t="n">
        <v>-590</v>
      </c>
      <c r="I18" s="28" t="n">
        <v>-590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 t="s">
        <v>243</v>
      </c>
    </row>
    <row collapsed="false" customFormat="false" customHeight="false" hidden="false" ht="12.1" outlineLevel="0" r="19">
      <c r="A19" s="25" t="n">
        <v>45108.5</v>
      </c>
      <c r="B19" s="26" t="s">
        <v>239</v>
      </c>
      <c r="C19" s="26" t="s">
        <v>240</v>
      </c>
      <c r="D19" s="26" t="s">
        <v>239</v>
      </c>
      <c r="E19" s="26" t="s">
        <v>239</v>
      </c>
      <c r="F19" s="26" t="s">
        <v>19</v>
      </c>
      <c r="G19" s="27" t="n">
        <v>1</v>
      </c>
      <c r="H19" s="28" t="n">
        <v>-199</v>
      </c>
      <c r="I19" s="28" t="n">
        <v>-199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 t="s">
        <v>242</v>
      </c>
    </row>
    <row collapsed="false" customFormat="false" customHeight="false" hidden="false" ht="12.1" outlineLevel="0" r="20">
      <c r="A20" s="25" t="n">
        <v>45139.5</v>
      </c>
      <c r="B20" s="26" t="s">
        <v>239</v>
      </c>
      <c r="C20" s="26" t="s">
        <v>240</v>
      </c>
      <c r="D20" s="26" t="s">
        <v>239</v>
      </c>
      <c r="E20" s="26" t="s">
        <v>239</v>
      </c>
      <c r="F20" s="26" t="s">
        <v>19</v>
      </c>
      <c r="G20" s="27" t="n">
        <v>1</v>
      </c>
      <c r="H20" s="28" t="n">
        <v>-199</v>
      </c>
      <c r="I20" s="28" t="n">
        <v>-199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 t="s">
        <v>242</v>
      </c>
    </row>
    <row collapsed="false" customFormat="false" customHeight="false" hidden="false" ht="12.1" outlineLevel="0" r="21">
      <c r="A21" s="25" t="n">
        <v>45145.5</v>
      </c>
      <c r="B21" s="26" t="s">
        <v>239</v>
      </c>
      <c r="C21" s="26" t="s">
        <v>240</v>
      </c>
      <c r="D21" s="26" t="s">
        <v>239</v>
      </c>
      <c r="E21" s="26" t="s">
        <v>239</v>
      </c>
      <c r="F21" s="26" t="s">
        <v>19</v>
      </c>
      <c r="G21" s="27" t="n">
        <v>1</v>
      </c>
      <c r="H21" s="28" t="n">
        <v>-990</v>
      </c>
      <c r="I21" s="28" t="n">
        <v>-990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 t="s">
        <v>244</v>
      </c>
    </row>
    <row collapsed="false" customFormat="false" customHeight="false" hidden="false" ht="12.1" outlineLevel="0" r="22">
      <c r="A22" s="25" t="n">
        <v>45170.5</v>
      </c>
      <c r="B22" s="26" t="s">
        <v>239</v>
      </c>
      <c r="C22" s="26" t="s">
        <v>240</v>
      </c>
      <c r="D22" s="26" t="s">
        <v>239</v>
      </c>
      <c r="E22" s="26" t="s">
        <v>239</v>
      </c>
      <c r="F22" s="26" t="s">
        <v>19</v>
      </c>
      <c r="G22" s="27" t="n">
        <v>1</v>
      </c>
      <c r="H22" s="28" t="n">
        <v>-199</v>
      </c>
      <c r="I22" s="28" t="n">
        <v>-199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 t="s">
        <v>242</v>
      </c>
    </row>
    <row collapsed="false" customFormat="false" customHeight="false" hidden="false" ht="12.1" outlineLevel="0" r="23">
      <c r="A23" s="25" t="n">
        <v>45200.5</v>
      </c>
      <c r="B23" s="26" t="s">
        <v>239</v>
      </c>
      <c r="C23" s="26" t="s">
        <v>240</v>
      </c>
      <c r="D23" s="26" t="s">
        <v>239</v>
      </c>
      <c r="E23" s="26" t="s">
        <v>239</v>
      </c>
      <c r="F23" s="26" t="s">
        <v>19</v>
      </c>
      <c r="G23" s="27" t="n">
        <v>1</v>
      </c>
      <c r="H23" s="28" t="n">
        <v>-199</v>
      </c>
      <c r="I23" s="28" t="n">
        <v>-199</v>
      </c>
      <c r="J23" s="28" t="n">
        <v>0</v>
      </c>
      <c r="K23" s="28" t="n">
        <v>0</v>
      </c>
      <c r="L23" s="28" t="n">
        <v>0</v>
      </c>
      <c r="M23" s="6" t="s">
        <f>=I23+J23+K23+L23</f>
      </c>
      <c r="N23" s="26" t="s">
        <v>242</v>
      </c>
    </row>
    <row collapsed="false" customFormat="false" customHeight="false" hidden="false" ht="12.1" outlineLevel="0" r="24">
      <c r="A24" s="25" t="n">
        <v>45231.5</v>
      </c>
      <c r="B24" s="26" t="s">
        <v>239</v>
      </c>
      <c r="C24" s="26" t="s">
        <v>240</v>
      </c>
      <c r="D24" s="26" t="s">
        <v>239</v>
      </c>
      <c r="E24" s="26" t="s">
        <v>239</v>
      </c>
      <c r="F24" s="26" t="s">
        <v>19</v>
      </c>
      <c r="G24" s="27" t="n">
        <v>1</v>
      </c>
      <c r="H24" s="28" t="n">
        <v>-199</v>
      </c>
      <c r="I24" s="28" t="n">
        <v>-199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 t="s">
        <v>242</v>
      </c>
    </row>
    <row collapsed="false" customFormat="false" customHeight="false" hidden="false" ht="12.1" outlineLevel="0" r="25">
      <c r="A25" s="25" t="n">
        <v>45260.5</v>
      </c>
      <c r="B25" s="26" t="s">
        <v>239</v>
      </c>
      <c r="C25" s="26" t="s">
        <v>240</v>
      </c>
      <c r="D25" s="26" t="s">
        <v>239</v>
      </c>
      <c r="E25" s="26" t="s">
        <v>239</v>
      </c>
      <c r="F25" s="26" t="s">
        <v>19</v>
      </c>
      <c r="G25" s="27" t="n">
        <v>1</v>
      </c>
      <c r="H25" s="28" t="n">
        <v>-1490</v>
      </c>
      <c r="I25" s="28" t="n">
        <v>-1490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 t="s">
        <v>241</v>
      </c>
    </row>
    <row collapsed="false" customFormat="false" customHeight="false" hidden="false" ht="12.1" outlineLevel="0" r="26">
      <c r="A26" s="21" t="n">
        <v>45279.5</v>
      </c>
      <c r="B26" s="22" t="s">
        <v>238</v>
      </c>
      <c r="C26" s="22" t="s">
        <v>56</v>
      </c>
      <c r="D26" s="22" t="s">
        <v>238</v>
      </c>
      <c r="E26" s="22" t="s">
        <v>238</v>
      </c>
      <c r="F26" s="22" t="s">
        <v>19</v>
      </c>
      <c r="G26" s="23" t="n">
        <v>1</v>
      </c>
      <c r="H26" s="24" t="n">
        <v>13911.97</v>
      </c>
      <c r="I26" s="24" t="n">
        <v>13911.97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45292.5</v>
      </c>
      <c r="B27" s="26" t="s">
        <v>239</v>
      </c>
      <c r="C27" s="26" t="s">
        <v>240</v>
      </c>
      <c r="D27" s="26" t="s">
        <v>239</v>
      </c>
      <c r="E27" s="26" t="s">
        <v>239</v>
      </c>
      <c r="F27" s="26" t="s">
        <v>19</v>
      </c>
      <c r="G27" s="27" t="n">
        <v>1</v>
      </c>
      <c r="H27" s="28" t="n">
        <v>-199</v>
      </c>
      <c r="I27" s="28" t="n">
        <v>-199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 t="s">
        <v>242</v>
      </c>
    </row>
    <row collapsed="false" customFormat="false" customHeight="false" hidden="false" ht="12.1" outlineLevel="0" r="28">
      <c r="A28" s="25" t="n">
        <v>45323.5</v>
      </c>
      <c r="B28" s="26" t="s">
        <v>239</v>
      </c>
      <c r="C28" s="26" t="s">
        <v>240</v>
      </c>
      <c r="D28" s="26" t="s">
        <v>239</v>
      </c>
      <c r="E28" s="26" t="s">
        <v>239</v>
      </c>
      <c r="F28" s="26" t="s">
        <v>19</v>
      </c>
      <c r="G28" s="27" t="n">
        <v>1</v>
      </c>
      <c r="H28" s="28" t="n">
        <v>-199</v>
      </c>
      <c r="I28" s="28" t="n">
        <v>-199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 t="s">
        <v>242</v>
      </c>
    </row>
    <row collapsed="false" customFormat="false" customHeight="false" hidden="false" ht="12.1" outlineLevel="0" r="29">
      <c r="A29" s="25" t="n">
        <v>45352.5</v>
      </c>
      <c r="B29" s="26" t="s">
        <v>239</v>
      </c>
      <c r="C29" s="26" t="s">
        <v>240</v>
      </c>
      <c r="D29" s="26" t="s">
        <v>239</v>
      </c>
      <c r="E29" s="26" t="s">
        <v>239</v>
      </c>
      <c r="F29" s="26" t="s">
        <v>19</v>
      </c>
      <c r="G29" s="27" t="n">
        <v>1</v>
      </c>
      <c r="H29" s="28" t="n">
        <v>-199</v>
      </c>
      <c r="I29" s="28" t="n">
        <v>-199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 t="s">
        <v>242</v>
      </c>
    </row>
    <row collapsed="false" customFormat="false" customHeight="false" hidden="false" ht="12.1" outlineLevel="0" r="30">
      <c r="A30" s="25" t="n">
        <v>45383.5</v>
      </c>
      <c r="B30" s="26" t="s">
        <v>239</v>
      </c>
      <c r="C30" s="26" t="s">
        <v>240</v>
      </c>
      <c r="D30" s="26" t="s">
        <v>239</v>
      </c>
      <c r="E30" s="26" t="s">
        <v>239</v>
      </c>
      <c r="F30" s="26" t="s">
        <v>19</v>
      </c>
      <c r="G30" s="27" t="n">
        <v>1</v>
      </c>
      <c r="H30" s="28" t="n">
        <v>-1990</v>
      </c>
      <c r="I30" s="28" t="n">
        <v>-1990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 t="s">
        <v>242</v>
      </c>
    </row>
    <row collapsed="false" customFormat="false" customHeight="false" hidden="false" ht="12.1" outlineLevel="0"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245</v>
      </c>
      <c r="M31" s="5" t="s">
        <f>=SUM(M2:M30)</f>
      </c>
      <c r="N31" s="4"/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49</v>
      </c>
      <c r="B1" s="30" t="s">
        <v>246</v>
      </c>
      <c r="C1" s="30" t="s">
        <v>0</v>
      </c>
      <c r="D1" s="30" t="s">
        <v>2</v>
      </c>
      <c r="E1" s="30" t="s">
        <v>247</v>
      </c>
      <c r="F1" s="30" t="s">
        <v>248</v>
      </c>
      <c r="G1" s="30" t="s">
        <v>249</v>
      </c>
      <c r="H1" s="30" t="s">
        <v>53</v>
      </c>
      <c r="I1" s="30" t="s">
        <v>250</v>
      </c>
      <c r="J1" s="30" t="s">
        <v>251</v>
      </c>
      <c r="K1" s="30" t="s">
        <v>252</v>
      </c>
      <c r="L1" s="30" t="s">
        <v>253</v>
      </c>
      <c r="M1" s="30" t="s">
        <v>254</v>
      </c>
      <c r="N1" s="30" t="s">
        <v>255</v>
      </c>
      <c r="O1" s="30" t="s">
        <v>256</v>
      </c>
    </row>
    <row collapsed="false" customFormat="false" customHeight="false" hidden="false" ht="12.1" outlineLevel="0" r="2">
      <c r="A2" s="29" t="n">
        <v>45644</v>
      </c>
      <c r="B2" s="16" t="s">
        <v>257</v>
      </c>
      <c r="C2" s="16" t="s">
        <v>16</v>
      </c>
      <c r="D2" s="16" t="s">
        <v>18</v>
      </c>
      <c r="E2" s="17" t="n">
        <v>88000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484</v>
      </c>
      <c r="J2" s="17" t="n">
        <v>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45645</v>
      </c>
      <c r="B3" s="16" t="s">
        <v>257</v>
      </c>
      <c r="C3" s="16" t="s">
        <v>16</v>
      </c>
      <c r="D3" s="16" t="s">
        <v>18</v>
      </c>
      <c r="E3" s="17" t="n">
        <v>51500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483</v>
      </c>
      <c r="J3" s="17" t="n">
        <v>1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45651</v>
      </c>
      <c r="B4" s="16" t="s">
        <v>257</v>
      </c>
      <c r="C4" s="16" t="s">
        <v>16</v>
      </c>
      <c r="D4" s="16" t="s">
        <v>18</v>
      </c>
      <c r="E4" s="17" t="n">
        <v>47065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477</v>
      </c>
      <c r="J4" s="17" t="n">
        <v>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45657</v>
      </c>
      <c r="B5" s="16" t="s">
        <v>257</v>
      </c>
      <c r="C5" s="16" t="s">
        <v>21</v>
      </c>
      <c r="D5" s="16" t="s">
        <v>22</v>
      </c>
      <c r="E5" s="17" t="n">
        <v>-4964.24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471</v>
      </c>
      <c r="J5" s="17" t="n">
        <v>-1.0750124893236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45643</v>
      </c>
      <c r="B6" s="16" t="s">
        <v>257</v>
      </c>
      <c r="C6" s="16" t="s">
        <v>24</v>
      </c>
      <c r="D6" s="16" t="s">
        <v>25</v>
      </c>
      <c r="E6" s="17" t="n">
        <v>-1793.25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485</v>
      </c>
      <c r="J6" s="17" t="n">
        <v>-83.761377387425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45646</v>
      </c>
      <c r="B7" s="16" t="s">
        <v>257</v>
      </c>
      <c r="C7" s="16" t="s">
        <v>27</v>
      </c>
      <c r="D7" s="16" t="s">
        <v>28</v>
      </c>
      <c r="E7" s="17" t="n">
        <v>100000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482</v>
      </c>
      <c r="J7" s="17" t="n">
        <v>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45616</v>
      </c>
      <c r="B8" s="16" t="s">
        <v>257</v>
      </c>
      <c r="C8" s="16" t="s">
        <v>30</v>
      </c>
      <c r="D8" s="16" t="s">
        <v>31</v>
      </c>
      <c r="E8" s="17" t="n">
        <v>50000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512</v>
      </c>
      <c r="J8" s="17" t="n">
        <v>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45646</v>
      </c>
      <c r="B9" s="16" t="s">
        <v>257</v>
      </c>
      <c r="C9" s="16" t="s">
        <v>33</v>
      </c>
      <c r="D9" s="16" t="s">
        <v>34</v>
      </c>
      <c r="E9" s="17" t="n">
        <v>50000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482</v>
      </c>
      <c r="J9" s="17" t="n">
        <v>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258</v>
      </c>
      <c r="D1" s="30" t="s">
        <v>259</v>
      </c>
      <c r="E1" s="30" t="s">
        <v>260</v>
      </c>
      <c r="F1" s="30" t="s">
        <v>261</v>
      </c>
      <c r="G1" s="30" t="s">
        <v>247</v>
      </c>
      <c r="H1" s="30" t="s">
        <v>262</v>
      </c>
      <c r="I1" s="30" t="s">
        <v>263</v>
      </c>
      <c r="J1" s="30" t="s">
        <v>264</v>
      </c>
      <c r="K1" s="30" t="s">
        <v>265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2026-04-15T13:13:07.00Z</dcterms:created>
  <dc:creator>izi-invest.ru</dc:creator>
  <cp:revision>0</cp:revision>
</cp:coreProperties>
</file>