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<sst xmlns="http://schemas.openxmlformats.org/spreadsheetml/2006/main" count="114" uniqueCount="75">
  <si>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</si>
  <si>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</si>
  <si>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</si>
  <si>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</si>
  <si>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</si>
  <si>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</si>
  <si>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</si>
  <si>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</si>
  <si>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</si>
  <si>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</si>
  <si>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</si>
  <si>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</si>
  <si>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</si>
  <si>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</si>
  <si>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</si>
  <si>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</si>
  <si>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RUR</t>
  </si>
  <si>
    <t>Рубль</t>
  </si>
  <si>
    <t>AMD</t>
  </si>
  <si>
    <t>Сумма по валютам:</t>
  </si>
  <si>
    <t>BYN</t>
  </si>
  <si>
    <t>Сумма: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</si>
  <si>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</si>
  <si>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</si>
  <si>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</si>
  <si>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</si>
  <si>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</si>
  <si>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</si>
  <si>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</si>
  <si>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</si>
  <si>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</si>
  <si>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</si>
  <si>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</si>
  <si>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</si>
  <si>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</si>
  <si>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</si>
  <si>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</si>
  <si>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</si>
  <si>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</si>
  <si>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</si>
  <si>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</si>
  <si>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</si>
  <si>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</si>
  <si>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</si>
  <si>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Налоговый вычет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</si>
  <si>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</si>
  <si>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</si>
  <si>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</si>
  <si>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</si>
  <si>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</si>
  <si>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</si>
  <si>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</si>
  <si>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</si>
  <si>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</si>
  <si>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input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</si>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</sst>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3</v>
      </c>
      <c r="C2" s="16" t="s">
        <v>17</v>
      </c>
      <c r="D2" s="16" t="s">
        <v>16</v>
      </c>
      <c r="E2" s="7" t="n">
        <v>1200000</v>
      </c>
      <c r="F2" s="6" t="n">
        <v>1</v>
      </c>
      <c r="G2" s="17" t="n">
        <v>0</v>
      </c>
      <c r="H2" s="6" t="n">
        <v>0</v>
      </c>
      <c r="I2" s="16"/>
      <c r="J2" s="6" t="s">
        <f>=E2*F2</f>
      </c>
      <c r="K2" s="17"/>
      <c r="L2" s="6"/>
      <c r="M2" s="17" t="n">
        <v>0.202</v>
      </c>
      <c r="N2" s="16"/>
      <c r="O2" s="16" t="s">
        <v>18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19</v>
      </c>
      <c r="I3" s="4"/>
      <c r="J3" s="5" t="s">
        <f>=SUM(J2:J2)</f>
      </c>
      <c r="K3" s="4"/>
      <c r="L3" s="4"/>
      <c r="M3" s="17" t="n">
        <v>26.5875</v>
      </c>
      <c r="N3" s="16"/>
      <c r="O3" s="16" t="s">
        <v>20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21</v>
      </c>
      <c r="I4" s="4"/>
      <c r="J4" s="5" t="s">
        <f>=J3</f>
      </c>
      <c r="K4" s="17"/>
      <c r="L4" s="6"/>
      <c r="M4" s="17" t="n">
        <v>55.080492218603</v>
      </c>
      <c r="N4" s="16"/>
      <c r="O4" s="16" t="s">
        <v>22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 t="n">
        <v>94.7736</v>
      </c>
      <c r="N5" s="16"/>
      <c r="O5" s="16" t="s">
        <v>23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 t="n">
        <v>10.7328</v>
      </c>
      <c r="N6" s="16"/>
      <c r="O6" s="16" t="s">
        <v>24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 t="n">
        <v>88.7028</v>
      </c>
      <c r="N7" s="16"/>
      <c r="O7" s="16" t="s">
        <v>25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 t="n">
        <v>101.7601</v>
      </c>
      <c r="N8" s="16"/>
      <c r="O8" s="16" t="s">
        <v>26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 t="n">
        <v>10459.9</v>
      </c>
      <c r="N9" s="16"/>
      <c r="O9" s="16" t="s">
        <v>27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 t="n">
        <v>9.792</v>
      </c>
      <c r="N10" s="16"/>
      <c r="O10" s="16" t="s">
        <v>28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 t="n">
        <v>0.44</v>
      </c>
      <c r="N11" s="16"/>
      <c r="O11" s="16" t="s">
        <v>29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 t="n">
        <v>0.1488</v>
      </c>
      <c r="N12" s="16"/>
      <c r="O12" s="16" t="s">
        <v>30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16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144.2</v>
      </c>
      <c r="N14" s="16"/>
      <c r="O14" s="16" t="s">
        <v>31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1.83</v>
      </c>
      <c r="N15" s="16"/>
      <c r="O15" s="16" t="s">
        <v>32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33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76.0937</v>
      </c>
      <c r="N17" s="16"/>
      <c r="O17" s="16" t="s">
        <v>34</v>
      </c>
      <c r="P17" s="17" t="n">
        <v>76.0937</v>
      </c>
      <c r="Q17" s="6" t="s">
        <f>=P17/$P$13</f>
      </c>
    </row>
  </sheetData>
  <mergeCells>
    <mergeCell ref="H3:I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35</v>
      </c>
      <c r="B1" s="18" t="s">
        <v>9</v>
      </c>
      <c r="C1" s="18" t="s">
        <v>36</v>
      </c>
      <c r="D1" s="18" t="s">
        <v>37</v>
      </c>
      <c r="E1" s="18" t="s">
        <v>38</v>
      </c>
      <c r="F1" s="18" t="s">
        <v>39</v>
      </c>
      <c r="G1" s="18" t="s">
        <v>40</v>
      </c>
      <c r="H1" s="18" t="s">
        <v>41</v>
      </c>
      <c r="I1" s="18" t="s">
        <v>42</v>
      </c>
    </row>
    <row collapsed="false" customFormat="false" customHeight="false" hidden="false" ht="12.1" outlineLevel="0" r="2">
      <c r="A2" s="13" t="n">
        <v>43829.917361111</v>
      </c>
      <c r="B2" s="6" t="n">
        <v>400000</v>
      </c>
      <c r="C2" s="6" t="n">
        <v>400000</v>
      </c>
      <c r="D2" s="16" t="s">
        <v>43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43992.917361111</v>
      </c>
      <c r="B3" s="6" t="n">
        <v>-52000</v>
      </c>
      <c r="C3" s="6" t="n">
        <v>0</v>
      </c>
      <c r="D3" s="16" t="s">
        <v>44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44195.917361111</v>
      </c>
      <c r="B4" s="6" t="n">
        <v>400000</v>
      </c>
      <c r="C4" s="6" t="n">
        <v>400000</v>
      </c>
      <c r="D4" s="16" t="s">
        <v>43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44357.917361111</v>
      </c>
      <c r="B5" s="6" t="n">
        <v>-52000</v>
      </c>
      <c r="C5" s="6" t="n">
        <v>0</v>
      </c>
      <c r="D5" s="16" t="s">
        <v>44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44560.917361111</v>
      </c>
      <c r="B6" s="6" t="n">
        <v>400000</v>
      </c>
      <c r="C6" s="6" t="n">
        <v>400000</v>
      </c>
      <c r="D6" s="16" t="s">
        <v>43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44722.917361111</v>
      </c>
      <c r="B7" s="6" t="n">
        <v>-52000</v>
      </c>
      <c r="C7" s="6" t="n">
        <v>0</v>
      </c>
      <c r="D7" s="16" t="s">
        <v>44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2" t="n">
        <v>45997.959074074</v>
      </c>
      <c r="B8" s="5" t="n">
        <v>-1200000</v>
      </c>
      <c r="C8" s="5" t="n">
        <v>-1200000</v>
      </c>
      <c r="D8" s="14" t="s">
        <v>45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/>
      <c r="B9" s="9" t="s">
        <f>=XIRR(B2:B8,A2:A8)</f>
      </c>
      <c r="C9" s="9" t="s">
        <f>=XIRR(C2:C8,A2:A8)</f>
      </c>
      <c r="D9" s="16" t="s">
        <v>46</v>
      </c>
      <c r="E9" s="16"/>
      <c r="F9" s="16"/>
      <c r="G9" s="7"/>
      <c r="H9" s="2" t="s">
        <v>47</v>
      </c>
      <c r="I9" s="6" t="s">
        <f>=SUM(I2:I8)/365</f>
      </c>
    </row>
    <row collapsed="false" customFormat="false" customHeight="false" hidden="false" ht="12.1" outlineLevel="0" r="10">
      <c r="A10" s="13"/>
      <c r="B10" s="5" t="s">
        <f>=-SUM(B2:B8)</f>
      </c>
      <c r="C10" s="5" t="s">
        <f>=-SUM(C2:C8)</f>
      </c>
      <c r="D10" s="16" t="s">
        <v>48</v>
      </c>
      <c r="E10" s="16"/>
      <c r="F10" s="16"/>
      <c r="G10" s="7"/>
      <c r="H10" s="14" t="s">
        <v>49</v>
      </c>
      <c r="I10" s="9" t="s">
        <f>=B10/I9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35</v>
      </c>
      <c r="B1" s="18" t="s">
        <v>0</v>
      </c>
      <c r="C1" s="18" t="s">
        <v>2</v>
      </c>
      <c r="D1" s="18" t="s">
        <v>50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51</v>
      </c>
      <c r="L1" s="18" t="s">
        <v>52</v>
      </c>
      <c r="M1" s="18" t="s">
        <v>16</v>
      </c>
      <c r="N1" s="18" t="s">
        <v>53</v>
      </c>
    </row>
    <row collapsed="false" customFormat="false" customHeight="false" hidden="false" ht="12.1" outlineLevel="0" r="2">
      <c r="A2" s="21" t="n">
        <v>43829.917361111</v>
      </c>
      <c r="B2" s="22" t="s">
        <v>54</v>
      </c>
      <c r="C2" s="22" t="s">
        <v>43</v>
      </c>
      <c r="D2" s="22" t="s">
        <v>54</v>
      </c>
      <c r="E2" s="22" t="s">
        <v>54</v>
      </c>
      <c r="F2" s="22" t="s">
        <v>16</v>
      </c>
      <c r="G2" s="23" t="n">
        <v>1</v>
      </c>
      <c r="H2" s="24" t="n">
        <v>400000</v>
      </c>
      <c r="I2" s="24" t="n">
        <v>400000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44195.917361111</v>
      </c>
      <c r="B3" s="22" t="s">
        <v>54</v>
      </c>
      <c r="C3" s="22" t="s">
        <v>43</v>
      </c>
      <c r="D3" s="22" t="s">
        <v>54</v>
      </c>
      <c r="E3" s="22" t="s">
        <v>54</v>
      </c>
      <c r="F3" s="22" t="s">
        <v>16</v>
      </c>
      <c r="G3" s="23" t="n">
        <v>1</v>
      </c>
      <c r="H3" s="24" t="n">
        <v>400000</v>
      </c>
      <c r="I3" s="24" t="n">
        <v>400000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1" t="n">
        <v>44560.917361111</v>
      </c>
      <c r="B4" s="22" t="s">
        <v>54</v>
      </c>
      <c r="C4" s="22" t="s">
        <v>43</v>
      </c>
      <c r="D4" s="22" t="s">
        <v>54</v>
      </c>
      <c r="E4" s="22" t="s">
        <v>54</v>
      </c>
      <c r="F4" s="22" t="s">
        <v>16</v>
      </c>
      <c r="G4" s="23" t="n">
        <v>1</v>
      </c>
      <c r="H4" s="24" t="n">
        <v>400000</v>
      </c>
      <c r="I4" s="24" t="n">
        <v>400000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 t="s">
        <v>55</v>
      </c>
      <c r="M5" s="5" t="s">
        <f>=SUM(M2:M4)</f>
      </c>
      <c r="N5" s="4"/>
    </row>
  </sheetData>
  <autoFilter ref="A1:N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35</v>
      </c>
      <c r="B1" s="26" t="s">
        <v>56</v>
      </c>
      <c r="C1" s="26" t="s">
        <v>0</v>
      </c>
      <c r="D1" s="26" t="s">
        <v>2</v>
      </c>
      <c r="E1" s="26" t="s">
        <v>57</v>
      </c>
      <c r="F1" s="26" t="s">
        <v>58</v>
      </c>
      <c r="G1" s="26" t="s">
        <v>59</v>
      </c>
      <c r="H1" s="26" t="s">
        <v>40</v>
      </c>
      <c r="I1" s="26" t="s">
        <v>60</v>
      </c>
      <c r="J1" s="26" t="s">
        <v>61</v>
      </c>
      <c r="K1" s="26" t="s">
        <v>62</v>
      </c>
      <c r="L1" s="26" t="s">
        <v>63</v>
      </c>
      <c r="M1" s="26" t="s">
        <v>64</v>
      </c>
      <c r="N1" s="26" t="s">
        <v>65</v>
      </c>
      <c r="O1" s="26" t="s">
        <v>66</v>
      </c>
    </row>
    <row collapsed="false" customFormat="false" customHeight="false" hidden="false" ht="12.1" outlineLevel="0" r="2">
      <c r="A2" s="25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67</v>
      </c>
      <c r="D1" s="26" t="s">
        <v>68</v>
      </c>
      <c r="E1" s="26" t="s">
        <v>69</v>
      </c>
      <c r="F1" s="26" t="s">
        <v>70</v>
      </c>
      <c r="G1" s="26" t="s">
        <v>57</v>
      </c>
      <c r="H1" s="26" t="s">
        <v>71</v>
      </c>
      <c r="I1" s="26" t="s">
        <v>72</v>
      </c>
      <c r="J1" s="26" t="s">
        <v>73</v>
      </c>
      <c r="K1" s="26" t="s">
        <v>74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2025-12-06T23:01:04.00Z</dcterms:created>
  <dc:creator>izi-invest.ru</dc:creator>
  <cp:revision>0</cp:revision>
</cp:coreProperties>
</file>