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<sst xmlns="http://schemas.openxmlformats.org/spreadsheetml/2006/main" count="1106" uniqueCount="122">
  <si>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</si>
  <si>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</si>
  <si>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</si>
  <si>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</si>
  <si>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</si>
  <si>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</si>
  <si>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</si>
  <si>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</si>
  <si>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</si>
  <si>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</si>
  <si>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</si>
  <si>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</si>
  <si>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</si>
  <si>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</si>
  <si>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</si>
  <si>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</si>
  <si>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</si>
  <si>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</si>
  <si>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</si>
  <si>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</si>
  <si>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</si>
  <si>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TATNP</t>
  </si>
  <si>
    <t>Татнфт 3ап</t>
  </si>
  <si>
    <t>BYN</t>
  </si>
  <si>
    <t>SBER</t>
  </si>
  <si>
    <t>Сбербанк</t>
  </si>
  <si>
    <t>CAD</t>
  </si>
  <si>
    <t>Сумма по акциям:</t>
  </si>
  <si>
    <t>CHF</t>
  </si>
  <si>
    <t>BCSD</t>
  </si>
  <si>
    <t>etf</t>
  </si>
  <si>
    <t>BCSD ETF</t>
  </si>
  <si>
    <t>CNY</t>
  </si>
  <si>
    <t>LQDT</t>
  </si>
  <si>
    <t>LQDT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</si>
  <si>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</si>
  <si>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</si>
  <si>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</si>
  <si>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</si>
  <si>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</si>
  <si>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</si>
  <si>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</si>
  <si>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</si>
  <si>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</si>
  <si>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</si>
  <si>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</si>
  <si>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</si>
  <si>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</si>
  <si>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</si>
  <si>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</si>
  <si>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</si>
  <si>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</si>
  <si>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</si>
  <si>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</si>
  <si>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</si>
  <si>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</si>
  <si>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</si>
  <si>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TATNP - Татнфт 3ап 55шт. по 43.11 RUR - налог 308 RUR (данные из БД)</t>
  </si>
  <si>
    <t>Дивиденд по LKOH - ЛУКОЙЛ 41шт. по 541 RUR - налог 2884 RUR (данные из БД)</t>
  </si>
  <si>
    <t>Дивиденды и купоны (данные из сделок)</t>
  </si>
  <si>
    <t>Дивиденд по SBER - Сбербанк 20шт. по 34.84 RUR - налог 91 RUR (данные из БД)</t>
  </si>
  <si>
    <t>Дивиденд по TATNP - Татнфт 3ап 227шт. по 14.35 RUR - налог 423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</si>
  <si>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</si>
  <si>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</si>
  <si>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</si>
  <si>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</si>
  <si>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</si>
  <si>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</si>
  <si>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</si>
  <si>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</si>
  <si>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</si>
  <si>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LKOH
ЛУКОЙЛ</t>
  </si>
  <si>
    <t>TATNP
Татнфт 3ап</t>
  </si>
  <si>
    <t>SBER
Сбербанк</t>
  </si>
  <si>
    <t>BCSD
BCSD ETF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</si>
  <si>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</si>
  <si>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</si>
  <si>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</si>
  <si>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</si>
  <si>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</si>
  <si>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</si>
  <si>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</si>
  <si>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</si>
  <si>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</si>
  <si>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НК ЛУКОЙЛ (ПАО) - ао</t>
  </si>
  <si>
    <t>ПАО "Татнефть" ап 3 вып.</t>
  </si>
  <si>
    <t>Сбербанк России ПАО ао</t>
  </si>
  <si>
    <t>БПИФ БКС Денежный рынок</t>
  </si>
  <si>
    <t>dohod</t>
  </si>
  <si>
    <t>Дивиденды и купоны</t>
  </si>
  <si>
    <t>Лукойл</t>
  </si>
  <si>
    <t>Татнефть</t>
  </si>
  <si>
    <t>сбер</t>
  </si>
  <si>
    <t>БПИФ Ликвидность УК ВИМ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</si>
  <si>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</si>
  <si>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</si>
  <si>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</si>
  <si>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</si>
  <si>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</si>
  <si>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</si>
  <si>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</si>
  <si>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</si>
  <si>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</si>
  <si>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</si>
  <si>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</si>
  <si>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Инвестиции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</si>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</sst>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54</v>
      </c>
      <c r="F2" s="6" t="n">
        <v>5555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-0.1357</v>
      </c>
      <c r="L2" s="6" t="n">
        <v>6618.99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260</v>
      </c>
      <c r="F3" s="6" t="n">
        <v>566.2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-0.0545</v>
      </c>
      <c r="L3" s="6" t="n">
        <v>609.44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307.22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0.1099</v>
      </c>
      <c r="L4" s="6" t="n">
        <v>306.34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7" t="n">
        <v>94.7736</v>
      </c>
      <c r="N5" s="16"/>
      <c r="O5" s="16" t="s">
        <v>28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4907</v>
      </c>
      <c r="F6" s="6" t="n">
        <v>12.876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0.0512</v>
      </c>
      <c r="L6" s="6" t="n">
        <v>12.54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15</v>
      </c>
      <c r="F7" s="6" t="n">
        <v>1.8657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0.0052</v>
      </c>
      <c r="L7" s="6" t="n">
        <v>1.86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=SUM(J6:J7)</f>
      </c>
      <c r="K8" s="4"/>
      <c r="L8" s="4"/>
      <c r="M8" s="17" t="n">
        <v>101.7601</v>
      </c>
      <c r="N8" s="16"/>
      <c r="O8" s="16" t="s">
        <v>37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17.93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10459.9</v>
      </c>
      <c r="N9" s="16"/>
      <c r="O9" s="16" t="s">
        <v>39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7" t="n">
        <v>9.792</v>
      </c>
      <c r="N10" s="16"/>
      <c r="O10" s="16" t="s">
        <v>41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=J5+J8+J10</f>
      </c>
      <c r="K11" s="17"/>
      <c r="L11" s="6"/>
      <c r="M11" s="17" t="n">
        <v>0.44</v>
      </c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44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46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48</v>
      </c>
      <c r="P17" s="17" t="n">
        <v>76.0937</v>
      </c>
      <c r="Q17" s="6" t="s">
        <f>=P17/$P$13</f>
      </c>
    </row>
  </sheetData>
  <mergeCells>
    <mergeCell ref="H5:I5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45712.764583333</v>
      </c>
      <c r="B2" s="6" t="n">
        <v>17616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45712.764583333</v>
      </c>
      <c r="B3" s="6" t="n">
        <v>35000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45715.664583333</v>
      </c>
      <c r="B4" s="6" t="n">
        <v>1000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45733.784722222</v>
      </c>
      <c r="B5" s="6" t="n">
        <v>30116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45750.805555556</v>
      </c>
      <c r="B6" s="6" t="n">
        <v>20000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45754.527083333</v>
      </c>
      <c r="B7" s="6" t="n">
        <v>30000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45755.459027778</v>
      </c>
      <c r="B8" s="6" t="n">
        <v>90000</v>
      </c>
      <c r="C8" s="16" t="s">
        <v>56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45769.795833333</v>
      </c>
      <c r="B9" s="6" t="n">
        <v>54500</v>
      </c>
      <c r="C9" s="16" t="s">
        <v>56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45776.509722222</v>
      </c>
      <c r="B10" s="6" t="n">
        <v>25000</v>
      </c>
      <c r="C10" s="16" t="s">
        <v>56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45783.542361111</v>
      </c>
      <c r="B11" s="6" t="n">
        <v>20000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45810</v>
      </c>
      <c r="B12" s="6" t="n">
        <v>-2063.05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45810.563888889</v>
      </c>
      <c r="B13" s="6" t="n">
        <v>6000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45811</v>
      </c>
      <c r="B14" s="6" t="n">
        <v>-19297</v>
      </c>
      <c r="C14" s="16" t="s">
        <v>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45820.520138889</v>
      </c>
      <c r="B15" s="6" t="n">
        <v>20500</v>
      </c>
      <c r="C15" s="16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45826.546527778</v>
      </c>
      <c r="B16" s="6" t="n">
        <v>19302</v>
      </c>
      <c r="C16" s="16" t="s">
        <v>59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45827.59375</v>
      </c>
      <c r="B17" s="6" t="n">
        <v>2063.05</v>
      </c>
      <c r="C17" s="16" t="s">
        <v>59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45829.78125</v>
      </c>
      <c r="B18" s="6" t="n">
        <v>250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45829.78125</v>
      </c>
      <c r="B19" s="6" t="n">
        <v>1500</v>
      </c>
      <c r="C19" s="16" t="s">
        <v>56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45831.6</v>
      </c>
      <c r="B20" s="6" t="n">
        <v>10000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45831.794444444</v>
      </c>
      <c r="B21" s="6" t="n">
        <v>1555</v>
      </c>
      <c r="C21" s="16" t="s">
        <v>56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45838.488194444</v>
      </c>
      <c r="B22" s="6" t="n">
        <v>18352</v>
      </c>
      <c r="C22" s="16" t="s">
        <v>56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45845.509722222</v>
      </c>
      <c r="B23" s="6" t="n">
        <v>21100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-605.8</v>
      </c>
      <c r="C24" s="16" t="s">
        <v>60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45859.583333333</v>
      </c>
      <c r="B25" s="6" t="n">
        <v>25000</v>
      </c>
      <c r="C25" s="16" t="s">
        <v>56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45873.504166667</v>
      </c>
      <c r="B26" s="6" t="n">
        <v>606.8</v>
      </c>
      <c r="C26" s="16" t="s">
        <v>59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45888.656944444</v>
      </c>
      <c r="B27" s="6" t="n">
        <v>350</v>
      </c>
      <c r="C27" s="16" t="s">
        <v>56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45918.524305556</v>
      </c>
      <c r="B28" s="6" t="n">
        <v>1000</v>
      </c>
      <c r="C28" s="16" t="s">
        <v>56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45919.554166667</v>
      </c>
      <c r="B29" s="6" t="n">
        <v>31000</v>
      </c>
      <c r="C29" s="16" t="s">
        <v>56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45923.674305556</v>
      </c>
      <c r="B30" s="6" t="n">
        <v>10111</v>
      </c>
      <c r="C30" s="16" t="s">
        <v>56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45930.517361111</v>
      </c>
      <c r="B31" s="6" t="n">
        <v>20000</v>
      </c>
      <c r="C31" s="16" t="s">
        <v>56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45931.517361111</v>
      </c>
      <c r="B32" s="6" t="n">
        <v>200</v>
      </c>
      <c r="C32" s="16" t="s">
        <v>56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45944</v>
      </c>
      <c r="B33" s="6" t="n">
        <v>-2834.45</v>
      </c>
      <c r="C33" s="16" t="s">
        <v>61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45961.472222222</v>
      </c>
      <c r="B34" s="6" t="n">
        <v>2838.45</v>
      </c>
      <c r="C34" s="16" t="s">
        <v>59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45961.472222222</v>
      </c>
      <c r="B35" s="6" t="n">
        <v>3258</v>
      </c>
      <c r="C35" s="16" t="s">
        <v>56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45966.511111111</v>
      </c>
      <c r="B36" s="6" t="n">
        <v>584</v>
      </c>
      <c r="C36" s="16" t="s">
        <v>56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45966.511111111</v>
      </c>
      <c r="B37" s="6" t="n">
        <v>700</v>
      </c>
      <c r="C37" s="16" t="s">
        <v>56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45971.521527778</v>
      </c>
      <c r="B38" s="6" t="n">
        <v>4000</v>
      </c>
      <c r="C38" s="16" t="s">
        <v>56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45980.806944444</v>
      </c>
      <c r="B39" s="6" t="n">
        <v>25070</v>
      </c>
      <c r="C39" s="16" t="s">
        <v>56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45985.50625</v>
      </c>
      <c r="B40" s="6" t="n">
        <v>20036</v>
      </c>
      <c r="C40" s="16" t="s">
        <v>56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45988.532638889</v>
      </c>
      <c r="B41" s="6" t="n">
        <v>15000</v>
      </c>
      <c r="C41" s="16" t="s">
        <v>56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2" t="n">
        <v>46077</v>
      </c>
      <c r="B42" s="5" t="n">
        <v>-516554.85</v>
      </c>
      <c r="C42" s="14" t="s">
        <v>62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/>
      <c r="B43" s="9" t="s">
        <f>=XIRR(B2:B42,A2:A42)</f>
      </c>
      <c r="C43" s="16" t="s">
        <v>63</v>
      </c>
      <c r="D43" s="16"/>
      <c r="E43" s="16"/>
      <c r="F43" s="7"/>
      <c r="G43" s="2" t="s">
        <v>64</v>
      </c>
      <c r="H43" s="6" t="s">
        <f>=SUM(I2:H42)/365</f>
      </c>
    </row>
    <row collapsed="false" customFormat="false" customHeight="false" hidden="false" ht="12.1" outlineLevel="0" r="44">
      <c r="A44" s="13"/>
      <c r="B44" s="5" t="s">
        <f>=-SUM(B2:B42)</f>
      </c>
      <c r="C44" s="16" t="s">
        <v>65</v>
      </c>
      <c r="D44" s="16"/>
      <c r="E44" s="16"/>
      <c r="F44" s="7"/>
      <c r="G44" s="14" t="s">
        <v>66</v>
      </c>
      <c r="H44" s="9" t="s">
        <f>=B44/H43</f>
      </c>
    </row>
    <row collapsed="false" customFormat="false" customHeight="false" hidden="false" ht="12.1" outlineLevel="0" r="45">
      <c r="A45" s="19"/>
    </row>
    <row collapsed="false" customFormat="false" customHeight="false" hidden="false" ht="12.1" outlineLevel="0" r="46">
      <c r="A46" s="19"/>
    </row>
    <row collapsed="false" customFormat="false" customHeight="false" hidden="false" ht="12.1" outlineLevel="0" r="47">
      <c r="A47" s="15" t="s">
        <v>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</row>
    <row collapsed="false" customFormat="false" customHeight="false" hidden="false" ht="12.1" outlineLevel="0" r="2">
      <c r="A2" s="11" t="n">
        <v>45714</v>
      </c>
      <c r="B2" s="6" t="n">
        <v>7594.5</v>
      </c>
      <c r="C2" s="0" t="s">
        <v>68</v>
      </c>
      <c r="D2" s="11" t="n">
        <v>45768</v>
      </c>
      <c r="E2" s="6" t="n">
        <v>5956.2</v>
      </c>
      <c r="F2" s="0" t="s">
        <v>68</v>
      </c>
      <c r="G2" s="11" t="n">
        <v>45768</v>
      </c>
      <c r="H2" s="6" t="n">
        <v>6126.8</v>
      </c>
      <c r="I2" s="0" t="s">
        <v>68</v>
      </c>
      <c r="J2" s="11" t="n">
        <v>45768</v>
      </c>
      <c r="K2" s="6" t="n">
        <v>184</v>
      </c>
      <c r="L2" s="0" t="s">
        <v>68</v>
      </c>
      <c r="M2" s="11" t="n">
        <v>45986</v>
      </c>
      <c r="N2" s="6" t="n">
        <v>27.84</v>
      </c>
      <c r="O2" s="0" t="s">
        <v>68</v>
      </c>
    </row>
    <row collapsed="false" customFormat="false" customHeight="false" hidden="false" ht="12.1" outlineLevel="0" r="3">
      <c r="A3" s="11" t="n">
        <v>45715</v>
      </c>
      <c r="B3" s="6" t="n">
        <v>7532</v>
      </c>
      <c r="C3" s="0" t="s">
        <v>68</v>
      </c>
      <c r="D3" s="11" t="n">
        <v>45768</v>
      </c>
      <c r="E3" s="6" t="n">
        <v>6588</v>
      </c>
      <c r="F3" s="0" t="s">
        <v>68</v>
      </c>
      <c r="G3" s="11" t="n">
        <v>45856</v>
      </c>
      <c r="H3" s="6" t="n">
        <v>-605.8</v>
      </c>
      <c r="I3" s="0" t="s">
        <v>60</v>
      </c>
      <c r="J3" s="11" t="n">
        <v>45770</v>
      </c>
      <c r="K3" s="6" t="n">
        <v>425.94</v>
      </c>
      <c r="L3" s="0" t="s">
        <v>68</v>
      </c>
      <c r="M3" s="11" t="n">
        <v>46351</v>
      </c>
      <c r="N3" s="8" t="s">
        <f>=-Портфель!J7</f>
      </c>
      <c r="O3" s="0" t="s">
        <v>69</v>
      </c>
    </row>
    <row collapsed="false" customFormat="false" customHeight="false" hidden="false" ht="12.1" outlineLevel="0" r="4">
      <c r="A4" s="11" t="n">
        <v>45715</v>
      </c>
      <c r="B4" s="6" t="n">
        <v>30420</v>
      </c>
      <c r="C4" s="0" t="s">
        <v>68</v>
      </c>
      <c r="D4" s="11" t="n">
        <v>45776</v>
      </c>
      <c r="E4" s="6" t="n">
        <v>10848</v>
      </c>
      <c r="F4" s="0" t="s">
        <v>68</v>
      </c>
      <c r="G4" s="11" t="n">
        <v>46133</v>
      </c>
      <c r="H4" s="8" t="s">
        <f>=-Портфель!J4</f>
      </c>
      <c r="I4" s="0" t="s">
        <v>69</v>
      </c>
      <c r="J4" s="11" t="n">
        <v>45776</v>
      </c>
      <c r="K4" s="6" t="n">
        <v>566.2</v>
      </c>
      <c r="L4" s="0" t="s">
        <v>68</v>
      </c>
      <c r="M4" s="0"/>
      <c r="N4" s="10" t="s">
        <f>=XIRR(N2:N3,M2:M3)</f>
      </c>
      <c r="O4" s="0"/>
    </row>
    <row collapsed="false" customFormat="false" customHeight="false" hidden="false" ht="12.1" outlineLevel="0" r="5">
      <c r="A5" s="11" t="n">
        <v>45715</v>
      </c>
      <c r="B5" s="6" t="n">
        <v>7586</v>
      </c>
      <c r="C5" s="0" t="s">
        <v>68</v>
      </c>
      <c r="D5" s="11" t="n">
        <v>45783</v>
      </c>
      <c r="E5" s="6" t="n">
        <v>3242.5</v>
      </c>
      <c r="F5" s="0" t="s">
        <v>68</v>
      </c>
      <c r="G5" s="0"/>
      <c r="H5" s="10" t="s">
        <f>=XIRR(H2:H4,G2:G4)</f>
      </c>
      <c r="I5" s="0"/>
      <c r="J5" s="11" t="n">
        <v>45783</v>
      </c>
      <c r="K5" s="6" t="n">
        <v>614.8</v>
      </c>
      <c r="L5" s="0" t="s">
        <v>68</v>
      </c>
      <c r="M5" s="0"/>
      <c r="N5" s="8" t="s">
        <f>=-SUM(N2:N3)</f>
      </c>
      <c r="O5" s="0" t="s">
        <v>70</v>
      </c>
    </row>
    <row collapsed="false" customFormat="false" customHeight="false" hidden="false" ht="12.1" outlineLevel="0" r="6">
      <c r="A6" s="11" t="n">
        <v>45733</v>
      </c>
      <c r="B6" s="6" t="n">
        <v>28858</v>
      </c>
      <c r="C6" s="0" t="s">
        <v>68</v>
      </c>
      <c r="D6" s="11" t="n">
        <v>45783</v>
      </c>
      <c r="E6" s="6" t="n">
        <v>9711</v>
      </c>
      <c r="F6" s="0" t="s">
        <v>68</v>
      </c>
      <c r="G6" s="0"/>
      <c r="H6" s="8" t="s">
        <f>=-SUM(H2:H4)</f>
      </c>
      <c r="I6" s="0" t="s">
        <v>70</v>
      </c>
      <c r="J6" s="11" t="n">
        <v>45810</v>
      </c>
      <c r="K6" s="6" t="n">
        <v>341.3</v>
      </c>
      <c r="L6" s="0" t="s">
        <v>68</v>
      </c>
    </row>
    <row collapsed="false" customFormat="false" customHeight="false" hidden="false" ht="12.1" outlineLevel="0" r="7">
      <c r="A7" s="11" t="n">
        <v>45754</v>
      </c>
      <c r="B7" s="6" t="n">
        <v>25552</v>
      </c>
      <c r="C7" s="0" t="s">
        <v>68</v>
      </c>
      <c r="D7" s="11" t="n">
        <v>45810</v>
      </c>
      <c r="E7" s="6" t="n">
        <v>-2063.05</v>
      </c>
      <c r="F7" s="0" t="s">
        <v>57</v>
      </c>
      <c r="G7" s="0"/>
      <c r="H7" s="0"/>
      <c r="I7" s="0"/>
      <c r="J7" s="11" t="n">
        <v>45821</v>
      </c>
      <c r="K7" s="6" t="n">
        <v>391.38</v>
      </c>
      <c r="L7" s="0" t="s">
        <v>68</v>
      </c>
    </row>
    <row collapsed="false" customFormat="false" customHeight="false" hidden="false" ht="12.1" outlineLevel="0" r="8">
      <c r="A8" s="11" t="n">
        <v>45755</v>
      </c>
      <c r="B8" s="6" t="n">
        <v>51004</v>
      </c>
      <c r="C8" s="0" t="s">
        <v>68</v>
      </c>
      <c r="D8" s="11" t="n">
        <v>45810</v>
      </c>
      <c r="E8" s="6" t="n">
        <v>5658.3</v>
      </c>
      <c r="F8" s="0" t="s">
        <v>68</v>
      </c>
      <c r="G8" s="0"/>
      <c r="H8" s="0"/>
      <c r="I8" s="0"/>
      <c r="J8" s="11" t="n">
        <v>45827</v>
      </c>
      <c r="K8" s="6" t="n">
        <v>630.01</v>
      </c>
      <c r="L8" s="0" t="s">
        <v>68</v>
      </c>
    </row>
    <row collapsed="false" customFormat="false" customHeight="false" hidden="false" ht="12.1" outlineLevel="0" r="9">
      <c r="A9" s="11" t="n">
        <v>45758</v>
      </c>
      <c r="B9" s="6" t="n">
        <v>13010</v>
      </c>
      <c r="C9" s="0" t="s">
        <v>68</v>
      </c>
      <c r="D9" s="11" t="n">
        <v>45821</v>
      </c>
      <c r="E9" s="6" t="n">
        <v>609.3</v>
      </c>
      <c r="F9" s="0" t="s">
        <v>68</v>
      </c>
      <c r="G9" s="0"/>
      <c r="H9" s="0"/>
      <c r="I9" s="0"/>
      <c r="J9" s="11" t="n">
        <v>45831</v>
      </c>
      <c r="K9" s="6" t="n">
        <v>488.39</v>
      </c>
      <c r="L9" s="0" t="s">
        <v>68</v>
      </c>
    </row>
    <row collapsed="false" customFormat="false" customHeight="false" hidden="false" ht="12.1" outlineLevel="0" r="10">
      <c r="A10" s="11" t="n">
        <v>45768</v>
      </c>
      <c r="B10" s="6" t="n">
        <v>19978.5</v>
      </c>
      <c r="C10" s="0" t="s">
        <v>68</v>
      </c>
      <c r="D10" s="11" t="n">
        <v>45821</v>
      </c>
      <c r="E10" s="6" t="n">
        <v>19504</v>
      </c>
      <c r="F10" s="0" t="s">
        <v>68</v>
      </c>
      <c r="G10" s="0"/>
      <c r="H10" s="0"/>
      <c r="I10" s="0"/>
      <c r="J10" s="11" t="n">
        <v>45831</v>
      </c>
      <c r="K10" s="6" t="n">
        <v>1560.21</v>
      </c>
      <c r="L10" s="0" t="s">
        <v>68</v>
      </c>
    </row>
    <row collapsed="false" customFormat="false" customHeight="false" hidden="false" ht="12.1" outlineLevel="0" r="11">
      <c r="A11" s="11" t="n">
        <v>45768</v>
      </c>
      <c r="B11" s="6" t="n">
        <v>13331</v>
      </c>
      <c r="C11" s="0" t="s">
        <v>68</v>
      </c>
      <c r="D11" s="11" t="n">
        <v>45827</v>
      </c>
      <c r="E11" s="6" t="n">
        <v>14361.2</v>
      </c>
      <c r="F11" s="0" t="s">
        <v>68</v>
      </c>
      <c r="G11" s="0"/>
      <c r="H11" s="0"/>
      <c r="I11" s="0"/>
      <c r="J11" s="11" t="n">
        <v>45838</v>
      </c>
      <c r="K11" s="6" t="n">
        <v>1458.51</v>
      </c>
      <c r="L11" s="0" t="s">
        <v>68</v>
      </c>
    </row>
    <row collapsed="false" customFormat="false" customHeight="false" hidden="false" ht="12.1" outlineLevel="0" r="12">
      <c r="A12" s="11" t="n">
        <v>45769</v>
      </c>
      <c r="B12" s="6" t="n">
        <v>33835</v>
      </c>
      <c r="C12" s="0" t="s">
        <v>68</v>
      </c>
      <c r="D12" s="11" t="n">
        <v>45831</v>
      </c>
      <c r="E12" s="6" t="n">
        <v>4967.2</v>
      </c>
      <c r="F12" s="0" t="s">
        <v>68</v>
      </c>
      <c r="G12" s="0"/>
      <c r="H12" s="0"/>
      <c r="I12" s="0"/>
      <c r="J12" s="11" t="n">
        <v>45845</v>
      </c>
      <c r="K12" s="6" t="n">
        <v>2603.57</v>
      </c>
      <c r="L12" s="0" t="s">
        <v>68</v>
      </c>
    </row>
    <row collapsed="false" customFormat="false" customHeight="false" hidden="false" ht="12.1" outlineLevel="0" r="13">
      <c r="A13" s="11" t="n">
        <v>45770</v>
      </c>
      <c r="B13" s="6" t="n">
        <v>13506</v>
      </c>
      <c r="C13" s="0" t="s">
        <v>68</v>
      </c>
      <c r="D13" s="11" t="n">
        <v>45838</v>
      </c>
      <c r="E13" s="6" t="n">
        <v>4386.9</v>
      </c>
      <c r="F13" s="0" t="s">
        <v>68</v>
      </c>
      <c r="G13" s="0"/>
      <c r="H13" s="0"/>
      <c r="I13" s="0"/>
      <c r="J13" s="11" t="n">
        <v>45859</v>
      </c>
      <c r="K13" s="6" t="n">
        <v>314.29</v>
      </c>
      <c r="L13" s="0" t="s">
        <v>68</v>
      </c>
    </row>
    <row collapsed="false" customFormat="false" customHeight="false" hidden="false" ht="12.1" outlineLevel="0" r="14">
      <c r="A14" s="11" t="n">
        <v>45770</v>
      </c>
      <c r="B14" s="6" t="n">
        <v>6729.5</v>
      </c>
      <c r="C14" s="0" t="s">
        <v>68</v>
      </c>
      <c r="D14" s="11" t="n">
        <v>45845</v>
      </c>
      <c r="E14" s="6" t="n">
        <v>12354</v>
      </c>
      <c r="F14" s="0" t="s">
        <v>68</v>
      </c>
      <c r="G14" s="0"/>
      <c r="H14" s="0"/>
      <c r="I14" s="0"/>
      <c r="J14" s="11" t="n">
        <v>45874</v>
      </c>
      <c r="K14" s="6" t="n">
        <v>608.9</v>
      </c>
      <c r="L14" s="0" t="s">
        <v>68</v>
      </c>
    </row>
    <row collapsed="false" customFormat="false" customHeight="false" hidden="false" ht="12.1" outlineLevel="0" r="15">
      <c r="A15" s="11" t="n">
        <v>45776</v>
      </c>
      <c r="B15" s="6" t="n">
        <v>13594</v>
      </c>
      <c r="C15" s="0" t="s">
        <v>68</v>
      </c>
      <c r="D15" s="11" t="n">
        <v>45918</v>
      </c>
      <c r="E15" s="6" t="n">
        <v>600.5</v>
      </c>
      <c r="F15" s="0" t="s">
        <v>68</v>
      </c>
      <c r="G15" s="0"/>
      <c r="H15" s="0"/>
      <c r="I15" s="0"/>
      <c r="J15" s="11" t="n">
        <v>45888</v>
      </c>
      <c r="K15" s="6" t="n">
        <v>355.4</v>
      </c>
      <c r="L15" s="0" t="s">
        <v>68</v>
      </c>
    </row>
    <row collapsed="false" customFormat="false" customHeight="false" hidden="false" ht="12.1" outlineLevel="0" r="16">
      <c r="A16" s="11" t="n">
        <v>45783</v>
      </c>
      <c r="B16" s="6" t="n">
        <v>6427</v>
      </c>
      <c r="C16" s="0" t="s">
        <v>68</v>
      </c>
      <c r="D16" s="11" t="n">
        <v>45919</v>
      </c>
      <c r="E16" s="6" t="n">
        <v>25907.2</v>
      </c>
      <c r="F16" s="0" t="s">
        <v>68</v>
      </c>
      <c r="G16" s="0"/>
      <c r="H16" s="0"/>
      <c r="I16" s="0"/>
      <c r="J16" s="11" t="n">
        <v>45918</v>
      </c>
      <c r="K16" s="6" t="n">
        <v>397.73</v>
      </c>
      <c r="L16" s="0" t="s">
        <v>68</v>
      </c>
    </row>
    <row collapsed="false" customFormat="false" customHeight="false" hidden="false" ht="12.1" outlineLevel="0" r="17">
      <c r="A17" s="11" t="n">
        <v>45811</v>
      </c>
      <c r="B17" s="6" t="n">
        <v>-19297</v>
      </c>
      <c r="C17" s="0" t="s">
        <v>58</v>
      </c>
      <c r="D17" s="11" t="n">
        <v>45923</v>
      </c>
      <c r="E17" s="6" t="n">
        <v>5886</v>
      </c>
      <c r="F17" s="0" t="s">
        <v>68</v>
      </c>
      <c r="G17" s="0"/>
      <c r="H17" s="0"/>
      <c r="I17" s="0"/>
      <c r="J17" s="11" t="n">
        <v>45919</v>
      </c>
      <c r="K17" s="6" t="n">
        <v>5038.2</v>
      </c>
      <c r="L17" s="0" t="s">
        <v>68</v>
      </c>
    </row>
    <row collapsed="false" customFormat="false" customHeight="false" hidden="false" ht="12.1" outlineLevel="0" r="18">
      <c r="A18" s="11" t="n">
        <v>45827</v>
      </c>
      <c r="B18" s="6" t="n">
        <v>6365.5</v>
      </c>
      <c r="C18" s="0" t="s">
        <v>68</v>
      </c>
      <c r="D18" s="11" t="n">
        <v>45931</v>
      </c>
      <c r="E18" s="6" t="n">
        <v>8731.5</v>
      </c>
      <c r="F18" s="0" t="s">
        <v>68</v>
      </c>
      <c r="G18" s="0"/>
      <c r="H18" s="0"/>
      <c r="I18" s="0"/>
      <c r="J18" s="11" t="n">
        <v>45923</v>
      </c>
      <c r="K18" s="6" t="n">
        <v>4235.38</v>
      </c>
      <c r="L18" s="0" t="s">
        <v>68</v>
      </c>
    </row>
    <row collapsed="false" customFormat="false" customHeight="false" hidden="false" ht="12.1" outlineLevel="0" r="19">
      <c r="A19" s="11" t="n">
        <v>45831</v>
      </c>
      <c r="B19" s="6" t="n">
        <v>6300</v>
      </c>
      <c r="C19" s="0" t="s">
        <v>68</v>
      </c>
      <c r="D19" s="11" t="n">
        <v>45931</v>
      </c>
      <c r="E19" s="6" t="n">
        <v>1164.2</v>
      </c>
      <c r="F19" s="0" t="s">
        <v>68</v>
      </c>
      <c r="G19" s="0"/>
      <c r="H19" s="0"/>
      <c r="I19" s="0"/>
      <c r="J19" s="11" t="n">
        <v>45931</v>
      </c>
      <c r="K19" s="6" t="n">
        <v>3999.36</v>
      </c>
      <c r="L19" s="0" t="s">
        <v>68</v>
      </c>
    </row>
    <row collapsed="false" customFormat="false" customHeight="false" hidden="false" ht="12.1" outlineLevel="0" r="20">
      <c r="A20" s="11" t="n">
        <v>45838</v>
      </c>
      <c r="B20" s="6" t="n">
        <v>12485.6</v>
      </c>
      <c r="C20" s="0" t="s">
        <v>68</v>
      </c>
      <c r="D20" s="11" t="n">
        <v>45944</v>
      </c>
      <c r="E20" s="6" t="n">
        <v>-2834.45</v>
      </c>
      <c r="F20" s="0" t="s">
        <v>61</v>
      </c>
      <c r="G20" s="0"/>
      <c r="H20" s="0"/>
      <c r="I20" s="0"/>
      <c r="J20" s="11" t="n">
        <v>45931</v>
      </c>
      <c r="K20" s="6" t="n">
        <v>274.96</v>
      </c>
      <c r="L20" s="0" t="s">
        <v>68</v>
      </c>
    </row>
    <row collapsed="false" customFormat="false" customHeight="false" hidden="false" ht="12.1" outlineLevel="0" r="21">
      <c r="A21" s="11" t="n">
        <v>45845</v>
      </c>
      <c r="B21" s="6" t="n">
        <v>6137.5</v>
      </c>
      <c r="C21" s="0" t="s">
        <v>68</v>
      </c>
      <c r="D21" s="11" t="n">
        <v>45961</v>
      </c>
      <c r="E21" s="6" t="n">
        <v>5668.3</v>
      </c>
      <c r="F21" s="0" t="s">
        <v>68</v>
      </c>
      <c r="G21" s="0"/>
      <c r="H21" s="0"/>
      <c r="I21" s="0"/>
      <c r="J21" s="11" t="n">
        <v>45961</v>
      </c>
      <c r="K21" s="6" t="n">
        <v>430.68</v>
      </c>
      <c r="L21" s="0" t="s">
        <v>68</v>
      </c>
    </row>
    <row collapsed="false" customFormat="false" customHeight="false" hidden="false" ht="12.1" outlineLevel="0" r="22">
      <c r="A22" s="11" t="n">
        <v>45859</v>
      </c>
      <c r="B22" s="6" t="n">
        <v>24704</v>
      </c>
      <c r="C22" s="0" t="s">
        <v>68</v>
      </c>
      <c r="D22" s="11" t="n">
        <v>45966</v>
      </c>
      <c r="E22" s="6" t="n">
        <v>1042.2</v>
      </c>
      <c r="F22" s="0" t="s">
        <v>68</v>
      </c>
      <c r="G22" s="0"/>
      <c r="H22" s="0"/>
      <c r="I22" s="0"/>
      <c r="J22" s="11" t="n">
        <v>45966</v>
      </c>
      <c r="K22" s="6" t="n">
        <v>241.21</v>
      </c>
      <c r="L22" s="0" t="s">
        <v>68</v>
      </c>
    </row>
    <row collapsed="false" customFormat="false" customHeight="false" hidden="false" ht="12.1" outlineLevel="0" r="23">
      <c r="A23" s="11" t="n">
        <v>45931</v>
      </c>
      <c r="B23" s="6" t="n">
        <v>6073</v>
      </c>
      <c r="C23" s="0" t="s">
        <v>68</v>
      </c>
      <c r="D23" s="11" t="n">
        <v>45980</v>
      </c>
      <c r="E23" s="6" t="n">
        <v>2831</v>
      </c>
      <c r="F23" s="0" t="s">
        <v>68</v>
      </c>
      <c r="G23" s="0"/>
      <c r="H23" s="0"/>
      <c r="I23" s="0"/>
      <c r="J23" s="11" t="n">
        <v>45971</v>
      </c>
      <c r="K23" s="6" t="n">
        <v>3956.23</v>
      </c>
      <c r="L23" s="0" t="s">
        <v>68</v>
      </c>
    </row>
    <row collapsed="false" customFormat="false" customHeight="false" hidden="false" ht="12.1" outlineLevel="0" r="24">
      <c r="A24" s="11" t="n">
        <v>45985</v>
      </c>
      <c r="B24" s="6" t="n">
        <v>5467</v>
      </c>
      <c r="C24" s="0" t="s">
        <v>68</v>
      </c>
      <c r="D24" s="11" t="n">
        <v>45985</v>
      </c>
      <c r="E24" s="6" t="n">
        <v>2835.5</v>
      </c>
      <c r="F24" s="0" t="s">
        <v>68</v>
      </c>
      <c r="G24" s="0"/>
      <c r="H24" s="0"/>
      <c r="I24" s="0"/>
      <c r="J24" s="11" t="n">
        <v>45980</v>
      </c>
      <c r="K24" s="6" t="n">
        <v>22055.52</v>
      </c>
      <c r="L24" s="0" t="s">
        <v>68</v>
      </c>
    </row>
    <row collapsed="false" customFormat="false" customHeight="false" hidden="false" ht="12.1" outlineLevel="0" r="25">
      <c r="A25" s="11" t="n">
        <v>45988</v>
      </c>
      <c r="B25" s="6" t="n">
        <v>5467.5</v>
      </c>
      <c r="C25" s="0" t="s">
        <v>68</v>
      </c>
      <c r="D25" s="11" t="n">
        <v>45985</v>
      </c>
      <c r="E25" s="6" t="n">
        <v>2836</v>
      </c>
      <c r="F25" s="0" t="s">
        <v>68</v>
      </c>
      <c r="G25" s="0"/>
      <c r="H25" s="0"/>
      <c r="I25" s="0"/>
      <c r="J25" s="11" t="n">
        <v>45980</v>
      </c>
      <c r="K25" s="6" t="n">
        <v>229.88</v>
      </c>
      <c r="L25" s="0" t="s">
        <v>68</v>
      </c>
    </row>
    <row collapsed="false" customFormat="false" customHeight="false" hidden="false" ht="12.1" outlineLevel="0" r="26">
      <c r="A26" s="11" t="n">
        <v>45988</v>
      </c>
      <c r="B26" s="6" t="n">
        <v>5468</v>
      </c>
      <c r="C26" s="0" t="s">
        <v>68</v>
      </c>
      <c r="D26" s="11" t="n">
        <v>45988</v>
      </c>
      <c r="E26" s="6" t="n">
        <v>2765.5</v>
      </c>
      <c r="F26" s="0" t="s">
        <v>68</v>
      </c>
      <c r="G26" s="0"/>
      <c r="H26" s="0"/>
      <c r="I26" s="0"/>
      <c r="J26" s="11" t="n">
        <v>45985</v>
      </c>
      <c r="K26" s="6" t="n">
        <v>1933.1</v>
      </c>
      <c r="L26" s="0" t="s">
        <v>68</v>
      </c>
    </row>
    <row collapsed="false" customFormat="false" customHeight="false" hidden="false" ht="12.1" outlineLevel="0" r="27">
      <c r="A27" s="11" t="n">
        <v>46079</v>
      </c>
      <c r="B27" s="8" t="s">
        <f>=-Портфель!J2</f>
      </c>
      <c r="C27" s="0" t="s">
        <v>69</v>
      </c>
      <c r="D27" s="11" t="n">
        <v>46133</v>
      </c>
      <c r="E27" s="8" t="s">
        <f>=-Портфель!J3</f>
      </c>
      <c r="F27" s="0" t="s">
        <v>69</v>
      </c>
      <c r="G27" s="0"/>
      <c r="H27" s="0"/>
      <c r="I27" s="0"/>
      <c r="J27" s="11" t="n">
        <v>45985</v>
      </c>
      <c r="K27" s="6" t="n">
        <v>6938.68</v>
      </c>
      <c r="L27" s="0" t="s">
        <v>68</v>
      </c>
    </row>
    <row collapsed="false" customFormat="false" customHeight="false" hidden="false" ht="12.1" outlineLevel="0" r="28">
      <c r="A28" s="0"/>
      <c r="B28" s="10" t="s">
        <f>=XIRR(B2:B27,A2:A27)</f>
      </c>
      <c r="C28" s="0"/>
      <c r="D28" s="0"/>
      <c r="E28" s="10" t="s">
        <f>=XIRR(E2:E27,D2:D27)</f>
      </c>
      <c r="F28" s="0"/>
      <c r="G28" s="0"/>
      <c r="H28" s="0"/>
      <c r="I28" s="0"/>
      <c r="J28" s="11" t="n">
        <v>45988</v>
      </c>
      <c r="K28" s="6" t="n">
        <v>1281.8</v>
      </c>
      <c r="L28" s="0" t="s">
        <v>68</v>
      </c>
    </row>
    <row collapsed="false" customFormat="false" customHeight="false" hidden="false" ht="12.1" outlineLevel="0" r="29">
      <c r="A29" s="0"/>
      <c r="B29" s="8" t="s">
        <f>=-SUM(B2:B27)</f>
      </c>
      <c r="C29" s="0" t="s">
        <v>70</v>
      </c>
      <c r="D29" s="0"/>
      <c r="E29" s="8" t="s">
        <f>=-SUM(E2:E27)</f>
      </c>
      <c r="F29" s="0" t="s">
        <v>70</v>
      </c>
      <c r="G29" s="0"/>
      <c r="H29" s="0"/>
      <c r="I29" s="0"/>
      <c r="J29" s="11" t="n">
        <v>46133</v>
      </c>
      <c r="K29" s="8" t="s">
        <f>=-Портфель!J6</f>
      </c>
      <c r="L29" s="0" t="s">
        <v>69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10" t="s">
        <f>=XIRR(K2:K29,J2:J29)</f>
      </c>
      <c r="L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8" t="s">
        <f>=-SUM(K2:K29)</f>
      </c>
      <c r="L31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71</v>
      </c>
      <c r="C1" s="0"/>
      <c r="D1" s="0"/>
      <c r="E1" s="3" t="s">
        <v>72</v>
      </c>
      <c r="F1" s="0"/>
      <c r="G1" s="0"/>
      <c r="H1" s="3" t="s">
        <v>73</v>
      </c>
      <c r="I1" s="0"/>
      <c r="J1" s="0"/>
      <c r="K1" s="3" t="s">
        <v>74</v>
      </c>
      <c r="L1" s="0"/>
      <c r="M1" s="0"/>
      <c r="N1" s="3" t="s">
        <v>75</v>
      </c>
      <c r="O1" s="0"/>
    </row>
    <row collapsed="false" customFormat="false" customHeight="false" hidden="false" ht="12.1" outlineLevel="0" r="2">
      <c r="A2" s="11" t="n">
        <v>45714</v>
      </c>
      <c r="B2" s="6" t="n">
        <v>1</v>
      </c>
      <c r="C2" s="6" t="n">
        <v>7594.5</v>
      </c>
      <c r="D2" s="11" t="n">
        <v>45768</v>
      </c>
      <c r="E2" s="6" t="n">
        <v>10</v>
      </c>
      <c r="F2" s="6" t="n">
        <v>6588</v>
      </c>
      <c r="G2" s="11" t="n">
        <v>45768</v>
      </c>
      <c r="H2" s="6" t="n">
        <v>20</v>
      </c>
      <c r="I2" s="6" t="n">
        <v>6126.8</v>
      </c>
      <c r="J2" s="11" t="n">
        <v>45768</v>
      </c>
      <c r="K2" s="6" t="n">
        <v>16</v>
      </c>
      <c r="L2" s="6" t="n">
        <v>184</v>
      </c>
      <c r="M2" s="11" t="n">
        <v>45986</v>
      </c>
      <c r="N2" s="6" t="n">
        <v>15</v>
      </c>
      <c r="O2" s="6" t="n">
        <v>27.84</v>
      </c>
    </row>
    <row collapsed="false" customFormat="false" customHeight="false" hidden="false" ht="12.1" outlineLevel="0" r="3">
      <c r="A3" s="11" t="n">
        <v>45715</v>
      </c>
      <c r="B3" s="6" t="n">
        <v>1</v>
      </c>
      <c r="C3" s="6" t="n">
        <v>7532</v>
      </c>
      <c r="D3" s="11" t="n">
        <v>45768</v>
      </c>
      <c r="E3" s="6" t="n">
        <v>9</v>
      </c>
      <c r="F3" s="6" t="n">
        <v>5956.2</v>
      </c>
      <c r="G3" s="0"/>
      <c r="H3" s="5" t="s">
        <f>=SUM(I2:I2)/SUM(H2:H2)</f>
      </c>
      <c r="I3" s="0" t="s">
        <v>11</v>
      </c>
      <c r="J3" s="11" t="n">
        <v>45770</v>
      </c>
      <c r="K3" s="6" t="n">
        <v>37</v>
      </c>
      <c r="L3" s="6" t="n">
        <v>425.94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11" t="n">
        <v>45715</v>
      </c>
      <c r="B4" s="6" t="n">
        <v>4</v>
      </c>
      <c r="C4" s="6" t="n">
        <v>30420</v>
      </c>
      <c r="D4" s="11" t="n">
        <v>45776</v>
      </c>
      <c r="E4" s="6" t="n">
        <v>16</v>
      </c>
      <c r="F4" s="6" t="n">
        <v>10848</v>
      </c>
      <c r="G4" s="0"/>
      <c r="H4" s="6" t="n">
        <v>307.22</v>
      </c>
      <c r="I4" s="0" t="s">
        <v>76</v>
      </c>
      <c r="J4" s="11" t="n">
        <v>45776</v>
      </c>
      <c r="K4" s="6" t="n">
        <v>49</v>
      </c>
      <c r="L4" s="6" t="n">
        <v>566.2</v>
      </c>
      <c r="M4" s="0"/>
      <c r="N4" s="6" t="n">
        <v>1.8657</v>
      </c>
      <c r="O4" s="0" t="s">
        <v>76</v>
      </c>
    </row>
    <row collapsed="false" customFormat="false" customHeight="false" hidden="false" ht="12.1" outlineLevel="0" r="5">
      <c r="A5" s="11" t="n">
        <v>45715</v>
      </c>
      <c r="B5" s="6" t="n">
        <v>1</v>
      </c>
      <c r="C5" s="6" t="n">
        <v>7586</v>
      </c>
      <c r="D5" s="11" t="n">
        <v>45783</v>
      </c>
      <c r="E5" s="6" t="n">
        <v>15</v>
      </c>
      <c r="F5" s="6" t="n">
        <v>9711</v>
      </c>
      <c r="G5" s="0"/>
      <c r="H5" s="6" t="n">
        <v>20</v>
      </c>
      <c r="I5" s="0" t="s">
        <v>77</v>
      </c>
      <c r="J5" s="11" t="n">
        <v>45783</v>
      </c>
      <c r="K5" s="6" t="n">
        <v>53</v>
      </c>
      <c r="L5" s="6" t="n">
        <v>614.8</v>
      </c>
      <c r="M5" s="0"/>
      <c r="N5" s="6" t="n">
        <v>15</v>
      </c>
      <c r="O5" s="0" t="s">
        <v>77</v>
      </c>
    </row>
    <row collapsed="false" customFormat="false" customHeight="false" hidden="false" ht="12.1" outlineLevel="0" r="6">
      <c r="A6" s="11" t="n">
        <v>45733</v>
      </c>
      <c r="B6" s="6" t="n">
        <v>4</v>
      </c>
      <c r="C6" s="6" t="n">
        <v>28858</v>
      </c>
      <c r="D6" s="11" t="n">
        <v>45783</v>
      </c>
      <c r="E6" s="6" t="n">
        <v>5</v>
      </c>
      <c r="F6" s="6" t="n">
        <v>3242.5</v>
      </c>
      <c r="G6" s="0"/>
      <c r="H6" s="5" t="s">
        <f>=H5*(ABS(H4)-ABS(H3))</f>
      </c>
      <c r="I6" s="0" t="s">
        <v>78</v>
      </c>
      <c r="J6" s="11" t="n">
        <v>45810</v>
      </c>
      <c r="K6" s="6" t="n">
        <v>29</v>
      </c>
      <c r="L6" s="6" t="n">
        <v>341.3</v>
      </c>
      <c r="M6" s="0"/>
      <c r="N6" s="5" t="s">
        <f>=N5*(ABS(N4)-ABS(N3))</f>
      </c>
      <c r="O6" s="0" t="s">
        <v>78</v>
      </c>
    </row>
    <row collapsed="false" customFormat="false" customHeight="false" hidden="false" ht="12.1" outlineLevel="0" r="7">
      <c r="A7" s="11" t="n">
        <v>45754</v>
      </c>
      <c r="B7" s="6" t="n">
        <v>4</v>
      </c>
      <c r="C7" s="6" t="n">
        <v>25552</v>
      </c>
      <c r="D7" s="11" t="n">
        <v>45810</v>
      </c>
      <c r="E7" s="6" t="n">
        <v>9</v>
      </c>
      <c r="F7" s="6" t="n">
        <v>5658.3</v>
      </c>
      <c r="G7" s="0"/>
      <c r="H7" s="0"/>
      <c r="I7" s="0"/>
      <c r="J7" s="11" t="n">
        <v>45821</v>
      </c>
      <c r="K7" s="6" t="n">
        <v>33</v>
      </c>
      <c r="L7" s="6" t="n">
        <v>391.38</v>
      </c>
    </row>
    <row collapsed="false" customFormat="false" customHeight="false" hidden="false" ht="12.1" outlineLevel="0" r="8">
      <c r="A8" s="11" t="n">
        <v>45755</v>
      </c>
      <c r="B8" s="6" t="n">
        <v>8</v>
      </c>
      <c r="C8" s="6" t="n">
        <v>51004</v>
      </c>
      <c r="D8" s="11" t="n">
        <v>45821</v>
      </c>
      <c r="E8" s="6" t="n">
        <v>32</v>
      </c>
      <c r="F8" s="6" t="n">
        <v>19504</v>
      </c>
      <c r="G8" s="0"/>
      <c r="H8" s="0"/>
      <c r="I8" s="0"/>
      <c r="J8" s="11" t="n">
        <v>45827</v>
      </c>
      <c r="K8" s="6" t="n">
        <v>53</v>
      </c>
      <c r="L8" s="6" t="n">
        <v>630.01</v>
      </c>
    </row>
    <row collapsed="false" customFormat="false" customHeight="false" hidden="false" ht="12.1" outlineLevel="0" r="9">
      <c r="A9" s="11" t="n">
        <v>45758</v>
      </c>
      <c r="B9" s="6" t="n">
        <v>2</v>
      </c>
      <c r="C9" s="6" t="n">
        <v>13010</v>
      </c>
      <c r="D9" s="11" t="n">
        <v>45821</v>
      </c>
      <c r="E9" s="6" t="n">
        <v>1</v>
      </c>
      <c r="F9" s="6" t="n">
        <v>609.3</v>
      </c>
      <c r="G9" s="0"/>
      <c r="H9" s="0"/>
      <c r="I9" s="0"/>
      <c r="J9" s="11" t="n">
        <v>45831</v>
      </c>
      <c r="K9" s="6" t="n">
        <v>41</v>
      </c>
      <c r="L9" s="6" t="n">
        <v>488.39</v>
      </c>
    </row>
    <row collapsed="false" customFormat="false" customHeight="false" hidden="false" ht="12.1" outlineLevel="0" r="10">
      <c r="A10" s="11" t="n">
        <v>45768</v>
      </c>
      <c r="B10" s="6" t="n">
        <v>2</v>
      </c>
      <c r="C10" s="6" t="n">
        <v>13331</v>
      </c>
      <c r="D10" s="11" t="n">
        <v>45827</v>
      </c>
      <c r="E10" s="6" t="n">
        <v>23</v>
      </c>
      <c r="F10" s="6" t="n">
        <v>14361.2</v>
      </c>
      <c r="G10" s="0"/>
      <c r="H10" s="0"/>
      <c r="I10" s="0"/>
      <c r="J10" s="11" t="n">
        <v>45831</v>
      </c>
      <c r="K10" s="6" t="n">
        <v>131</v>
      </c>
      <c r="L10" s="6" t="n">
        <v>1560.21</v>
      </c>
    </row>
    <row collapsed="false" customFormat="false" customHeight="false" hidden="false" ht="12.1" outlineLevel="0" r="11">
      <c r="A11" s="11" t="n">
        <v>45768</v>
      </c>
      <c r="B11" s="6" t="n">
        <v>3</v>
      </c>
      <c r="C11" s="6" t="n">
        <v>19978.5</v>
      </c>
      <c r="D11" s="11" t="n">
        <v>45831</v>
      </c>
      <c r="E11" s="6" t="n">
        <v>8</v>
      </c>
      <c r="F11" s="6" t="n">
        <v>4967.2</v>
      </c>
      <c r="G11" s="0"/>
      <c r="H11" s="0"/>
      <c r="I11" s="0"/>
      <c r="J11" s="11" t="n">
        <v>45838</v>
      </c>
      <c r="K11" s="6" t="n">
        <v>122</v>
      </c>
      <c r="L11" s="6" t="n">
        <v>1458.51</v>
      </c>
    </row>
    <row collapsed="false" customFormat="false" customHeight="false" hidden="false" ht="12.1" outlineLevel="0" r="12">
      <c r="A12" s="11" t="n">
        <v>45769</v>
      </c>
      <c r="B12" s="6" t="n">
        <v>5</v>
      </c>
      <c r="C12" s="6" t="n">
        <v>33835</v>
      </c>
      <c r="D12" s="11" t="n">
        <v>45838</v>
      </c>
      <c r="E12" s="6" t="n">
        <v>7</v>
      </c>
      <c r="F12" s="6" t="n">
        <v>4386.9</v>
      </c>
      <c r="G12" s="0"/>
      <c r="H12" s="0"/>
      <c r="I12" s="0"/>
      <c r="J12" s="11" t="n">
        <v>45845</v>
      </c>
      <c r="K12" s="6" t="n">
        <v>217</v>
      </c>
      <c r="L12" s="6" t="n">
        <v>2603.57</v>
      </c>
    </row>
    <row collapsed="false" customFormat="false" customHeight="false" hidden="false" ht="12.1" outlineLevel="0" r="13">
      <c r="A13" s="11" t="n">
        <v>45770</v>
      </c>
      <c r="B13" s="6" t="n">
        <v>2</v>
      </c>
      <c r="C13" s="6" t="n">
        <v>13506</v>
      </c>
      <c r="D13" s="11" t="n">
        <v>45845</v>
      </c>
      <c r="E13" s="6" t="n">
        <v>20</v>
      </c>
      <c r="F13" s="6" t="n">
        <v>12354</v>
      </c>
      <c r="G13" s="0"/>
      <c r="H13" s="0"/>
      <c r="I13" s="0"/>
      <c r="J13" s="11" t="n">
        <v>45859</v>
      </c>
      <c r="K13" s="6" t="n">
        <v>26</v>
      </c>
      <c r="L13" s="6" t="n">
        <v>314.29</v>
      </c>
    </row>
    <row collapsed="false" customFormat="false" customHeight="false" hidden="false" ht="12.1" outlineLevel="0" r="14">
      <c r="A14" s="11" t="n">
        <v>45770</v>
      </c>
      <c r="B14" s="6" t="n">
        <v>1</v>
      </c>
      <c r="C14" s="6" t="n">
        <v>6729.5</v>
      </c>
      <c r="D14" s="11" t="n">
        <v>45918</v>
      </c>
      <c r="E14" s="6" t="n">
        <v>1</v>
      </c>
      <c r="F14" s="6" t="n">
        <v>600.5</v>
      </c>
      <c r="G14" s="0"/>
      <c r="H14" s="0"/>
      <c r="I14" s="0"/>
      <c r="J14" s="11" t="n">
        <v>45874</v>
      </c>
      <c r="K14" s="6" t="n">
        <v>50</v>
      </c>
      <c r="L14" s="6" t="n">
        <v>608.9</v>
      </c>
    </row>
    <row collapsed="false" customFormat="false" customHeight="false" hidden="false" ht="12.1" outlineLevel="0" r="15">
      <c r="A15" s="11" t="n">
        <v>45776</v>
      </c>
      <c r="B15" s="6" t="n">
        <v>2</v>
      </c>
      <c r="C15" s="6" t="n">
        <v>13594</v>
      </c>
      <c r="D15" s="11" t="n">
        <v>45919</v>
      </c>
      <c r="E15" s="6" t="n">
        <v>44</v>
      </c>
      <c r="F15" s="6" t="n">
        <v>25907.2</v>
      </c>
      <c r="G15" s="0"/>
      <c r="H15" s="0"/>
      <c r="I15" s="0"/>
      <c r="J15" s="11" t="n">
        <v>45888</v>
      </c>
      <c r="K15" s="6" t="n">
        <v>29</v>
      </c>
      <c r="L15" s="6" t="n">
        <v>355.4</v>
      </c>
    </row>
    <row collapsed="false" customFormat="false" customHeight="false" hidden="false" ht="12.1" outlineLevel="0" r="16">
      <c r="A16" s="11" t="n">
        <v>45783</v>
      </c>
      <c r="B16" s="6" t="n">
        <v>1</v>
      </c>
      <c r="C16" s="6" t="n">
        <v>6427</v>
      </c>
      <c r="D16" s="11" t="n">
        <v>45923</v>
      </c>
      <c r="E16" s="6" t="n">
        <v>10</v>
      </c>
      <c r="F16" s="6" t="n">
        <v>5886</v>
      </c>
      <c r="G16" s="0"/>
      <c r="H16" s="0"/>
      <c r="I16" s="0"/>
      <c r="J16" s="11" t="n">
        <v>45918</v>
      </c>
      <c r="K16" s="6" t="n">
        <v>32</v>
      </c>
      <c r="L16" s="6" t="n">
        <v>397.73</v>
      </c>
    </row>
    <row collapsed="false" customFormat="false" customHeight="false" hidden="false" ht="12.1" outlineLevel="0" r="17">
      <c r="A17" s="11" t="n">
        <v>45827</v>
      </c>
      <c r="B17" s="6" t="n">
        <v>1</v>
      </c>
      <c r="C17" s="6" t="n">
        <v>6365.5</v>
      </c>
      <c r="D17" s="11" t="n">
        <v>45931</v>
      </c>
      <c r="E17" s="6" t="n">
        <v>15</v>
      </c>
      <c r="F17" s="6" t="n">
        <v>8731.5</v>
      </c>
      <c r="G17" s="0"/>
      <c r="H17" s="0"/>
      <c r="I17" s="0"/>
      <c r="J17" s="11" t="n">
        <v>45919</v>
      </c>
      <c r="K17" s="6" t="n">
        <v>405</v>
      </c>
      <c r="L17" s="6" t="n">
        <v>5038.2</v>
      </c>
    </row>
    <row collapsed="false" customFormat="false" customHeight="false" hidden="false" ht="12.1" outlineLevel="0" r="18">
      <c r="A18" s="11" t="n">
        <v>45831</v>
      </c>
      <c r="B18" s="6" t="n">
        <v>1</v>
      </c>
      <c r="C18" s="6" t="n">
        <v>6300</v>
      </c>
      <c r="D18" s="11" t="n">
        <v>45931</v>
      </c>
      <c r="E18" s="6" t="n">
        <v>2</v>
      </c>
      <c r="F18" s="6" t="n">
        <v>1164.2</v>
      </c>
      <c r="G18" s="0"/>
      <c r="H18" s="0"/>
      <c r="I18" s="0"/>
      <c r="J18" s="11" t="n">
        <v>45923</v>
      </c>
      <c r="K18" s="6" t="n">
        <v>340</v>
      </c>
      <c r="L18" s="6" t="n">
        <v>4235.38</v>
      </c>
    </row>
    <row collapsed="false" customFormat="false" customHeight="false" hidden="false" ht="12.1" outlineLevel="0" r="19">
      <c r="A19" s="11" t="n">
        <v>45838</v>
      </c>
      <c r="B19" s="6" t="n">
        <v>2</v>
      </c>
      <c r="C19" s="6" t="n">
        <v>12485.6</v>
      </c>
      <c r="D19" s="11" t="n">
        <v>45961</v>
      </c>
      <c r="E19" s="6" t="n">
        <v>11</v>
      </c>
      <c r="F19" s="6" t="n">
        <v>5668.3</v>
      </c>
      <c r="G19" s="0"/>
      <c r="H19" s="0"/>
      <c r="I19" s="0"/>
      <c r="J19" s="11" t="n">
        <v>45931</v>
      </c>
      <c r="K19" s="6" t="n">
        <v>320</v>
      </c>
      <c r="L19" s="6" t="n">
        <v>3999.36</v>
      </c>
    </row>
    <row collapsed="false" customFormat="false" customHeight="false" hidden="false" ht="12.1" outlineLevel="0" r="20">
      <c r="A20" s="11" t="n">
        <v>45845</v>
      </c>
      <c r="B20" s="6" t="n">
        <v>1</v>
      </c>
      <c r="C20" s="6" t="n">
        <v>6137.5</v>
      </c>
      <c r="D20" s="11" t="n">
        <v>45966</v>
      </c>
      <c r="E20" s="6" t="n">
        <v>2</v>
      </c>
      <c r="F20" s="6" t="n">
        <v>1042.2</v>
      </c>
      <c r="G20" s="0"/>
      <c r="H20" s="0"/>
      <c r="I20" s="0"/>
      <c r="J20" s="11" t="n">
        <v>45931</v>
      </c>
      <c r="K20" s="6" t="n">
        <v>22</v>
      </c>
      <c r="L20" s="6" t="n">
        <v>274.96</v>
      </c>
    </row>
    <row collapsed="false" customFormat="false" customHeight="false" hidden="false" ht="12.1" outlineLevel="0" r="21">
      <c r="A21" s="11" t="n">
        <v>45859</v>
      </c>
      <c r="B21" s="6" t="n">
        <v>4</v>
      </c>
      <c r="C21" s="6" t="n">
        <v>24704</v>
      </c>
      <c r="D21" s="11" t="n">
        <v>45980</v>
      </c>
      <c r="E21" s="6" t="n">
        <v>5</v>
      </c>
      <c r="F21" s="6" t="n">
        <v>2831</v>
      </c>
      <c r="G21" s="0"/>
      <c r="H21" s="0"/>
      <c r="I21" s="0"/>
      <c r="J21" s="11" t="n">
        <v>45961</v>
      </c>
      <c r="K21" s="6" t="n">
        <v>34</v>
      </c>
      <c r="L21" s="6" t="n">
        <v>430.68</v>
      </c>
    </row>
    <row collapsed="false" customFormat="false" customHeight="false" hidden="false" ht="12.1" outlineLevel="0" r="22">
      <c r="A22" s="11" t="n">
        <v>45931</v>
      </c>
      <c r="B22" s="6" t="n">
        <v>1</v>
      </c>
      <c r="C22" s="6" t="n">
        <v>6073</v>
      </c>
      <c r="D22" s="11" t="n">
        <v>45985</v>
      </c>
      <c r="E22" s="6" t="n">
        <v>5</v>
      </c>
      <c r="F22" s="6" t="n">
        <v>2835.5</v>
      </c>
      <c r="G22" s="0"/>
      <c r="H22" s="0"/>
      <c r="I22" s="0"/>
      <c r="J22" s="11" t="n">
        <v>45966</v>
      </c>
      <c r="K22" s="6" t="n">
        <v>19</v>
      </c>
      <c r="L22" s="6" t="n">
        <v>241.21</v>
      </c>
    </row>
    <row collapsed="false" customFormat="false" customHeight="false" hidden="false" ht="12.1" outlineLevel="0" r="23">
      <c r="A23" s="11" t="n">
        <v>45985</v>
      </c>
      <c r="B23" s="6" t="n">
        <v>1</v>
      </c>
      <c r="C23" s="6" t="n">
        <v>5467</v>
      </c>
      <c r="D23" s="11" t="n">
        <v>45985</v>
      </c>
      <c r="E23" s="6" t="n">
        <v>5</v>
      </c>
      <c r="F23" s="6" t="n">
        <v>2836</v>
      </c>
      <c r="G23" s="0"/>
      <c r="H23" s="0"/>
      <c r="I23" s="0"/>
      <c r="J23" s="11" t="n">
        <v>45971</v>
      </c>
      <c r="K23" s="6" t="n">
        <v>311</v>
      </c>
      <c r="L23" s="6" t="n">
        <v>3956.23</v>
      </c>
    </row>
    <row collapsed="false" customFormat="false" customHeight="false" hidden="false" ht="12.1" outlineLevel="0" r="24">
      <c r="A24" s="11" t="n">
        <v>45988</v>
      </c>
      <c r="B24" s="6" t="n">
        <v>1</v>
      </c>
      <c r="C24" s="6" t="n">
        <v>5468</v>
      </c>
      <c r="D24" s="11" t="n">
        <v>45988</v>
      </c>
      <c r="E24" s="6" t="n">
        <v>5</v>
      </c>
      <c r="F24" s="6" t="n">
        <v>2765.5</v>
      </c>
      <c r="G24" s="0"/>
      <c r="H24" s="0"/>
      <c r="I24" s="0"/>
      <c r="J24" s="11" t="n">
        <v>45980</v>
      </c>
      <c r="K24" s="6" t="n">
        <v>1727</v>
      </c>
      <c r="L24" s="6" t="n">
        <v>22055.52</v>
      </c>
    </row>
    <row collapsed="false" customFormat="false" customHeight="false" hidden="false" ht="12.1" outlineLevel="0" r="25">
      <c r="A25" s="11" t="n">
        <v>45988</v>
      </c>
      <c r="B25" s="6" t="n">
        <v>1</v>
      </c>
      <c r="C25" s="6" t="n">
        <v>5467.5</v>
      </c>
      <c r="D25" s="0"/>
      <c r="E25" s="5" t="s">
        <f>=SUM(F2:F24)/SUM(E2:E24)</f>
      </c>
      <c r="F25" s="0" t="s">
        <v>11</v>
      </c>
      <c r="G25" s="0"/>
      <c r="H25" s="0"/>
      <c r="I25" s="0"/>
      <c r="J25" s="11" t="n">
        <v>45980</v>
      </c>
      <c r="K25" s="6" t="n">
        <v>18</v>
      </c>
      <c r="L25" s="6" t="n">
        <v>229.88</v>
      </c>
    </row>
    <row collapsed="false" customFormat="false" customHeight="false" hidden="false" ht="12.1" outlineLevel="0" r="26">
      <c r="A26" s="0"/>
      <c r="B26" s="5" t="s">
        <f>=SUM(C2:C25)/SUM(B2:B25)</f>
      </c>
      <c r="C26" s="0" t="s">
        <v>11</v>
      </c>
      <c r="D26" s="0"/>
      <c r="E26" s="6" t="n">
        <v>566.2</v>
      </c>
      <c r="F26" s="0" t="s">
        <v>76</v>
      </c>
      <c r="G26" s="0"/>
      <c r="H26" s="0"/>
      <c r="I26" s="0"/>
      <c r="J26" s="11" t="n">
        <v>45985</v>
      </c>
      <c r="K26" s="6" t="n">
        <v>542</v>
      </c>
      <c r="L26" s="6" t="n">
        <v>6938.68</v>
      </c>
    </row>
    <row collapsed="false" customFormat="false" customHeight="false" hidden="false" ht="12.1" outlineLevel="0" r="27">
      <c r="A27" s="0"/>
      <c r="B27" s="6" t="n">
        <v>5555</v>
      </c>
      <c r="C27" s="0" t="s">
        <v>76</v>
      </c>
      <c r="D27" s="0"/>
      <c r="E27" s="6" t="n">
        <v>260</v>
      </c>
      <c r="F27" s="0" t="s">
        <v>77</v>
      </c>
      <c r="G27" s="0"/>
      <c r="H27" s="0"/>
      <c r="I27" s="0"/>
      <c r="J27" s="11" t="n">
        <v>45985</v>
      </c>
      <c r="K27" s="6" t="n">
        <v>151</v>
      </c>
      <c r="L27" s="6" t="n">
        <v>1933.1</v>
      </c>
    </row>
    <row collapsed="false" customFormat="false" customHeight="false" hidden="false" ht="12.1" outlineLevel="0" r="28">
      <c r="A28" s="0"/>
      <c r="B28" s="6" t="n">
        <v>54</v>
      </c>
      <c r="C28" s="0" t="s">
        <v>77</v>
      </c>
      <c r="D28" s="0"/>
      <c r="E28" s="5" t="s">
        <f>=E27*(ABS(E26)-ABS(E25))</f>
      </c>
      <c r="F28" s="0" t="s">
        <v>78</v>
      </c>
      <c r="G28" s="0"/>
      <c r="H28" s="0"/>
      <c r="I28" s="0"/>
      <c r="J28" s="11" t="n">
        <v>45988</v>
      </c>
      <c r="K28" s="6" t="n">
        <v>100</v>
      </c>
      <c r="L28" s="6" t="n">
        <v>1281.8</v>
      </c>
    </row>
    <row collapsed="false" customFormat="false" customHeight="false" hidden="false" ht="12.1" outlineLevel="0" r="29">
      <c r="A29" s="0"/>
      <c r="B29" s="5" t="s">
        <f>=B28*(ABS(B27)-ABS(B26))</f>
      </c>
      <c r="C29" s="0" t="s">
        <v>78</v>
      </c>
      <c r="D29" s="0"/>
      <c r="E29" s="0"/>
      <c r="F29" s="0"/>
      <c r="G29" s="0"/>
      <c r="H29" s="0"/>
      <c r="I29" s="0"/>
      <c r="J29" s="0"/>
      <c r="K29" s="5" t="s">
        <f>=SUM(L2:L28)/SUM(K2:K28)</f>
      </c>
      <c r="L29" s="0" t="s">
        <v>11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6" t="n">
        <v>12.876</v>
      </c>
      <c r="L30" s="0" t="s">
        <v>76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6" t="n">
        <v>4907</v>
      </c>
      <c r="L31" s="0" t="s">
        <v>77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5" t="s">
        <f>=K31*(ABS(K30)-ABS(K29))</f>
      </c>
      <c r="L32" s="0" t="s">
        <v>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79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80</v>
      </c>
      <c r="L1" s="18" t="s">
        <v>81</v>
      </c>
      <c r="M1" s="18" t="s">
        <v>19</v>
      </c>
      <c r="N1" s="18" t="s">
        <v>82</v>
      </c>
    </row>
    <row collapsed="false" customFormat="false" customHeight="false" hidden="false" ht="12.1" outlineLevel="0" r="2">
      <c r="A2" s="21" t="n">
        <v>45712.764583333</v>
      </c>
      <c r="B2" s="22" t="s">
        <v>83</v>
      </c>
      <c r="C2" s="22" t="s">
        <v>56</v>
      </c>
      <c r="D2" s="22" t="s">
        <v>83</v>
      </c>
      <c r="E2" s="22" t="s">
        <v>83</v>
      </c>
      <c r="F2" s="22" t="s">
        <v>19</v>
      </c>
      <c r="G2" s="23" t="n">
        <v>17616</v>
      </c>
      <c r="H2" s="24" t="n">
        <v>1</v>
      </c>
      <c r="I2" s="24" t="n">
        <v>17616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45712.764583333</v>
      </c>
      <c r="B3" s="22" t="s">
        <v>83</v>
      </c>
      <c r="C3" s="22" t="s">
        <v>56</v>
      </c>
      <c r="D3" s="22" t="s">
        <v>83</v>
      </c>
      <c r="E3" s="22" t="s">
        <v>83</v>
      </c>
      <c r="F3" s="22" t="s">
        <v>19</v>
      </c>
      <c r="G3" s="23" t="n">
        <v>35000</v>
      </c>
      <c r="H3" s="24" t="n">
        <v>1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45714.764583333</v>
      </c>
      <c r="B4" s="16" t="s">
        <v>16</v>
      </c>
      <c r="C4" s="16" t="s">
        <v>84</v>
      </c>
      <c r="D4" s="16" t="s">
        <v>68</v>
      </c>
      <c r="E4" s="16" t="s">
        <v>17</v>
      </c>
      <c r="F4" s="16" t="s">
        <v>19</v>
      </c>
      <c r="G4" s="7" t="n">
        <v>1</v>
      </c>
      <c r="H4" s="6" t="n">
        <v>7594.5</v>
      </c>
      <c r="I4" s="6" t="n">
        <v>-7594.5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45715.540972222</v>
      </c>
      <c r="B5" s="16" t="s">
        <v>16</v>
      </c>
      <c r="C5" s="16" t="s">
        <v>84</v>
      </c>
      <c r="D5" s="16" t="s">
        <v>68</v>
      </c>
      <c r="E5" s="16" t="s">
        <v>17</v>
      </c>
      <c r="F5" s="16" t="s">
        <v>19</v>
      </c>
      <c r="G5" s="7" t="n">
        <v>1</v>
      </c>
      <c r="H5" s="6" t="n">
        <v>7532</v>
      </c>
      <c r="I5" s="6" t="n">
        <v>-7532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45715.664583333</v>
      </c>
      <c r="B6" s="22" t="s">
        <v>83</v>
      </c>
      <c r="C6" s="22" t="s">
        <v>56</v>
      </c>
      <c r="D6" s="22" t="s">
        <v>83</v>
      </c>
      <c r="E6" s="22" t="s">
        <v>83</v>
      </c>
      <c r="F6" s="22" t="s">
        <v>19</v>
      </c>
      <c r="G6" s="23" t="n">
        <v>1000</v>
      </c>
      <c r="H6" s="24" t="n">
        <v>1</v>
      </c>
      <c r="I6" s="24" t="n">
        <v>1000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45715.664583333</v>
      </c>
      <c r="B7" s="16" t="s">
        <v>16</v>
      </c>
      <c r="C7" s="16" t="s">
        <v>84</v>
      </c>
      <c r="D7" s="16" t="s">
        <v>68</v>
      </c>
      <c r="E7" s="16" t="s">
        <v>17</v>
      </c>
      <c r="F7" s="16" t="s">
        <v>19</v>
      </c>
      <c r="G7" s="7" t="n">
        <v>4</v>
      </c>
      <c r="H7" s="6" t="n">
        <v>7605</v>
      </c>
      <c r="I7" s="6" t="n">
        <v>-30420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45715.664583333</v>
      </c>
      <c r="B8" s="16" t="s">
        <v>16</v>
      </c>
      <c r="C8" s="16" t="s">
        <v>84</v>
      </c>
      <c r="D8" s="16" t="s">
        <v>68</v>
      </c>
      <c r="E8" s="16" t="s">
        <v>17</v>
      </c>
      <c r="F8" s="16" t="s">
        <v>19</v>
      </c>
      <c r="G8" s="7" t="n">
        <v>1</v>
      </c>
      <c r="H8" s="6" t="n">
        <v>7586</v>
      </c>
      <c r="I8" s="6" t="n">
        <v>-7586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45733.784722222</v>
      </c>
      <c r="B9" s="22" t="s">
        <v>83</v>
      </c>
      <c r="C9" s="22" t="s">
        <v>56</v>
      </c>
      <c r="D9" s="22" t="s">
        <v>83</v>
      </c>
      <c r="E9" s="22" t="s">
        <v>83</v>
      </c>
      <c r="F9" s="22" t="s">
        <v>19</v>
      </c>
      <c r="G9" s="23" t="n">
        <v>30116</v>
      </c>
      <c r="H9" s="24" t="n">
        <v>1</v>
      </c>
      <c r="I9" s="24" t="n">
        <v>30116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45733.785416667</v>
      </c>
      <c r="B10" s="16" t="s">
        <v>16</v>
      </c>
      <c r="C10" s="16" t="s">
        <v>84</v>
      </c>
      <c r="D10" s="16" t="s">
        <v>68</v>
      </c>
      <c r="E10" s="16" t="s">
        <v>17</v>
      </c>
      <c r="F10" s="16" t="s">
        <v>19</v>
      </c>
      <c r="G10" s="7" t="n">
        <v>4</v>
      </c>
      <c r="H10" s="6" t="n">
        <v>7214.5</v>
      </c>
      <c r="I10" s="6" t="n">
        <v>-28858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45750.805555556</v>
      </c>
      <c r="B11" s="22" t="s">
        <v>83</v>
      </c>
      <c r="C11" s="22" t="s">
        <v>56</v>
      </c>
      <c r="D11" s="22" t="s">
        <v>83</v>
      </c>
      <c r="E11" s="22" t="s">
        <v>83</v>
      </c>
      <c r="F11" s="22" t="s">
        <v>19</v>
      </c>
      <c r="G11" s="23" t="n">
        <v>20000</v>
      </c>
      <c r="H11" s="24" t="n">
        <v>1</v>
      </c>
      <c r="I11" s="24" t="n">
        <v>20000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45754.527083333</v>
      </c>
      <c r="B12" s="22" t="s">
        <v>83</v>
      </c>
      <c r="C12" s="22" t="s">
        <v>56</v>
      </c>
      <c r="D12" s="22" t="s">
        <v>83</v>
      </c>
      <c r="E12" s="22" t="s">
        <v>83</v>
      </c>
      <c r="F12" s="22" t="s">
        <v>19</v>
      </c>
      <c r="G12" s="23" t="n">
        <v>30000</v>
      </c>
      <c r="H12" s="24" t="n">
        <v>1</v>
      </c>
      <c r="I12" s="24" t="n">
        <v>30000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45754.527083333</v>
      </c>
      <c r="B13" s="16" t="s">
        <v>16</v>
      </c>
      <c r="C13" s="16" t="s">
        <v>84</v>
      </c>
      <c r="D13" s="16" t="s">
        <v>68</v>
      </c>
      <c r="E13" s="16" t="s">
        <v>17</v>
      </c>
      <c r="F13" s="16" t="s">
        <v>19</v>
      </c>
      <c r="G13" s="7" t="n">
        <v>4</v>
      </c>
      <c r="H13" s="6" t="n">
        <v>6388</v>
      </c>
      <c r="I13" s="6" t="n">
        <v>-25552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45755.459027778</v>
      </c>
      <c r="B14" s="22" t="s">
        <v>83</v>
      </c>
      <c r="C14" s="22" t="s">
        <v>56</v>
      </c>
      <c r="D14" s="22" t="s">
        <v>83</v>
      </c>
      <c r="E14" s="22" t="s">
        <v>83</v>
      </c>
      <c r="F14" s="22" t="s">
        <v>19</v>
      </c>
      <c r="G14" s="23" t="n">
        <v>90000</v>
      </c>
      <c r="H14" s="24" t="n">
        <v>1</v>
      </c>
      <c r="I14" s="24" t="n">
        <v>90000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45755.459027778</v>
      </c>
      <c r="B15" s="16" t="s">
        <v>16</v>
      </c>
      <c r="C15" s="16" t="s">
        <v>84</v>
      </c>
      <c r="D15" s="16" t="s">
        <v>68</v>
      </c>
      <c r="E15" s="16" t="s">
        <v>17</v>
      </c>
      <c r="F15" s="16" t="s">
        <v>19</v>
      </c>
      <c r="G15" s="7" t="n">
        <v>8</v>
      </c>
      <c r="H15" s="6" t="n">
        <v>6375.5</v>
      </c>
      <c r="I15" s="6" t="n">
        <v>-51004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45758.802777778</v>
      </c>
      <c r="B16" s="16" t="s">
        <v>16</v>
      </c>
      <c r="C16" s="16" t="s">
        <v>84</v>
      </c>
      <c r="D16" s="16" t="s">
        <v>68</v>
      </c>
      <c r="E16" s="16" t="s">
        <v>17</v>
      </c>
      <c r="F16" s="16" t="s">
        <v>19</v>
      </c>
      <c r="G16" s="7" t="n">
        <v>2</v>
      </c>
      <c r="H16" s="6" t="n">
        <v>6505</v>
      </c>
      <c r="I16" s="6" t="n">
        <v>-13010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45768.439583333</v>
      </c>
      <c r="B17" s="16" t="s">
        <v>16</v>
      </c>
      <c r="C17" s="16" t="s">
        <v>84</v>
      </c>
      <c r="D17" s="16" t="s">
        <v>68</v>
      </c>
      <c r="E17" s="16" t="s">
        <v>17</v>
      </c>
      <c r="F17" s="16" t="s">
        <v>19</v>
      </c>
      <c r="G17" s="7" t="n">
        <v>2</v>
      </c>
      <c r="H17" s="6" t="n">
        <v>6665.5</v>
      </c>
      <c r="I17" s="6" t="n">
        <v>-13331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45768.439583333</v>
      </c>
      <c r="B18" s="16" t="s">
        <v>21</v>
      </c>
      <c r="C18" s="16" t="s">
        <v>85</v>
      </c>
      <c r="D18" s="16" t="s">
        <v>68</v>
      </c>
      <c r="E18" s="16" t="s">
        <v>17</v>
      </c>
      <c r="F18" s="16" t="s">
        <v>19</v>
      </c>
      <c r="G18" s="7" t="n">
        <v>10</v>
      </c>
      <c r="H18" s="6" t="n">
        <v>658.8</v>
      </c>
      <c r="I18" s="6" t="n">
        <v>-6588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45768.439583333</v>
      </c>
      <c r="B19" s="16" t="s">
        <v>16</v>
      </c>
      <c r="C19" s="16" t="s">
        <v>84</v>
      </c>
      <c r="D19" s="16" t="s">
        <v>68</v>
      </c>
      <c r="E19" s="16" t="s">
        <v>17</v>
      </c>
      <c r="F19" s="16" t="s">
        <v>19</v>
      </c>
      <c r="G19" s="7" t="n">
        <v>3</v>
      </c>
      <c r="H19" s="6" t="n">
        <v>6659.5</v>
      </c>
      <c r="I19" s="6" t="n">
        <v>-19978.5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45768.439583333</v>
      </c>
      <c r="B20" s="16" t="s">
        <v>24</v>
      </c>
      <c r="C20" s="16" t="s">
        <v>86</v>
      </c>
      <c r="D20" s="16" t="s">
        <v>68</v>
      </c>
      <c r="E20" s="16" t="s">
        <v>17</v>
      </c>
      <c r="F20" s="16" t="s">
        <v>19</v>
      </c>
      <c r="G20" s="7" t="n">
        <v>20</v>
      </c>
      <c r="H20" s="6" t="n">
        <v>306.34</v>
      </c>
      <c r="I20" s="6" t="n">
        <v>-6126.8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45768.439583333</v>
      </c>
      <c r="B21" s="16" t="s">
        <v>21</v>
      </c>
      <c r="C21" s="16" t="s">
        <v>85</v>
      </c>
      <c r="D21" s="16" t="s">
        <v>68</v>
      </c>
      <c r="E21" s="16" t="s">
        <v>17</v>
      </c>
      <c r="F21" s="16" t="s">
        <v>19</v>
      </c>
      <c r="G21" s="7" t="n">
        <v>9</v>
      </c>
      <c r="H21" s="6" t="n">
        <v>661.8</v>
      </c>
      <c r="I21" s="6" t="n">
        <v>-5956.2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45768.439583333</v>
      </c>
      <c r="B22" s="16" t="s">
        <v>29</v>
      </c>
      <c r="C22" s="16" t="s">
        <v>87</v>
      </c>
      <c r="D22" s="16" t="s">
        <v>68</v>
      </c>
      <c r="E22" s="16" t="s">
        <v>30</v>
      </c>
      <c r="F22" s="16" t="s">
        <v>19</v>
      </c>
      <c r="G22" s="7" t="n">
        <v>16</v>
      </c>
      <c r="H22" s="6" t="n">
        <v>11.5</v>
      </c>
      <c r="I22" s="6" t="n">
        <v>-184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45769.795833333</v>
      </c>
      <c r="B23" s="22" t="s">
        <v>83</v>
      </c>
      <c r="C23" s="22" t="s">
        <v>56</v>
      </c>
      <c r="D23" s="22" t="s">
        <v>83</v>
      </c>
      <c r="E23" s="22" t="s">
        <v>83</v>
      </c>
      <c r="F23" s="22" t="s">
        <v>19</v>
      </c>
      <c r="G23" s="23" t="n">
        <v>54500</v>
      </c>
      <c r="H23" s="24" t="n">
        <v>1</v>
      </c>
      <c r="I23" s="24" t="n">
        <v>54500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45769.795833333</v>
      </c>
      <c r="B24" s="16" t="s">
        <v>16</v>
      </c>
      <c r="C24" s="16" t="s">
        <v>84</v>
      </c>
      <c r="D24" s="16" t="s">
        <v>68</v>
      </c>
      <c r="E24" s="16" t="s">
        <v>17</v>
      </c>
      <c r="F24" s="16" t="s">
        <v>19</v>
      </c>
      <c r="G24" s="7" t="n">
        <v>5</v>
      </c>
      <c r="H24" s="6" t="n">
        <v>6767</v>
      </c>
      <c r="I24" s="6" t="n">
        <v>-33835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45770.792361111</v>
      </c>
      <c r="B25" s="16" t="s">
        <v>16</v>
      </c>
      <c r="C25" s="16" t="s">
        <v>84</v>
      </c>
      <c r="D25" s="16" t="s">
        <v>68</v>
      </c>
      <c r="E25" s="16" t="s">
        <v>17</v>
      </c>
      <c r="F25" s="16" t="s">
        <v>19</v>
      </c>
      <c r="G25" s="7" t="n">
        <v>2</v>
      </c>
      <c r="H25" s="6" t="n">
        <v>6753</v>
      </c>
      <c r="I25" s="6" t="n">
        <v>-13506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45770.792361111</v>
      </c>
      <c r="B26" s="16" t="s">
        <v>16</v>
      </c>
      <c r="C26" s="16" t="s">
        <v>84</v>
      </c>
      <c r="D26" s="16" t="s">
        <v>68</v>
      </c>
      <c r="E26" s="16" t="s">
        <v>17</v>
      </c>
      <c r="F26" s="16" t="s">
        <v>19</v>
      </c>
      <c r="G26" s="7" t="n">
        <v>1</v>
      </c>
      <c r="H26" s="6" t="n">
        <v>6729.5</v>
      </c>
      <c r="I26" s="6" t="n">
        <v>-6729.5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45770.792361111</v>
      </c>
      <c r="B27" s="16" t="s">
        <v>29</v>
      </c>
      <c r="C27" s="16" t="s">
        <v>87</v>
      </c>
      <c r="D27" s="16" t="s">
        <v>68</v>
      </c>
      <c r="E27" s="16" t="s">
        <v>30</v>
      </c>
      <c r="F27" s="16" t="s">
        <v>19</v>
      </c>
      <c r="G27" s="7" t="n">
        <v>37</v>
      </c>
      <c r="H27" s="6" t="n">
        <v>11.512</v>
      </c>
      <c r="I27" s="6" t="n">
        <v>-425.94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45776.509722222</v>
      </c>
      <c r="B28" s="22" t="s">
        <v>83</v>
      </c>
      <c r="C28" s="22" t="s">
        <v>56</v>
      </c>
      <c r="D28" s="22" t="s">
        <v>83</v>
      </c>
      <c r="E28" s="22" t="s">
        <v>83</v>
      </c>
      <c r="F28" s="22" t="s">
        <v>19</v>
      </c>
      <c r="G28" s="23" t="n">
        <v>25000</v>
      </c>
      <c r="H28" s="24" t="n">
        <v>1</v>
      </c>
      <c r="I28" s="24" t="n">
        <v>25000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45776.509722222</v>
      </c>
      <c r="B29" s="16" t="s">
        <v>16</v>
      </c>
      <c r="C29" s="16" t="s">
        <v>84</v>
      </c>
      <c r="D29" s="16" t="s">
        <v>68</v>
      </c>
      <c r="E29" s="16" t="s">
        <v>17</v>
      </c>
      <c r="F29" s="16" t="s">
        <v>19</v>
      </c>
      <c r="G29" s="7" t="n">
        <v>2</v>
      </c>
      <c r="H29" s="6" t="n">
        <v>6797</v>
      </c>
      <c r="I29" s="6" t="n">
        <v>-13594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45776.509722222</v>
      </c>
      <c r="B30" s="16" t="s">
        <v>21</v>
      </c>
      <c r="C30" s="16" t="s">
        <v>85</v>
      </c>
      <c r="D30" s="16" t="s">
        <v>68</v>
      </c>
      <c r="E30" s="16" t="s">
        <v>17</v>
      </c>
      <c r="F30" s="16" t="s">
        <v>19</v>
      </c>
      <c r="G30" s="7" t="n">
        <v>16</v>
      </c>
      <c r="H30" s="6" t="n">
        <v>678</v>
      </c>
      <c r="I30" s="6" t="n">
        <v>-10848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45776.509722222</v>
      </c>
      <c r="B31" s="16" t="s">
        <v>29</v>
      </c>
      <c r="C31" s="16" t="s">
        <v>87</v>
      </c>
      <c r="D31" s="16" t="s">
        <v>68</v>
      </c>
      <c r="E31" s="16" t="s">
        <v>30</v>
      </c>
      <c r="F31" s="16" t="s">
        <v>19</v>
      </c>
      <c r="G31" s="7" t="n">
        <v>49</v>
      </c>
      <c r="H31" s="6" t="n">
        <v>11.555</v>
      </c>
      <c r="I31" s="6" t="n">
        <v>-566.2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45783.542361111</v>
      </c>
      <c r="B32" s="22" t="s">
        <v>83</v>
      </c>
      <c r="C32" s="22" t="s">
        <v>56</v>
      </c>
      <c r="D32" s="22" t="s">
        <v>83</v>
      </c>
      <c r="E32" s="22" t="s">
        <v>83</v>
      </c>
      <c r="F32" s="22" t="s">
        <v>19</v>
      </c>
      <c r="G32" s="23" t="n">
        <v>20000</v>
      </c>
      <c r="H32" s="24" t="n">
        <v>1</v>
      </c>
      <c r="I32" s="24" t="n">
        <v>20000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45783.542361111</v>
      </c>
      <c r="B33" s="16" t="s">
        <v>21</v>
      </c>
      <c r="C33" s="16" t="s">
        <v>85</v>
      </c>
      <c r="D33" s="16" t="s">
        <v>68</v>
      </c>
      <c r="E33" s="16" t="s">
        <v>17</v>
      </c>
      <c r="F33" s="16" t="s">
        <v>19</v>
      </c>
      <c r="G33" s="7" t="n">
        <v>15</v>
      </c>
      <c r="H33" s="6" t="n">
        <v>647.4</v>
      </c>
      <c r="I33" s="6" t="n">
        <v>-9711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45783.542361111</v>
      </c>
      <c r="B34" s="16" t="s">
        <v>21</v>
      </c>
      <c r="C34" s="16" t="s">
        <v>85</v>
      </c>
      <c r="D34" s="16" t="s">
        <v>68</v>
      </c>
      <c r="E34" s="16" t="s">
        <v>17</v>
      </c>
      <c r="F34" s="16" t="s">
        <v>19</v>
      </c>
      <c r="G34" s="7" t="n">
        <v>5</v>
      </c>
      <c r="H34" s="6" t="n">
        <v>648.5</v>
      </c>
      <c r="I34" s="6" t="n">
        <v>-3242.5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45783.542361111</v>
      </c>
      <c r="B35" s="16" t="s">
        <v>16</v>
      </c>
      <c r="C35" s="16" t="s">
        <v>84</v>
      </c>
      <c r="D35" s="16" t="s">
        <v>68</v>
      </c>
      <c r="E35" s="16" t="s">
        <v>17</v>
      </c>
      <c r="F35" s="16" t="s">
        <v>19</v>
      </c>
      <c r="G35" s="7" t="n">
        <v>1</v>
      </c>
      <c r="H35" s="6" t="n">
        <v>6427</v>
      </c>
      <c r="I35" s="6" t="n">
        <v>-6427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45783.542361111</v>
      </c>
      <c r="B36" s="16" t="s">
        <v>29</v>
      </c>
      <c r="C36" s="16" t="s">
        <v>87</v>
      </c>
      <c r="D36" s="16" t="s">
        <v>68</v>
      </c>
      <c r="E36" s="16" t="s">
        <v>30</v>
      </c>
      <c r="F36" s="16" t="s">
        <v>19</v>
      </c>
      <c r="G36" s="7" t="n">
        <v>53</v>
      </c>
      <c r="H36" s="6" t="n">
        <v>11.6</v>
      </c>
      <c r="I36" s="6" t="n">
        <v>-614.8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45810.563888889</v>
      </c>
      <c r="B37" s="22" t="s">
        <v>83</v>
      </c>
      <c r="C37" s="22" t="s">
        <v>56</v>
      </c>
      <c r="D37" s="22" t="s">
        <v>83</v>
      </c>
      <c r="E37" s="22" t="s">
        <v>83</v>
      </c>
      <c r="F37" s="22" t="s">
        <v>19</v>
      </c>
      <c r="G37" s="23" t="n">
        <v>6000</v>
      </c>
      <c r="H37" s="24" t="n">
        <v>1</v>
      </c>
      <c r="I37" s="24" t="n">
        <v>6000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45810.563888889</v>
      </c>
      <c r="B38" s="16" t="s">
        <v>21</v>
      </c>
      <c r="C38" s="16" t="s">
        <v>85</v>
      </c>
      <c r="D38" s="16" t="s">
        <v>68</v>
      </c>
      <c r="E38" s="16" t="s">
        <v>17</v>
      </c>
      <c r="F38" s="16" t="s">
        <v>19</v>
      </c>
      <c r="G38" s="7" t="n">
        <v>9</v>
      </c>
      <c r="H38" s="6" t="n">
        <v>628.7</v>
      </c>
      <c r="I38" s="6" t="n">
        <v>-5658.3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45810.567361111</v>
      </c>
      <c r="B39" s="16" t="s">
        <v>29</v>
      </c>
      <c r="C39" s="16" t="s">
        <v>87</v>
      </c>
      <c r="D39" s="16" t="s">
        <v>68</v>
      </c>
      <c r="E39" s="16" t="s">
        <v>30</v>
      </c>
      <c r="F39" s="16" t="s">
        <v>19</v>
      </c>
      <c r="G39" s="7" t="n">
        <v>29</v>
      </c>
      <c r="H39" s="6" t="n">
        <v>11.769</v>
      </c>
      <c r="I39" s="6" t="n">
        <v>-341.3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45820.520138889</v>
      </c>
      <c r="B40" s="22" t="s">
        <v>83</v>
      </c>
      <c r="C40" s="22" t="s">
        <v>56</v>
      </c>
      <c r="D40" s="22" t="s">
        <v>83</v>
      </c>
      <c r="E40" s="22" t="s">
        <v>83</v>
      </c>
      <c r="F40" s="22" t="s">
        <v>19</v>
      </c>
      <c r="G40" s="23" t="n">
        <v>20500</v>
      </c>
      <c r="H40" s="24" t="n">
        <v>1</v>
      </c>
      <c r="I40" s="24" t="n">
        <v>20500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45821.397222222</v>
      </c>
      <c r="B41" s="16" t="s">
        <v>21</v>
      </c>
      <c r="C41" s="16" t="s">
        <v>85</v>
      </c>
      <c r="D41" s="16" t="s">
        <v>68</v>
      </c>
      <c r="E41" s="16" t="s">
        <v>17</v>
      </c>
      <c r="F41" s="16" t="s">
        <v>19</v>
      </c>
      <c r="G41" s="7" t="n">
        <v>32</v>
      </c>
      <c r="H41" s="6" t="n">
        <v>609.5</v>
      </c>
      <c r="I41" s="6" t="n">
        <v>-19504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45821.397222222</v>
      </c>
      <c r="B42" s="16" t="s">
        <v>21</v>
      </c>
      <c r="C42" s="16" t="s">
        <v>85</v>
      </c>
      <c r="D42" s="16" t="s">
        <v>68</v>
      </c>
      <c r="E42" s="16" t="s">
        <v>17</v>
      </c>
      <c r="F42" s="16" t="s">
        <v>19</v>
      </c>
      <c r="G42" s="7" t="n">
        <v>1</v>
      </c>
      <c r="H42" s="6" t="n">
        <v>609.3</v>
      </c>
      <c r="I42" s="6" t="n">
        <v>-609.3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45821.397222222</v>
      </c>
      <c r="B43" s="16" t="s">
        <v>29</v>
      </c>
      <c r="C43" s="16" t="s">
        <v>87</v>
      </c>
      <c r="D43" s="16" t="s">
        <v>68</v>
      </c>
      <c r="E43" s="16" t="s">
        <v>30</v>
      </c>
      <c r="F43" s="16" t="s">
        <v>19</v>
      </c>
      <c r="G43" s="7" t="n">
        <v>33</v>
      </c>
      <c r="H43" s="6" t="n">
        <v>11.86</v>
      </c>
      <c r="I43" s="6" t="n">
        <v>-391.38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45826.546527778</v>
      </c>
      <c r="B44" s="22" t="s">
        <v>88</v>
      </c>
      <c r="C44" s="22" t="s">
        <v>89</v>
      </c>
      <c r="D44" s="22" t="s">
        <v>88</v>
      </c>
      <c r="E44" s="22" t="s">
        <v>88</v>
      </c>
      <c r="F44" s="22" t="s">
        <v>19</v>
      </c>
      <c r="G44" s="23" t="n">
        <v>41</v>
      </c>
      <c r="H44" s="24" t="n">
        <v>541</v>
      </c>
      <c r="I44" s="24" t="n">
        <v>19302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 t="s">
        <v>90</v>
      </c>
    </row>
    <row collapsed="false" customFormat="false" customHeight="false" hidden="false" ht="12.1" outlineLevel="0" r="45">
      <c r="A45" s="20" t="n">
        <v>45827.59375</v>
      </c>
      <c r="B45" s="16" t="s">
        <v>16</v>
      </c>
      <c r="C45" s="16" t="s">
        <v>84</v>
      </c>
      <c r="D45" s="16" t="s">
        <v>68</v>
      </c>
      <c r="E45" s="16" t="s">
        <v>17</v>
      </c>
      <c r="F45" s="16" t="s">
        <v>19</v>
      </c>
      <c r="G45" s="7" t="n">
        <v>1</v>
      </c>
      <c r="H45" s="6" t="n">
        <v>6365.5</v>
      </c>
      <c r="I45" s="6" t="n">
        <v>-6365.5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45827.59375</v>
      </c>
      <c r="B46" s="16" t="s">
        <v>21</v>
      </c>
      <c r="C46" s="16" t="s">
        <v>85</v>
      </c>
      <c r="D46" s="16" t="s">
        <v>68</v>
      </c>
      <c r="E46" s="16" t="s">
        <v>17</v>
      </c>
      <c r="F46" s="16" t="s">
        <v>19</v>
      </c>
      <c r="G46" s="7" t="n">
        <v>23</v>
      </c>
      <c r="H46" s="6" t="n">
        <v>624.4</v>
      </c>
      <c r="I46" s="6" t="n">
        <v>-14361.2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45827.59375</v>
      </c>
      <c r="B47" s="16" t="s">
        <v>29</v>
      </c>
      <c r="C47" s="16" t="s">
        <v>87</v>
      </c>
      <c r="D47" s="16" t="s">
        <v>68</v>
      </c>
      <c r="E47" s="16" t="s">
        <v>30</v>
      </c>
      <c r="F47" s="16" t="s">
        <v>19</v>
      </c>
      <c r="G47" s="7" t="n">
        <v>53</v>
      </c>
      <c r="H47" s="6" t="n">
        <v>11.887</v>
      </c>
      <c r="I47" s="6" t="n">
        <v>-630.01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45827.59375</v>
      </c>
      <c r="B48" s="22" t="s">
        <v>88</v>
      </c>
      <c r="C48" s="22" t="s">
        <v>89</v>
      </c>
      <c r="D48" s="22" t="s">
        <v>88</v>
      </c>
      <c r="E48" s="22" t="s">
        <v>88</v>
      </c>
      <c r="F48" s="22" t="s">
        <v>19</v>
      </c>
      <c r="G48" s="23" t="n">
        <v>55</v>
      </c>
      <c r="H48" s="24" t="n">
        <v>43.11</v>
      </c>
      <c r="I48" s="24" t="n">
        <v>2063.05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91</v>
      </c>
    </row>
    <row collapsed="false" customFormat="false" customHeight="false" hidden="false" ht="12.1" outlineLevel="0" r="49">
      <c r="A49" s="21" t="n">
        <v>45829.78125</v>
      </c>
      <c r="B49" s="22" t="s">
        <v>83</v>
      </c>
      <c r="C49" s="22" t="s">
        <v>56</v>
      </c>
      <c r="D49" s="22" t="s">
        <v>83</v>
      </c>
      <c r="E49" s="22" t="s">
        <v>83</v>
      </c>
      <c r="F49" s="22" t="s">
        <v>19</v>
      </c>
      <c r="G49" s="23" t="n">
        <v>1500</v>
      </c>
      <c r="H49" s="24" t="n">
        <v>1</v>
      </c>
      <c r="I49" s="24" t="n">
        <v>1500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45829.78125</v>
      </c>
      <c r="B50" s="22" t="s">
        <v>83</v>
      </c>
      <c r="C50" s="22" t="s">
        <v>56</v>
      </c>
      <c r="D50" s="22" t="s">
        <v>83</v>
      </c>
      <c r="E50" s="22" t="s">
        <v>83</v>
      </c>
      <c r="F50" s="22" t="s">
        <v>19</v>
      </c>
      <c r="G50" s="23" t="n">
        <v>250</v>
      </c>
      <c r="H50" s="24" t="n">
        <v>1</v>
      </c>
      <c r="I50" s="24" t="n">
        <v>250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45831.6</v>
      </c>
      <c r="B51" s="22" t="s">
        <v>83</v>
      </c>
      <c r="C51" s="22" t="s">
        <v>56</v>
      </c>
      <c r="D51" s="22" t="s">
        <v>83</v>
      </c>
      <c r="E51" s="22" t="s">
        <v>83</v>
      </c>
      <c r="F51" s="22" t="s">
        <v>19</v>
      </c>
      <c r="G51" s="23" t="n">
        <v>10000</v>
      </c>
      <c r="H51" s="24" t="n">
        <v>1</v>
      </c>
      <c r="I51" s="24" t="n">
        <v>10000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45831.6</v>
      </c>
      <c r="B52" s="16" t="s">
        <v>16</v>
      </c>
      <c r="C52" s="16" t="s">
        <v>84</v>
      </c>
      <c r="D52" s="16" t="s">
        <v>68</v>
      </c>
      <c r="E52" s="16" t="s">
        <v>17</v>
      </c>
      <c r="F52" s="16" t="s">
        <v>19</v>
      </c>
      <c r="G52" s="7" t="n">
        <v>1</v>
      </c>
      <c r="H52" s="6" t="n">
        <v>6300</v>
      </c>
      <c r="I52" s="6" t="n">
        <v>-6300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45831.6</v>
      </c>
      <c r="B53" s="16" t="s">
        <v>21</v>
      </c>
      <c r="C53" s="16" t="s">
        <v>85</v>
      </c>
      <c r="D53" s="16" t="s">
        <v>68</v>
      </c>
      <c r="E53" s="16" t="s">
        <v>17</v>
      </c>
      <c r="F53" s="16" t="s">
        <v>19</v>
      </c>
      <c r="G53" s="7" t="n">
        <v>8</v>
      </c>
      <c r="H53" s="6" t="n">
        <v>620.9</v>
      </c>
      <c r="I53" s="6" t="n">
        <v>-4967.2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45831.6</v>
      </c>
      <c r="B54" s="16" t="s">
        <v>29</v>
      </c>
      <c r="C54" s="16" t="s">
        <v>87</v>
      </c>
      <c r="D54" s="16" t="s">
        <v>68</v>
      </c>
      <c r="E54" s="16" t="s">
        <v>30</v>
      </c>
      <c r="F54" s="16" t="s">
        <v>19</v>
      </c>
      <c r="G54" s="7" t="n">
        <v>41</v>
      </c>
      <c r="H54" s="6" t="n">
        <v>11.912</v>
      </c>
      <c r="I54" s="6" t="n">
        <v>-488.39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45831.794444444</v>
      </c>
      <c r="B55" s="22" t="s">
        <v>83</v>
      </c>
      <c r="C55" s="22" t="s">
        <v>56</v>
      </c>
      <c r="D55" s="22" t="s">
        <v>83</v>
      </c>
      <c r="E55" s="22" t="s">
        <v>83</v>
      </c>
      <c r="F55" s="22" t="s">
        <v>19</v>
      </c>
      <c r="G55" s="23" t="n">
        <v>1555</v>
      </c>
      <c r="H55" s="24" t="n">
        <v>1</v>
      </c>
      <c r="I55" s="24" t="n">
        <v>1555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45831.794444444</v>
      </c>
      <c r="B56" s="16" t="s">
        <v>29</v>
      </c>
      <c r="C56" s="16" t="s">
        <v>87</v>
      </c>
      <c r="D56" s="16" t="s">
        <v>68</v>
      </c>
      <c r="E56" s="16" t="s">
        <v>30</v>
      </c>
      <c r="F56" s="16" t="s">
        <v>19</v>
      </c>
      <c r="G56" s="7" t="n">
        <v>131</v>
      </c>
      <c r="H56" s="6" t="n">
        <v>11.91</v>
      </c>
      <c r="I56" s="6" t="n">
        <v>-1560.21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45838.488194444</v>
      </c>
      <c r="B57" s="22" t="s">
        <v>83</v>
      </c>
      <c r="C57" s="22" t="s">
        <v>56</v>
      </c>
      <c r="D57" s="22" t="s">
        <v>83</v>
      </c>
      <c r="E57" s="22" t="s">
        <v>83</v>
      </c>
      <c r="F57" s="22" t="s">
        <v>19</v>
      </c>
      <c r="G57" s="23" t="n">
        <v>18352</v>
      </c>
      <c r="H57" s="24" t="n">
        <v>1</v>
      </c>
      <c r="I57" s="24" t="n">
        <v>18352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45838.488194444</v>
      </c>
      <c r="B58" s="16" t="s">
        <v>16</v>
      </c>
      <c r="C58" s="16" t="s">
        <v>84</v>
      </c>
      <c r="D58" s="16" t="s">
        <v>68</v>
      </c>
      <c r="E58" s="16" t="s">
        <v>17</v>
      </c>
      <c r="F58" s="16" t="s">
        <v>19</v>
      </c>
      <c r="G58" s="7" t="n">
        <v>2</v>
      </c>
      <c r="H58" s="6" t="n">
        <v>6242.8</v>
      </c>
      <c r="I58" s="6" t="n">
        <v>-12485.6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45838.488194444</v>
      </c>
      <c r="B59" s="16" t="s">
        <v>21</v>
      </c>
      <c r="C59" s="16" t="s">
        <v>85</v>
      </c>
      <c r="D59" s="16" t="s">
        <v>68</v>
      </c>
      <c r="E59" s="16" t="s">
        <v>17</v>
      </c>
      <c r="F59" s="16" t="s">
        <v>19</v>
      </c>
      <c r="G59" s="7" t="n">
        <v>7</v>
      </c>
      <c r="H59" s="6" t="n">
        <v>626.7</v>
      </c>
      <c r="I59" s="6" t="n">
        <v>-4386.9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45838.488194444</v>
      </c>
      <c r="B60" s="16" t="s">
        <v>29</v>
      </c>
      <c r="C60" s="16" t="s">
        <v>87</v>
      </c>
      <c r="D60" s="16" t="s">
        <v>68</v>
      </c>
      <c r="E60" s="16" t="s">
        <v>30</v>
      </c>
      <c r="F60" s="16" t="s">
        <v>19</v>
      </c>
      <c r="G60" s="7" t="n">
        <v>122</v>
      </c>
      <c r="H60" s="6" t="n">
        <v>11.955</v>
      </c>
      <c r="I60" s="6" t="n">
        <v>-1458.51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45845.509722222</v>
      </c>
      <c r="B61" s="22" t="s">
        <v>83</v>
      </c>
      <c r="C61" s="22" t="s">
        <v>56</v>
      </c>
      <c r="D61" s="22" t="s">
        <v>83</v>
      </c>
      <c r="E61" s="22" t="s">
        <v>83</v>
      </c>
      <c r="F61" s="22" t="s">
        <v>19</v>
      </c>
      <c r="G61" s="23" t="n">
        <v>21100</v>
      </c>
      <c r="H61" s="24" t="n">
        <v>1</v>
      </c>
      <c r="I61" s="24" t="n">
        <v>21100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45845.509722222</v>
      </c>
      <c r="B62" s="16" t="s">
        <v>16</v>
      </c>
      <c r="C62" s="16" t="s">
        <v>84</v>
      </c>
      <c r="D62" s="16" t="s">
        <v>68</v>
      </c>
      <c r="E62" s="16" t="s">
        <v>17</v>
      </c>
      <c r="F62" s="16" t="s">
        <v>19</v>
      </c>
      <c r="G62" s="7" t="n">
        <v>1</v>
      </c>
      <c r="H62" s="6" t="n">
        <v>6137.5</v>
      </c>
      <c r="I62" s="6" t="n">
        <v>-6137.5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45845.509722222</v>
      </c>
      <c r="B63" s="16" t="s">
        <v>21</v>
      </c>
      <c r="C63" s="16" t="s">
        <v>85</v>
      </c>
      <c r="D63" s="16" t="s">
        <v>68</v>
      </c>
      <c r="E63" s="16" t="s">
        <v>17</v>
      </c>
      <c r="F63" s="16" t="s">
        <v>19</v>
      </c>
      <c r="G63" s="7" t="n">
        <v>20</v>
      </c>
      <c r="H63" s="6" t="n">
        <v>617.7</v>
      </c>
      <c r="I63" s="6" t="n">
        <v>-12354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45845.509722222</v>
      </c>
      <c r="B64" s="16" t="s">
        <v>29</v>
      </c>
      <c r="C64" s="16" t="s">
        <v>87</v>
      </c>
      <c r="D64" s="16" t="s">
        <v>68</v>
      </c>
      <c r="E64" s="16" t="s">
        <v>30</v>
      </c>
      <c r="F64" s="16" t="s">
        <v>19</v>
      </c>
      <c r="G64" s="7" t="n">
        <v>217</v>
      </c>
      <c r="H64" s="6" t="n">
        <v>11.998</v>
      </c>
      <c r="I64" s="6" t="n">
        <v>-2603.57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45859.583333333</v>
      </c>
      <c r="B65" s="22" t="s">
        <v>83</v>
      </c>
      <c r="C65" s="22" t="s">
        <v>56</v>
      </c>
      <c r="D65" s="22" t="s">
        <v>83</v>
      </c>
      <c r="E65" s="22" t="s">
        <v>83</v>
      </c>
      <c r="F65" s="22" t="s">
        <v>19</v>
      </c>
      <c r="G65" s="23" t="n">
        <v>25000</v>
      </c>
      <c r="H65" s="24" t="n">
        <v>1</v>
      </c>
      <c r="I65" s="24" t="n">
        <v>25000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45859.583333333</v>
      </c>
      <c r="B66" s="16" t="s">
        <v>16</v>
      </c>
      <c r="C66" s="16" t="s">
        <v>84</v>
      </c>
      <c r="D66" s="16" t="s">
        <v>68</v>
      </c>
      <c r="E66" s="16" t="s">
        <v>17</v>
      </c>
      <c r="F66" s="16" t="s">
        <v>19</v>
      </c>
      <c r="G66" s="7" t="n">
        <v>4</v>
      </c>
      <c r="H66" s="6" t="n">
        <v>6176</v>
      </c>
      <c r="I66" s="6" t="n">
        <v>-24704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45859.583333333</v>
      </c>
      <c r="B67" s="16" t="s">
        <v>29</v>
      </c>
      <c r="C67" s="16" t="s">
        <v>87</v>
      </c>
      <c r="D67" s="16" t="s">
        <v>68</v>
      </c>
      <c r="E67" s="16" t="s">
        <v>30</v>
      </c>
      <c r="F67" s="16" t="s">
        <v>19</v>
      </c>
      <c r="G67" s="7" t="n">
        <v>26</v>
      </c>
      <c r="H67" s="6" t="n">
        <v>12.088</v>
      </c>
      <c r="I67" s="6" t="n">
        <v>-314.29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45873.504166667</v>
      </c>
      <c r="B68" s="22" t="s">
        <v>88</v>
      </c>
      <c r="C68" s="22" t="s">
        <v>89</v>
      </c>
      <c r="D68" s="22" t="s">
        <v>88</v>
      </c>
      <c r="E68" s="22" t="s">
        <v>88</v>
      </c>
      <c r="F68" s="22" t="s">
        <v>19</v>
      </c>
      <c r="G68" s="23" t="n">
        <v>606.8</v>
      </c>
      <c r="H68" s="24" t="n">
        <v>34.84</v>
      </c>
      <c r="I68" s="24" t="n">
        <v>606.8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 t="s">
        <v>92</v>
      </c>
    </row>
    <row collapsed="false" customFormat="false" customHeight="false" hidden="false" ht="12.1" outlineLevel="0" r="69">
      <c r="A69" s="20" t="n">
        <v>45874.504166667</v>
      </c>
      <c r="B69" s="16" t="s">
        <v>29</v>
      </c>
      <c r="C69" s="16" t="s">
        <v>87</v>
      </c>
      <c r="D69" s="16" t="s">
        <v>68</v>
      </c>
      <c r="E69" s="16" t="s">
        <v>30</v>
      </c>
      <c r="F69" s="16" t="s">
        <v>19</v>
      </c>
      <c r="G69" s="7" t="n">
        <v>50</v>
      </c>
      <c r="H69" s="6" t="n">
        <v>12.178</v>
      </c>
      <c r="I69" s="6" t="n">
        <v>-608.9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45888.656944444</v>
      </c>
      <c r="B70" s="22" t="s">
        <v>83</v>
      </c>
      <c r="C70" s="22" t="s">
        <v>56</v>
      </c>
      <c r="D70" s="22" t="s">
        <v>83</v>
      </c>
      <c r="E70" s="22" t="s">
        <v>83</v>
      </c>
      <c r="F70" s="22" t="s">
        <v>19</v>
      </c>
      <c r="G70" s="23" t="n">
        <v>350</v>
      </c>
      <c r="H70" s="24" t="n">
        <v>1</v>
      </c>
      <c r="I70" s="24" t="n">
        <v>350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45888.656944444</v>
      </c>
      <c r="B71" s="16" t="s">
        <v>29</v>
      </c>
      <c r="C71" s="16" t="s">
        <v>87</v>
      </c>
      <c r="D71" s="16" t="s">
        <v>68</v>
      </c>
      <c r="E71" s="16" t="s">
        <v>30</v>
      </c>
      <c r="F71" s="16" t="s">
        <v>19</v>
      </c>
      <c r="G71" s="7" t="n">
        <v>29</v>
      </c>
      <c r="H71" s="6" t="n">
        <v>12.255</v>
      </c>
      <c r="I71" s="6" t="n">
        <v>-355.4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45918.524305556</v>
      </c>
      <c r="B72" s="16" t="s">
        <v>21</v>
      </c>
      <c r="C72" s="16" t="s">
        <v>85</v>
      </c>
      <c r="D72" s="16" t="s">
        <v>68</v>
      </c>
      <c r="E72" s="16" t="s">
        <v>17</v>
      </c>
      <c r="F72" s="16" t="s">
        <v>19</v>
      </c>
      <c r="G72" s="7" t="n">
        <v>1</v>
      </c>
      <c r="H72" s="6" t="n">
        <v>600.5</v>
      </c>
      <c r="I72" s="6" t="n">
        <v>-600.5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45918.524305556</v>
      </c>
      <c r="B73" s="16" t="s">
        <v>29</v>
      </c>
      <c r="C73" s="16" t="s">
        <v>87</v>
      </c>
      <c r="D73" s="16" t="s">
        <v>68</v>
      </c>
      <c r="E73" s="16" t="s">
        <v>30</v>
      </c>
      <c r="F73" s="16" t="s">
        <v>19</v>
      </c>
      <c r="G73" s="7" t="n">
        <v>32</v>
      </c>
      <c r="H73" s="6" t="n">
        <v>12.429</v>
      </c>
      <c r="I73" s="6" t="n">
        <v>-397.73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45918.524305556</v>
      </c>
      <c r="B74" s="22" t="s">
        <v>83</v>
      </c>
      <c r="C74" s="22" t="s">
        <v>56</v>
      </c>
      <c r="D74" s="22" t="s">
        <v>83</v>
      </c>
      <c r="E74" s="22" t="s">
        <v>83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45919.554166667</v>
      </c>
      <c r="B75" s="22" t="s">
        <v>83</v>
      </c>
      <c r="C75" s="22" t="s">
        <v>56</v>
      </c>
      <c r="D75" s="22" t="s">
        <v>83</v>
      </c>
      <c r="E75" s="22" t="s">
        <v>83</v>
      </c>
      <c r="F75" s="22" t="s">
        <v>19</v>
      </c>
      <c r="G75" s="23" t="n">
        <v>31000</v>
      </c>
      <c r="H75" s="24" t="n">
        <v>1</v>
      </c>
      <c r="I75" s="24" t="n">
        <v>31000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45919.554166667</v>
      </c>
      <c r="B76" s="16" t="s">
        <v>21</v>
      </c>
      <c r="C76" s="16" t="s">
        <v>85</v>
      </c>
      <c r="D76" s="16" t="s">
        <v>68</v>
      </c>
      <c r="E76" s="16" t="s">
        <v>17</v>
      </c>
      <c r="F76" s="16" t="s">
        <v>19</v>
      </c>
      <c r="G76" s="7" t="n">
        <v>44</v>
      </c>
      <c r="H76" s="6" t="n">
        <v>588.8</v>
      </c>
      <c r="I76" s="6" t="n">
        <v>-25907.2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45919.554166667</v>
      </c>
      <c r="B77" s="16" t="s">
        <v>29</v>
      </c>
      <c r="C77" s="16" t="s">
        <v>87</v>
      </c>
      <c r="D77" s="16" t="s">
        <v>68</v>
      </c>
      <c r="E77" s="16" t="s">
        <v>30</v>
      </c>
      <c r="F77" s="16" t="s">
        <v>19</v>
      </c>
      <c r="G77" s="7" t="n">
        <v>405</v>
      </c>
      <c r="H77" s="6" t="n">
        <v>12.44</v>
      </c>
      <c r="I77" s="6" t="n">
        <v>-5038.2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45923.674305556</v>
      </c>
      <c r="B78" s="22" t="s">
        <v>83</v>
      </c>
      <c r="C78" s="22" t="s">
        <v>56</v>
      </c>
      <c r="D78" s="22" t="s">
        <v>83</v>
      </c>
      <c r="E78" s="22" t="s">
        <v>83</v>
      </c>
      <c r="F78" s="22" t="s">
        <v>19</v>
      </c>
      <c r="G78" s="23" t="n">
        <v>10111</v>
      </c>
      <c r="H78" s="24" t="n">
        <v>1</v>
      </c>
      <c r="I78" s="24" t="n">
        <v>10111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45923.674305556</v>
      </c>
      <c r="B79" s="16" t="s">
        <v>21</v>
      </c>
      <c r="C79" s="16" t="s">
        <v>85</v>
      </c>
      <c r="D79" s="16" t="s">
        <v>68</v>
      </c>
      <c r="E79" s="16" t="s">
        <v>17</v>
      </c>
      <c r="F79" s="16" t="s">
        <v>19</v>
      </c>
      <c r="G79" s="7" t="n">
        <v>10</v>
      </c>
      <c r="H79" s="6" t="n">
        <v>588.6</v>
      </c>
      <c r="I79" s="6" t="n">
        <v>-5886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45923.674305556</v>
      </c>
      <c r="B80" s="16" t="s">
        <v>29</v>
      </c>
      <c r="C80" s="16" t="s">
        <v>87</v>
      </c>
      <c r="D80" s="16" t="s">
        <v>68</v>
      </c>
      <c r="E80" s="16" t="s">
        <v>30</v>
      </c>
      <c r="F80" s="16" t="s">
        <v>19</v>
      </c>
      <c r="G80" s="7" t="n">
        <v>340</v>
      </c>
      <c r="H80" s="6" t="n">
        <v>12.457</v>
      </c>
      <c r="I80" s="6" t="n">
        <v>-4235.38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45930.517361111</v>
      </c>
      <c r="B81" s="22" t="s">
        <v>83</v>
      </c>
      <c r="C81" s="22" t="s">
        <v>56</v>
      </c>
      <c r="D81" s="22" t="s">
        <v>83</v>
      </c>
      <c r="E81" s="22" t="s">
        <v>83</v>
      </c>
      <c r="F81" s="22" t="s">
        <v>19</v>
      </c>
      <c r="G81" s="23" t="n">
        <v>20000</v>
      </c>
      <c r="H81" s="24" t="n">
        <v>1</v>
      </c>
      <c r="I81" s="24" t="n">
        <v>20000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45931.517361111</v>
      </c>
      <c r="B82" s="22" t="s">
        <v>83</v>
      </c>
      <c r="C82" s="22" t="s">
        <v>56</v>
      </c>
      <c r="D82" s="22" t="s">
        <v>83</v>
      </c>
      <c r="E82" s="22" t="s">
        <v>83</v>
      </c>
      <c r="F82" s="22" t="s">
        <v>19</v>
      </c>
      <c r="G82" s="23" t="n">
        <v>200</v>
      </c>
      <c r="H82" s="24" t="n">
        <v>1</v>
      </c>
      <c r="I82" s="24" t="n">
        <v>200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45931.517361111</v>
      </c>
      <c r="B83" s="16" t="s">
        <v>16</v>
      </c>
      <c r="C83" s="16" t="s">
        <v>84</v>
      </c>
      <c r="D83" s="16" t="s">
        <v>68</v>
      </c>
      <c r="E83" s="16" t="s">
        <v>17</v>
      </c>
      <c r="F83" s="16" t="s">
        <v>19</v>
      </c>
      <c r="G83" s="7" t="n">
        <v>1</v>
      </c>
      <c r="H83" s="6" t="n">
        <v>6073</v>
      </c>
      <c r="I83" s="6" t="n">
        <v>-6073</v>
      </c>
      <c r="J83" s="6" t="n">
        <v>0</v>
      </c>
      <c r="K83" s="6" t="n">
        <v>0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45931.517361111</v>
      </c>
      <c r="B84" s="16" t="s">
        <v>29</v>
      </c>
      <c r="C84" s="16" t="s">
        <v>87</v>
      </c>
      <c r="D84" s="16" t="s">
        <v>68</v>
      </c>
      <c r="E84" s="16" t="s">
        <v>30</v>
      </c>
      <c r="F84" s="16" t="s">
        <v>19</v>
      </c>
      <c r="G84" s="7" t="n">
        <v>320</v>
      </c>
      <c r="H84" s="6" t="n">
        <v>12.498</v>
      </c>
      <c r="I84" s="6" t="n">
        <v>-3999.36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45931.517361111</v>
      </c>
      <c r="B85" s="16" t="s">
        <v>29</v>
      </c>
      <c r="C85" s="16" t="s">
        <v>87</v>
      </c>
      <c r="D85" s="16" t="s">
        <v>68</v>
      </c>
      <c r="E85" s="16" t="s">
        <v>30</v>
      </c>
      <c r="F85" s="16" t="s">
        <v>19</v>
      </c>
      <c r="G85" s="7" t="n">
        <v>22</v>
      </c>
      <c r="H85" s="6" t="n">
        <v>12.498</v>
      </c>
      <c r="I85" s="6" t="n">
        <v>-274.96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45931.517361111</v>
      </c>
      <c r="B86" s="16" t="s">
        <v>21</v>
      </c>
      <c r="C86" s="16" t="s">
        <v>85</v>
      </c>
      <c r="D86" s="16" t="s">
        <v>68</v>
      </c>
      <c r="E86" s="16" t="s">
        <v>17</v>
      </c>
      <c r="F86" s="16" t="s">
        <v>19</v>
      </c>
      <c r="G86" s="7" t="n">
        <v>15</v>
      </c>
      <c r="H86" s="6" t="n">
        <v>582.1</v>
      </c>
      <c r="I86" s="6" t="n">
        <v>-8731.5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45931.517361111</v>
      </c>
      <c r="B87" s="16" t="s">
        <v>21</v>
      </c>
      <c r="C87" s="16" t="s">
        <v>85</v>
      </c>
      <c r="D87" s="16" t="s">
        <v>68</v>
      </c>
      <c r="E87" s="16" t="s">
        <v>17</v>
      </c>
      <c r="F87" s="16" t="s">
        <v>19</v>
      </c>
      <c r="G87" s="7" t="n">
        <v>2</v>
      </c>
      <c r="H87" s="6" t="n">
        <v>582.1</v>
      </c>
      <c r="I87" s="6" t="n">
        <v>-1164.2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45961.472222222</v>
      </c>
      <c r="B88" s="22" t="s">
        <v>83</v>
      </c>
      <c r="C88" s="22" t="s">
        <v>56</v>
      </c>
      <c r="D88" s="22" t="s">
        <v>83</v>
      </c>
      <c r="E88" s="22" t="s">
        <v>83</v>
      </c>
      <c r="F88" s="22" t="s">
        <v>19</v>
      </c>
      <c r="G88" s="23" t="n">
        <v>3258</v>
      </c>
      <c r="H88" s="24" t="n">
        <v>1</v>
      </c>
      <c r="I88" s="24" t="n">
        <v>3258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45961.472222222</v>
      </c>
      <c r="B89" s="22" t="s">
        <v>88</v>
      </c>
      <c r="C89" s="22" t="s">
        <v>89</v>
      </c>
      <c r="D89" s="22" t="s">
        <v>88</v>
      </c>
      <c r="E89" s="22" t="s">
        <v>88</v>
      </c>
      <c r="F89" s="22" t="s">
        <v>19</v>
      </c>
      <c r="G89" s="23" t="n">
        <v>2838.45</v>
      </c>
      <c r="H89" s="24" t="n">
        <v>1</v>
      </c>
      <c r="I89" s="24" t="n">
        <v>2838.45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91</v>
      </c>
    </row>
    <row collapsed="false" customFormat="false" customHeight="false" hidden="false" ht="12.1" outlineLevel="0" r="90">
      <c r="A90" s="20" t="n">
        <v>45961.472222222</v>
      </c>
      <c r="B90" s="16" t="s">
        <v>21</v>
      </c>
      <c r="C90" s="16" t="s">
        <v>85</v>
      </c>
      <c r="D90" s="16" t="s">
        <v>68</v>
      </c>
      <c r="E90" s="16" t="s">
        <v>17</v>
      </c>
      <c r="F90" s="16" t="s">
        <v>19</v>
      </c>
      <c r="G90" s="7" t="n">
        <v>11</v>
      </c>
      <c r="H90" s="6" t="n">
        <v>515.3</v>
      </c>
      <c r="I90" s="6" t="n">
        <v>-5668.3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45961.472222222</v>
      </c>
      <c r="B91" s="16" t="s">
        <v>29</v>
      </c>
      <c r="C91" s="16" t="s">
        <v>87</v>
      </c>
      <c r="D91" s="16" t="s">
        <v>68</v>
      </c>
      <c r="E91" s="16" t="s">
        <v>30</v>
      </c>
      <c r="F91" s="16" t="s">
        <v>19</v>
      </c>
      <c r="G91" s="7" t="n">
        <v>34</v>
      </c>
      <c r="H91" s="6" t="n">
        <v>12.667</v>
      </c>
      <c r="I91" s="6" t="n">
        <v>-430.68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45966.511111111</v>
      </c>
      <c r="B92" s="22" t="s">
        <v>83</v>
      </c>
      <c r="C92" s="22" t="s">
        <v>56</v>
      </c>
      <c r="D92" s="22" t="s">
        <v>83</v>
      </c>
      <c r="E92" s="22" t="s">
        <v>83</v>
      </c>
      <c r="F92" s="22" t="s">
        <v>19</v>
      </c>
      <c r="G92" s="23" t="n">
        <v>700</v>
      </c>
      <c r="H92" s="24" t="n">
        <v>1</v>
      </c>
      <c r="I92" s="24" t="n">
        <v>700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45966.511111111</v>
      </c>
      <c r="B93" s="22" t="s">
        <v>83</v>
      </c>
      <c r="C93" s="22" t="s">
        <v>56</v>
      </c>
      <c r="D93" s="22" t="s">
        <v>83</v>
      </c>
      <c r="E93" s="22" t="s">
        <v>83</v>
      </c>
      <c r="F93" s="22" t="s">
        <v>19</v>
      </c>
      <c r="G93" s="23" t="n">
        <v>584</v>
      </c>
      <c r="H93" s="24" t="n">
        <v>1</v>
      </c>
      <c r="I93" s="24" t="n">
        <v>584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45966.511111111</v>
      </c>
      <c r="B94" s="16" t="s">
        <v>21</v>
      </c>
      <c r="C94" s="16" t="s">
        <v>85</v>
      </c>
      <c r="D94" s="16" t="s">
        <v>68</v>
      </c>
      <c r="E94" s="16" t="s">
        <v>17</v>
      </c>
      <c r="F94" s="16" t="s">
        <v>19</v>
      </c>
      <c r="G94" s="7" t="n">
        <v>2</v>
      </c>
      <c r="H94" s="6" t="n">
        <v>521.1</v>
      </c>
      <c r="I94" s="6" t="n">
        <v>-1042.2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45966.511111111</v>
      </c>
      <c r="B95" s="16" t="s">
        <v>29</v>
      </c>
      <c r="C95" s="16" t="s">
        <v>87</v>
      </c>
      <c r="D95" s="16" t="s">
        <v>68</v>
      </c>
      <c r="E95" s="16" t="s">
        <v>30</v>
      </c>
      <c r="F95" s="16" t="s">
        <v>19</v>
      </c>
      <c r="G95" s="7" t="n">
        <v>19</v>
      </c>
      <c r="H95" s="6" t="n">
        <v>12.695</v>
      </c>
      <c r="I95" s="6" t="n">
        <v>-241.21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1" t="n">
        <v>45971.521527778</v>
      </c>
      <c r="B96" s="22" t="s">
        <v>83</v>
      </c>
      <c r="C96" s="22" t="s">
        <v>56</v>
      </c>
      <c r="D96" s="22" t="s">
        <v>83</v>
      </c>
      <c r="E96" s="22" t="s">
        <v>83</v>
      </c>
      <c r="F96" s="22" t="s">
        <v>19</v>
      </c>
      <c r="G96" s="23" t="n">
        <v>4000</v>
      </c>
      <c r="H96" s="24" t="n">
        <v>1</v>
      </c>
      <c r="I96" s="24" t="n">
        <v>4000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45971.521527778</v>
      </c>
      <c r="B97" s="16" t="s">
        <v>29</v>
      </c>
      <c r="C97" s="16" t="s">
        <v>87</v>
      </c>
      <c r="D97" s="16" t="s">
        <v>68</v>
      </c>
      <c r="E97" s="16" t="s">
        <v>30</v>
      </c>
      <c r="F97" s="16" t="s">
        <v>19</v>
      </c>
      <c r="G97" s="7" t="n">
        <v>311</v>
      </c>
      <c r="H97" s="6" t="n">
        <v>12.721</v>
      </c>
      <c r="I97" s="6" t="n">
        <v>-3956.23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45980.806944444</v>
      </c>
      <c r="B98" s="22" t="s">
        <v>83</v>
      </c>
      <c r="C98" s="22" t="s">
        <v>56</v>
      </c>
      <c r="D98" s="22" t="s">
        <v>83</v>
      </c>
      <c r="E98" s="22" t="s">
        <v>83</v>
      </c>
      <c r="F98" s="22" t="s">
        <v>19</v>
      </c>
      <c r="G98" s="23" t="n">
        <v>25070</v>
      </c>
      <c r="H98" s="24" t="n">
        <v>1</v>
      </c>
      <c r="I98" s="24" t="n">
        <v>25070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45980.806944444</v>
      </c>
      <c r="B99" s="16" t="s">
        <v>21</v>
      </c>
      <c r="C99" s="16" t="s">
        <v>85</v>
      </c>
      <c r="D99" s="16" t="s">
        <v>68</v>
      </c>
      <c r="E99" s="16" t="s">
        <v>17</v>
      </c>
      <c r="F99" s="16" t="s">
        <v>19</v>
      </c>
      <c r="G99" s="7" t="n">
        <v>5</v>
      </c>
      <c r="H99" s="6" t="n">
        <v>566.2</v>
      </c>
      <c r="I99" s="6" t="n">
        <v>-2831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45980.806944444</v>
      </c>
      <c r="B100" s="16" t="s">
        <v>29</v>
      </c>
      <c r="C100" s="16" t="s">
        <v>87</v>
      </c>
      <c r="D100" s="16" t="s">
        <v>68</v>
      </c>
      <c r="E100" s="16" t="s">
        <v>30</v>
      </c>
      <c r="F100" s="16" t="s">
        <v>19</v>
      </c>
      <c r="G100" s="7" t="n">
        <v>1727</v>
      </c>
      <c r="H100" s="6" t="n">
        <v>12.771</v>
      </c>
      <c r="I100" s="6" t="n">
        <v>-22055.52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45980.806944444</v>
      </c>
      <c r="B101" s="16" t="s">
        <v>29</v>
      </c>
      <c r="C101" s="16" t="s">
        <v>87</v>
      </c>
      <c r="D101" s="16" t="s">
        <v>68</v>
      </c>
      <c r="E101" s="16" t="s">
        <v>30</v>
      </c>
      <c r="F101" s="16" t="s">
        <v>19</v>
      </c>
      <c r="G101" s="7" t="n">
        <v>18</v>
      </c>
      <c r="H101" s="6" t="n">
        <v>12.771</v>
      </c>
      <c r="I101" s="6" t="n">
        <v>-229.88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45985.50625</v>
      </c>
      <c r="B102" s="22" t="s">
        <v>83</v>
      </c>
      <c r="C102" s="22" t="s">
        <v>56</v>
      </c>
      <c r="D102" s="22" t="s">
        <v>83</v>
      </c>
      <c r="E102" s="22" t="s">
        <v>83</v>
      </c>
      <c r="F102" s="22" t="s">
        <v>19</v>
      </c>
      <c r="G102" s="23" t="n">
        <v>20036</v>
      </c>
      <c r="H102" s="24" t="n">
        <v>1</v>
      </c>
      <c r="I102" s="24" t="n">
        <v>20036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45985.50625</v>
      </c>
      <c r="B103" s="16" t="s">
        <v>29</v>
      </c>
      <c r="C103" s="16" t="s">
        <v>87</v>
      </c>
      <c r="D103" s="16" t="s">
        <v>68</v>
      </c>
      <c r="E103" s="16" t="s">
        <v>30</v>
      </c>
      <c r="F103" s="16" t="s">
        <v>19</v>
      </c>
      <c r="G103" s="7" t="n">
        <v>542</v>
      </c>
      <c r="H103" s="6" t="n">
        <v>12.802</v>
      </c>
      <c r="I103" s="6" t="n">
        <v>-6938.68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45985.50625</v>
      </c>
      <c r="B104" s="16" t="s">
        <v>29</v>
      </c>
      <c r="C104" s="16" t="s">
        <v>87</v>
      </c>
      <c r="D104" s="16" t="s">
        <v>68</v>
      </c>
      <c r="E104" s="16" t="s">
        <v>30</v>
      </c>
      <c r="F104" s="16" t="s">
        <v>19</v>
      </c>
      <c r="G104" s="7" t="n">
        <v>151</v>
      </c>
      <c r="H104" s="6" t="n">
        <v>12.802</v>
      </c>
      <c r="I104" s="6" t="n">
        <v>-1933.1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45985.50625</v>
      </c>
      <c r="B105" s="16" t="s">
        <v>16</v>
      </c>
      <c r="C105" s="16" t="s">
        <v>84</v>
      </c>
      <c r="D105" s="16" t="s">
        <v>68</v>
      </c>
      <c r="E105" s="16" t="s">
        <v>17</v>
      </c>
      <c r="F105" s="16" t="s">
        <v>19</v>
      </c>
      <c r="G105" s="7" t="n">
        <v>1</v>
      </c>
      <c r="H105" s="6" t="n">
        <v>5467</v>
      </c>
      <c r="I105" s="6" t="n">
        <v>-5467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45985.50625</v>
      </c>
      <c r="B106" s="16" t="s">
        <v>21</v>
      </c>
      <c r="C106" s="16" t="s">
        <v>85</v>
      </c>
      <c r="D106" s="16" t="s">
        <v>68</v>
      </c>
      <c r="E106" s="16" t="s">
        <v>17</v>
      </c>
      <c r="F106" s="16" t="s">
        <v>19</v>
      </c>
      <c r="G106" s="7" t="n">
        <v>5</v>
      </c>
      <c r="H106" s="6" t="n">
        <v>567.1</v>
      </c>
      <c r="I106" s="6" t="n">
        <v>-2835.5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45985.50625</v>
      </c>
      <c r="B107" s="16" t="s">
        <v>21</v>
      </c>
      <c r="C107" s="16" t="s">
        <v>85</v>
      </c>
      <c r="D107" s="16" t="s">
        <v>68</v>
      </c>
      <c r="E107" s="16" t="s">
        <v>17</v>
      </c>
      <c r="F107" s="16" t="s">
        <v>19</v>
      </c>
      <c r="G107" s="7" t="n">
        <v>5</v>
      </c>
      <c r="H107" s="6" t="n">
        <v>567.2</v>
      </c>
      <c r="I107" s="6" t="n">
        <v>-2836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45986.555555556</v>
      </c>
      <c r="B108" s="16" t="s">
        <v>33</v>
      </c>
      <c r="C108" s="16" t="s">
        <v>93</v>
      </c>
      <c r="D108" s="16" t="s">
        <v>68</v>
      </c>
      <c r="E108" s="16" t="s">
        <v>30</v>
      </c>
      <c r="F108" s="16" t="s">
        <v>19</v>
      </c>
      <c r="G108" s="7" t="n">
        <v>15</v>
      </c>
      <c r="H108" s="6" t="n">
        <v>1.856</v>
      </c>
      <c r="I108" s="6" t="n">
        <v>-27.84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45988.532638889</v>
      </c>
      <c r="B109" s="22" t="s">
        <v>83</v>
      </c>
      <c r="C109" s="22" t="s">
        <v>56</v>
      </c>
      <c r="D109" s="22" t="s">
        <v>83</v>
      </c>
      <c r="E109" s="22" t="s">
        <v>83</v>
      </c>
      <c r="F109" s="22" t="s">
        <v>19</v>
      </c>
      <c r="G109" s="23" t="n">
        <v>15000</v>
      </c>
      <c r="H109" s="24" t="n">
        <v>1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45988.532638889</v>
      </c>
      <c r="B110" s="16" t="s">
        <v>16</v>
      </c>
      <c r="C110" s="16" t="s">
        <v>84</v>
      </c>
      <c r="D110" s="16" t="s">
        <v>68</v>
      </c>
      <c r="E110" s="16" t="s">
        <v>17</v>
      </c>
      <c r="F110" s="16" t="s">
        <v>19</v>
      </c>
      <c r="G110" s="7" t="n">
        <v>1</v>
      </c>
      <c r="H110" s="6" t="n">
        <v>5468</v>
      </c>
      <c r="I110" s="6" t="n">
        <v>-5468</v>
      </c>
      <c r="J110" s="6" t="n">
        <v>0</v>
      </c>
      <c r="K110" s="6" t="n">
        <v>0</v>
      </c>
      <c r="L110" s="6" t="n">
        <v>0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45988.532638889</v>
      </c>
      <c r="B111" s="16" t="s">
        <v>16</v>
      </c>
      <c r="C111" s="16" t="s">
        <v>84</v>
      </c>
      <c r="D111" s="16" t="s">
        <v>68</v>
      </c>
      <c r="E111" s="16" t="s">
        <v>17</v>
      </c>
      <c r="F111" s="16" t="s">
        <v>19</v>
      </c>
      <c r="G111" s="7" t="n">
        <v>1</v>
      </c>
      <c r="H111" s="6" t="n">
        <v>5467.5</v>
      </c>
      <c r="I111" s="6" t="n">
        <v>-5467.5</v>
      </c>
      <c r="J111" s="6" t="n">
        <v>0</v>
      </c>
      <c r="K111" s="6" t="n">
        <v>0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45988.532638889</v>
      </c>
      <c r="B112" s="16" t="s">
        <v>21</v>
      </c>
      <c r="C112" s="16" t="s">
        <v>85</v>
      </c>
      <c r="D112" s="16" t="s">
        <v>68</v>
      </c>
      <c r="E112" s="16" t="s">
        <v>17</v>
      </c>
      <c r="F112" s="16" t="s">
        <v>19</v>
      </c>
      <c r="G112" s="7" t="n">
        <v>5</v>
      </c>
      <c r="H112" s="6" t="n">
        <v>553.1</v>
      </c>
      <c r="I112" s="6" t="n">
        <v>-2765.5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45988.532638889</v>
      </c>
      <c r="B113" s="16" t="s">
        <v>29</v>
      </c>
      <c r="C113" s="16" t="s">
        <v>87</v>
      </c>
      <c r="D113" s="16" t="s">
        <v>68</v>
      </c>
      <c r="E113" s="16" t="s">
        <v>30</v>
      </c>
      <c r="F113" s="16" t="s">
        <v>19</v>
      </c>
      <c r="G113" s="7" t="n">
        <v>100</v>
      </c>
      <c r="H113" s="6" t="n">
        <v>12.818</v>
      </c>
      <c r="I113" s="6" t="n">
        <v>-1281.8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 t="s">
        <v>94</v>
      </c>
      <c r="M114" s="5" t="s">
        <f>=SUM(M2:M113)</f>
      </c>
      <c r="N114" s="4"/>
    </row>
  </sheetData>
  <autoFilter ref="A1:N1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95</v>
      </c>
      <c r="C1" s="26" t="s">
        <v>0</v>
      </c>
      <c r="D1" s="26" t="s">
        <v>2</v>
      </c>
      <c r="E1" s="26" t="s">
        <v>96</v>
      </c>
      <c r="F1" s="26" t="s">
        <v>3</v>
      </c>
      <c r="G1" s="26" t="s">
        <v>97</v>
      </c>
      <c r="H1" s="26" t="s">
        <v>98</v>
      </c>
      <c r="I1" s="26" t="s">
        <v>99</v>
      </c>
      <c r="J1" s="26" t="s">
        <v>100</v>
      </c>
      <c r="K1" s="26" t="s">
        <v>101</v>
      </c>
      <c r="L1" s="26" t="s">
        <v>102</v>
      </c>
      <c r="M1" s="26" t="s">
        <v>103</v>
      </c>
      <c r="N1" s="26" t="s">
        <v>104</v>
      </c>
    </row>
    <row collapsed="false" customFormat="false" customHeight="false" hidden="false" ht="12.1" outlineLevel="0" r="2">
      <c r="A2" s="25" t="n">
        <v>45810</v>
      </c>
      <c r="B2" s="16" t="s">
        <v>105</v>
      </c>
      <c r="C2" s="16" t="s">
        <v>21</v>
      </c>
      <c r="D2" s="16" t="s">
        <v>22</v>
      </c>
      <c r="E2" s="7" t="n">
        <v>55</v>
      </c>
      <c r="F2" s="16" t="s">
        <v>19</v>
      </c>
      <c r="G2" s="6" t="n">
        <v>43.11</v>
      </c>
      <c r="H2" s="6" t="n">
        <v>627.6</v>
      </c>
      <c r="I2" s="6" t="n">
        <v>660.83</v>
      </c>
      <c r="J2" s="6" t="n">
        <v>308</v>
      </c>
      <c r="K2" s="6" t="n">
        <v>2371.05</v>
      </c>
      <c r="L2" s="6" t="n">
        <v>2063.05</v>
      </c>
      <c r="M2" s="6" t="n">
        <v>5.68</v>
      </c>
      <c r="N2" s="6" t="n">
        <v>5.98</v>
      </c>
    </row>
    <row collapsed="false" customFormat="false" customHeight="false" hidden="false" ht="12.1" outlineLevel="0" r="3">
      <c r="A3" s="25" t="n">
        <v>45811</v>
      </c>
      <c r="B3" s="16" t="s">
        <v>105</v>
      </c>
      <c r="C3" s="16" t="s">
        <v>16</v>
      </c>
      <c r="D3" s="16" t="s">
        <v>18</v>
      </c>
      <c r="E3" s="7" t="n">
        <v>41</v>
      </c>
      <c r="F3" s="16" t="s">
        <v>19</v>
      </c>
      <c r="G3" s="6" t="n">
        <v>541</v>
      </c>
      <c r="H3" s="6" t="n">
        <v>6473</v>
      </c>
      <c r="I3" s="6" t="n">
        <v>6803.84</v>
      </c>
      <c r="J3" s="6" t="n">
        <v>2884</v>
      </c>
      <c r="K3" s="6" t="n">
        <v>22181</v>
      </c>
      <c r="L3" s="6" t="n">
        <v>19297</v>
      </c>
      <c r="M3" s="6" t="n">
        <v>6.92</v>
      </c>
      <c r="N3" s="6" t="n">
        <v>7.27</v>
      </c>
    </row>
    <row collapsed="false" customFormat="false" customHeight="false" hidden="false" ht="12.1" outlineLevel="0" r="4">
      <c r="A4" s="25" t="n">
        <v>45856</v>
      </c>
      <c r="B4" s="16" t="s">
        <v>105</v>
      </c>
      <c r="C4" s="16" t="s">
        <v>24</v>
      </c>
      <c r="D4" s="16" t="s">
        <v>25</v>
      </c>
      <c r="E4" s="7" t="n">
        <v>20</v>
      </c>
      <c r="F4" s="16" t="s">
        <v>19</v>
      </c>
      <c r="G4" s="6" t="n">
        <v>34.84</v>
      </c>
      <c r="H4" s="6" t="n">
        <v>309</v>
      </c>
      <c r="I4" s="6" t="n">
        <v>306.34</v>
      </c>
      <c r="J4" s="6" t="n">
        <v>91</v>
      </c>
      <c r="K4" s="6" t="n">
        <v>696.8</v>
      </c>
      <c r="L4" s="6" t="n">
        <v>605.8</v>
      </c>
      <c r="M4" s="6" t="n">
        <v>9.89</v>
      </c>
      <c r="N4" s="6" t="n">
        <v>9.8</v>
      </c>
    </row>
    <row collapsed="false" customFormat="false" customHeight="false" hidden="false" ht="12.1" outlineLevel="0" r="5">
      <c r="A5" s="25" t="n">
        <v>45944</v>
      </c>
      <c r="B5" s="16" t="s">
        <v>105</v>
      </c>
      <c r="C5" s="16" t="s">
        <v>21</v>
      </c>
      <c r="D5" s="16" t="s">
        <v>22</v>
      </c>
      <c r="E5" s="7" t="n">
        <v>227</v>
      </c>
      <c r="F5" s="16" t="s">
        <v>19</v>
      </c>
      <c r="G5" s="6" t="n">
        <v>14.35</v>
      </c>
      <c r="H5" s="6" t="n">
        <v>525.2</v>
      </c>
      <c r="I5" s="6" t="n">
        <v>618.84</v>
      </c>
      <c r="J5" s="6" t="n">
        <v>423</v>
      </c>
      <c r="K5" s="6" t="n">
        <v>3257.45</v>
      </c>
      <c r="L5" s="6" t="n">
        <v>2834.45</v>
      </c>
      <c r="M5" s="6" t="n">
        <v>2.02</v>
      </c>
      <c r="N5" s="6" t="n">
        <v>2.38</v>
      </c>
    </row>
    <row collapsed="false" customFormat="false" customHeight="false" hidden="false" ht="12.1" outlineLevel="0" r="6">
      <c r="A6" s="25"/>
      <c r="B6" s="16"/>
      <c r="C6" s="16"/>
      <c r="D6" s="16"/>
      <c r="E6" s="7"/>
      <c r="F6" s="16"/>
      <c r="G6" s="6"/>
      <c r="H6" s="6"/>
      <c r="I6" s="6"/>
      <c r="J6" s="6"/>
      <c r="K6" s="6"/>
      <c r="L6" s="6"/>
      <c r="M6" s="6"/>
      <c r="N6" s="6"/>
    </row>
    <row collapsed="false" customFormat="false" customHeight="false" hidden="false" ht="12.1" outlineLevel="0" r="7">
      <c r="A7" s="25" t="n">
        <v>46033</v>
      </c>
      <c r="B7" s="16" t="s">
        <v>105</v>
      </c>
      <c r="C7" s="16" t="s">
        <v>21</v>
      </c>
      <c r="D7" s="16" t="s">
        <v>22</v>
      </c>
      <c r="E7" s="7" t="n">
        <v>260</v>
      </c>
      <c r="F7" s="16" t="s">
        <v>19</v>
      </c>
      <c r="G7" s="6" t="n">
        <v>8.13</v>
      </c>
      <c r="H7" s="6" t="n">
        <v>566.2</v>
      </c>
      <c r="I7" s="6" t="n">
        <v>609.44</v>
      </c>
      <c r="J7" s="6" t="n">
        <v>275</v>
      </c>
      <c r="K7" s="6" t="n">
        <v>2113.8</v>
      </c>
      <c r="L7" s="6" t="n">
        <v>1838.8</v>
      </c>
      <c r="M7" s="6" t="n">
        <v>1.16</v>
      </c>
      <c r="N7" s="6" t="n">
        <v>1.25</v>
      </c>
    </row>
    <row collapsed="false" customFormat="false" customHeight="false" hidden="false" ht="12.1" outlineLevel="0" r="8">
      <c r="A8" s="25" t="n">
        <v>46034</v>
      </c>
      <c r="B8" s="16" t="s">
        <v>105</v>
      </c>
      <c r="C8" s="16" t="s">
        <v>16</v>
      </c>
      <c r="D8" s="16" t="s">
        <v>18</v>
      </c>
      <c r="E8" s="7" t="n">
        <v>54</v>
      </c>
      <c r="F8" s="16" t="s">
        <v>19</v>
      </c>
      <c r="G8" s="6" t="n">
        <v>397</v>
      </c>
      <c r="H8" s="6" t="n">
        <v>5555</v>
      </c>
      <c r="I8" s="6" t="n">
        <v>6618.99</v>
      </c>
      <c r="J8" s="6" t="n">
        <v>2787</v>
      </c>
      <c r="K8" s="6" t="n">
        <v>21438</v>
      </c>
      <c r="L8" s="6" t="n">
        <v>18651</v>
      </c>
      <c r="M8" s="6" t="n">
        <v>5.22</v>
      </c>
      <c r="N8" s="6" t="n">
        <v>6.22</v>
      </c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95</v>
      </c>
      <c r="C1" s="26" t="s">
        <v>0</v>
      </c>
      <c r="D1" s="26" t="s">
        <v>2</v>
      </c>
      <c r="E1" s="26" t="s">
        <v>96</v>
      </c>
      <c r="F1" s="26" t="s">
        <v>106</v>
      </c>
      <c r="G1" s="26" t="s">
        <v>107</v>
      </c>
      <c r="H1" s="26" t="s">
        <v>53</v>
      </c>
      <c r="I1" s="26" t="s">
        <v>108</v>
      </c>
      <c r="J1" s="26" t="s">
        <v>109</v>
      </c>
      <c r="K1" s="26" t="s">
        <v>110</v>
      </c>
      <c r="L1" s="26" t="s">
        <v>111</v>
      </c>
      <c r="M1" s="26" t="s">
        <v>112</v>
      </c>
      <c r="N1" s="26" t="s">
        <v>113</v>
      </c>
      <c r="O1" s="26" t="s">
        <v>114</v>
      </c>
    </row>
    <row collapsed="false" customFormat="false" customHeight="false" hidden="false" ht="12.1" outlineLevel="0" r="2">
      <c r="A2" s="27" t="n">
        <v>45714</v>
      </c>
      <c r="B2" s="16" t="s">
        <v>105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284</v>
      </c>
      <c r="J2" s="17" t="n">
        <v>7594.5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45715</v>
      </c>
      <c r="B3" s="16" t="s">
        <v>105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283</v>
      </c>
      <c r="J3" s="17" t="n">
        <v>7532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45715</v>
      </c>
      <c r="B4" s="16" t="s">
        <v>105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283</v>
      </c>
      <c r="J4" s="17" t="n">
        <v>7605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45715</v>
      </c>
      <c r="B5" s="16" t="s">
        <v>105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283</v>
      </c>
      <c r="J5" s="17" t="n">
        <v>7586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45733</v>
      </c>
      <c r="B6" s="16" t="s">
        <v>105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265</v>
      </c>
      <c r="J6" s="17" t="n">
        <v>7214.5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45754</v>
      </c>
      <c r="B7" s="16" t="s">
        <v>105</v>
      </c>
      <c r="C7" s="16" t="s">
        <v>16</v>
      </c>
      <c r="D7" s="16" t="s">
        <v>18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244</v>
      </c>
      <c r="J7" s="17" t="n">
        <v>6388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45755</v>
      </c>
      <c r="B8" s="16" t="s">
        <v>105</v>
      </c>
      <c r="C8" s="16" t="s">
        <v>16</v>
      </c>
      <c r="D8" s="16" t="s">
        <v>18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243</v>
      </c>
      <c r="J8" s="17" t="n">
        <v>6375.5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45758</v>
      </c>
      <c r="B9" s="16" t="s">
        <v>105</v>
      </c>
      <c r="C9" s="16" t="s">
        <v>16</v>
      </c>
      <c r="D9" s="16" t="s">
        <v>18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240</v>
      </c>
      <c r="J9" s="17" t="n">
        <v>6505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45768</v>
      </c>
      <c r="B10" s="16" t="s">
        <v>105</v>
      </c>
      <c r="C10" s="16" t="s">
        <v>16</v>
      </c>
      <c r="D10" s="16" t="s">
        <v>18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230</v>
      </c>
      <c r="J10" s="17" t="n">
        <v>6665.5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45768</v>
      </c>
      <c r="B11" s="16" t="s">
        <v>105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230</v>
      </c>
      <c r="J11" s="17" t="n">
        <v>6659.5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45769</v>
      </c>
      <c r="B12" s="16" t="s">
        <v>105</v>
      </c>
      <c r="C12" s="16" t="s">
        <v>16</v>
      </c>
      <c r="D12" s="16" t="s">
        <v>18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229</v>
      </c>
      <c r="J12" s="17" t="n">
        <v>6767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45770</v>
      </c>
      <c r="B13" s="16" t="s">
        <v>105</v>
      </c>
      <c r="C13" s="16" t="s">
        <v>16</v>
      </c>
      <c r="D13" s="16" t="s">
        <v>18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228</v>
      </c>
      <c r="J13" s="17" t="n">
        <v>6753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45770</v>
      </c>
      <c r="B14" s="16" t="s">
        <v>105</v>
      </c>
      <c r="C14" s="16" t="s">
        <v>16</v>
      </c>
      <c r="D14" s="16" t="s">
        <v>18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228</v>
      </c>
      <c r="J14" s="17" t="n">
        <v>6729.5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45776</v>
      </c>
      <c r="B15" s="16" t="s">
        <v>105</v>
      </c>
      <c r="C15" s="16" t="s">
        <v>16</v>
      </c>
      <c r="D15" s="16" t="s">
        <v>18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222</v>
      </c>
      <c r="J15" s="17" t="n">
        <v>6797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45783</v>
      </c>
      <c r="B16" s="16" t="s">
        <v>105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215</v>
      </c>
      <c r="J16" s="17" t="n">
        <v>6427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45827</v>
      </c>
      <c r="B17" s="16" t="s">
        <v>105</v>
      </c>
      <c r="C17" s="16" t="s">
        <v>16</v>
      </c>
      <c r="D17" s="16" t="s">
        <v>18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171</v>
      </c>
      <c r="J17" s="17" t="n">
        <v>6365.5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45831</v>
      </c>
      <c r="B18" s="16" t="s">
        <v>105</v>
      </c>
      <c r="C18" s="16" t="s">
        <v>16</v>
      </c>
      <c r="D18" s="16" t="s">
        <v>18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167</v>
      </c>
      <c r="J18" s="17" t="n">
        <v>6300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45838</v>
      </c>
      <c r="B19" s="16" t="s">
        <v>105</v>
      </c>
      <c r="C19" s="16" t="s">
        <v>16</v>
      </c>
      <c r="D19" s="16" t="s">
        <v>18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160</v>
      </c>
      <c r="J19" s="17" t="n">
        <v>6242.8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45845</v>
      </c>
      <c r="B20" s="16" t="s">
        <v>105</v>
      </c>
      <c r="C20" s="16" t="s">
        <v>16</v>
      </c>
      <c r="D20" s="16" t="s">
        <v>18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153</v>
      </c>
      <c r="J20" s="17" t="n">
        <v>6137.5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45859</v>
      </c>
      <c r="B21" s="16" t="s">
        <v>105</v>
      </c>
      <c r="C21" s="16" t="s">
        <v>16</v>
      </c>
      <c r="D21" s="16" t="s">
        <v>18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139</v>
      </c>
      <c r="J21" s="17" t="n">
        <v>6176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45931</v>
      </c>
      <c r="B22" s="16" t="s">
        <v>105</v>
      </c>
      <c r="C22" s="16" t="s">
        <v>16</v>
      </c>
      <c r="D22" s="16" t="s">
        <v>18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67</v>
      </c>
      <c r="J22" s="17" t="n">
        <v>6073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 t="n">
        <v>45985</v>
      </c>
      <c r="B23" s="16" t="s">
        <v>105</v>
      </c>
      <c r="C23" s="16" t="s">
        <v>16</v>
      </c>
      <c r="D23" s="16" t="s">
        <v>18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13</v>
      </c>
      <c r="J23" s="17" t="n">
        <v>5467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7" t="n">
        <v>45988</v>
      </c>
      <c r="B24" s="16" t="s">
        <v>105</v>
      </c>
      <c r="C24" s="16" t="s">
        <v>16</v>
      </c>
      <c r="D24" s="16" t="s">
        <v>18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10</v>
      </c>
      <c r="J24" s="17" t="n">
        <v>5468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7" t="n">
        <v>45988</v>
      </c>
      <c r="B25" s="16" t="s">
        <v>105</v>
      </c>
      <c r="C25" s="16" t="s">
        <v>16</v>
      </c>
      <c r="D25" s="16" t="s">
        <v>18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10</v>
      </c>
      <c r="J25" s="17" t="n">
        <v>5467.5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7" t="n">
        <v>45768</v>
      </c>
      <c r="B26" s="16" t="s">
        <v>105</v>
      </c>
      <c r="C26" s="16" t="s">
        <v>21</v>
      </c>
      <c r="D26" s="16" t="s">
        <v>22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230</v>
      </c>
      <c r="J26" s="17" t="n">
        <v>658.8</v>
      </c>
      <c r="K26" s="6" t="s">
        <f>=Портфель!F3*Портфель!$Q$13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7" t="n">
        <v>45768</v>
      </c>
      <c r="B27" s="16" t="s">
        <v>105</v>
      </c>
      <c r="C27" s="16" t="s">
        <v>21</v>
      </c>
      <c r="D27" s="16" t="s">
        <v>22</v>
      </c>
      <c r="E27" s="17" t="n">
        <v>9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230</v>
      </c>
      <c r="J27" s="17" t="n">
        <v>661.8</v>
      </c>
      <c r="K27" s="6" t="s">
        <f>=Портфель!F3*Портфель!$Q$13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7" t="n">
        <v>45776</v>
      </c>
      <c r="B28" s="16" t="s">
        <v>105</v>
      </c>
      <c r="C28" s="16" t="s">
        <v>21</v>
      </c>
      <c r="D28" s="16" t="s">
        <v>22</v>
      </c>
      <c r="E28" s="17" t="n">
        <v>16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222</v>
      </c>
      <c r="J28" s="17" t="n">
        <v>678</v>
      </c>
      <c r="K28" s="6" t="s">
        <f>=Портфель!F3*Портфель!$Q$13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7" t="n">
        <v>45783</v>
      </c>
      <c r="B29" s="16" t="s">
        <v>105</v>
      </c>
      <c r="C29" s="16" t="s">
        <v>21</v>
      </c>
      <c r="D29" s="16" t="s">
        <v>22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215</v>
      </c>
      <c r="J29" s="17" t="n">
        <v>647.4</v>
      </c>
      <c r="K29" s="6" t="s">
        <f>=Портфель!F3*Портфель!$Q$13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7" t="n">
        <v>45783</v>
      </c>
      <c r="B30" s="16" t="s">
        <v>105</v>
      </c>
      <c r="C30" s="16" t="s">
        <v>21</v>
      </c>
      <c r="D30" s="16" t="s">
        <v>22</v>
      </c>
      <c r="E30" s="17" t="n">
        <v>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215</v>
      </c>
      <c r="J30" s="17" t="n">
        <v>648.5</v>
      </c>
      <c r="K30" s="6" t="s">
        <f>=Портфель!F3*Портфель!$Q$13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7" t="n">
        <v>45810</v>
      </c>
      <c r="B31" s="16" t="s">
        <v>105</v>
      </c>
      <c r="C31" s="16" t="s">
        <v>21</v>
      </c>
      <c r="D31" s="16" t="s">
        <v>22</v>
      </c>
      <c r="E31" s="17" t="n">
        <v>9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188</v>
      </c>
      <c r="J31" s="17" t="n">
        <v>628.7</v>
      </c>
      <c r="K31" s="6" t="s">
        <f>=Портфель!F3*Портфель!$Q$13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7" t="n">
        <v>45821</v>
      </c>
      <c r="B32" s="16" t="s">
        <v>105</v>
      </c>
      <c r="C32" s="16" t="s">
        <v>21</v>
      </c>
      <c r="D32" s="16" t="s">
        <v>22</v>
      </c>
      <c r="E32" s="17" t="n">
        <v>32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177</v>
      </c>
      <c r="J32" s="17" t="n">
        <v>609.5</v>
      </c>
      <c r="K32" s="6" t="s">
        <f>=Портфель!F3*Портфель!$Q$13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7" t="n">
        <v>45821</v>
      </c>
      <c r="B33" s="16" t="s">
        <v>105</v>
      </c>
      <c r="C33" s="16" t="s">
        <v>21</v>
      </c>
      <c r="D33" s="16" t="s">
        <v>22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177</v>
      </c>
      <c r="J33" s="17" t="n">
        <v>609.3</v>
      </c>
      <c r="K33" s="6" t="s">
        <f>=Портфель!F3*Портфель!$Q$13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7" t="n">
        <v>45827</v>
      </c>
      <c r="B34" s="16" t="s">
        <v>105</v>
      </c>
      <c r="C34" s="16" t="s">
        <v>21</v>
      </c>
      <c r="D34" s="16" t="s">
        <v>22</v>
      </c>
      <c r="E34" s="17" t="n">
        <v>23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171</v>
      </c>
      <c r="J34" s="17" t="n">
        <v>624.4</v>
      </c>
      <c r="K34" s="6" t="s">
        <f>=Портфель!F3*Портфель!$Q$13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7" t="n">
        <v>45831</v>
      </c>
      <c r="B35" s="16" t="s">
        <v>105</v>
      </c>
      <c r="C35" s="16" t="s">
        <v>21</v>
      </c>
      <c r="D35" s="16" t="s">
        <v>22</v>
      </c>
      <c r="E35" s="17" t="n">
        <v>8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167</v>
      </c>
      <c r="J35" s="17" t="n">
        <v>620.9</v>
      </c>
      <c r="K35" s="6" t="s">
        <f>=Портфель!F3*Портфель!$Q$13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7" t="n">
        <v>45838</v>
      </c>
      <c r="B36" s="16" t="s">
        <v>105</v>
      </c>
      <c r="C36" s="16" t="s">
        <v>21</v>
      </c>
      <c r="D36" s="16" t="s">
        <v>22</v>
      </c>
      <c r="E36" s="17" t="n">
        <v>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160</v>
      </c>
      <c r="J36" s="17" t="n">
        <v>626.7</v>
      </c>
      <c r="K36" s="6" t="s">
        <f>=Портфель!F3*Портфель!$Q$13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7" t="n">
        <v>45845</v>
      </c>
      <c r="B37" s="16" t="s">
        <v>105</v>
      </c>
      <c r="C37" s="16" t="s">
        <v>21</v>
      </c>
      <c r="D37" s="16" t="s">
        <v>22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153</v>
      </c>
      <c r="J37" s="17" t="n">
        <v>617.7</v>
      </c>
      <c r="K37" s="6" t="s">
        <f>=Портфель!F3*Портфель!$Q$13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7" t="n">
        <v>45918</v>
      </c>
      <c r="B38" s="16" t="s">
        <v>105</v>
      </c>
      <c r="C38" s="16" t="s">
        <v>21</v>
      </c>
      <c r="D38" s="16" t="s">
        <v>22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80</v>
      </c>
      <c r="J38" s="17" t="n">
        <v>600.5</v>
      </c>
      <c r="K38" s="6" t="s">
        <f>=Портфель!F3*Портфель!$Q$13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7" t="n">
        <v>45919</v>
      </c>
      <c r="B39" s="16" t="s">
        <v>105</v>
      </c>
      <c r="C39" s="16" t="s">
        <v>21</v>
      </c>
      <c r="D39" s="16" t="s">
        <v>22</v>
      </c>
      <c r="E39" s="17" t="n">
        <v>44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79</v>
      </c>
      <c r="J39" s="17" t="n">
        <v>588.8</v>
      </c>
      <c r="K39" s="6" t="s">
        <f>=Портфель!F3*Портфель!$Q$13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7" t="n">
        <v>45923</v>
      </c>
      <c r="B40" s="16" t="s">
        <v>105</v>
      </c>
      <c r="C40" s="16" t="s">
        <v>21</v>
      </c>
      <c r="D40" s="16" t="s">
        <v>22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75</v>
      </c>
      <c r="J40" s="17" t="n">
        <v>588.6</v>
      </c>
      <c r="K40" s="6" t="s">
        <f>=Портфель!F3*Портфель!$Q$13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7" t="n">
        <v>45931</v>
      </c>
      <c r="B41" s="16" t="s">
        <v>105</v>
      </c>
      <c r="C41" s="16" t="s">
        <v>21</v>
      </c>
      <c r="D41" s="16" t="s">
        <v>22</v>
      </c>
      <c r="E41" s="17" t="n">
        <v>15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67</v>
      </c>
      <c r="J41" s="17" t="n">
        <v>582.1</v>
      </c>
      <c r="K41" s="6" t="s">
        <f>=Портфель!F3*Портфель!$Q$13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7" t="n">
        <v>45931</v>
      </c>
      <c r="B42" s="16" t="s">
        <v>105</v>
      </c>
      <c r="C42" s="16" t="s">
        <v>21</v>
      </c>
      <c r="D42" s="16" t="s">
        <v>22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67</v>
      </c>
      <c r="J42" s="17" t="n">
        <v>582.1</v>
      </c>
      <c r="K42" s="6" t="s">
        <f>=Портфель!F3*Портфель!$Q$13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7" t="n">
        <v>45961</v>
      </c>
      <c r="B43" s="16" t="s">
        <v>105</v>
      </c>
      <c r="C43" s="16" t="s">
        <v>21</v>
      </c>
      <c r="D43" s="16" t="s">
        <v>22</v>
      </c>
      <c r="E43" s="17" t="n">
        <v>11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37</v>
      </c>
      <c r="J43" s="17" t="n">
        <v>515.3</v>
      </c>
      <c r="K43" s="6" t="s">
        <f>=Портфель!F3*Портфель!$Q$13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7" t="n">
        <v>45966</v>
      </c>
      <c r="B44" s="16" t="s">
        <v>105</v>
      </c>
      <c r="C44" s="16" t="s">
        <v>21</v>
      </c>
      <c r="D44" s="16" t="s">
        <v>22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32</v>
      </c>
      <c r="J44" s="17" t="n">
        <v>521.1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7" t="n">
        <v>45980</v>
      </c>
      <c r="B45" s="16" t="s">
        <v>105</v>
      </c>
      <c r="C45" s="16" t="s">
        <v>21</v>
      </c>
      <c r="D45" s="16" t="s">
        <v>22</v>
      </c>
      <c r="E45" s="17" t="n">
        <v>5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</v>
      </c>
      <c r="J45" s="17" t="n">
        <v>566.2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7" t="n">
        <v>45985</v>
      </c>
      <c r="B46" s="16" t="s">
        <v>105</v>
      </c>
      <c r="C46" s="16" t="s">
        <v>21</v>
      </c>
      <c r="D46" s="16" t="s">
        <v>22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</v>
      </c>
      <c r="J46" s="17" t="n">
        <v>567.1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7" t="n">
        <v>45985</v>
      </c>
      <c r="B47" s="16" t="s">
        <v>105</v>
      </c>
      <c r="C47" s="16" t="s">
        <v>21</v>
      </c>
      <c r="D47" s="16" t="s">
        <v>22</v>
      </c>
      <c r="E47" s="17" t="n">
        <v>5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13</v>
      </c>
      <c r="J47" s="17" t="n">
        <v>567.2</v>
      </c>
      <c r="K47" s="6" t="s">
        <f>=Портфель!F3*Портфель!$Q$13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7" t="n">
        <v>45988</v>
      </c>
      <c r="B48" s="16" t="s">
        <v>105</v>
      </c>
      <c r="C48" s="16" t="s">
        <v>21</v>
      </c>
      <c r="D48" s="16" t="s">
        <v>22</v>
      </c>
      <c r="E48" s="17" t="n">
        <v>5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10</v>
      </c>
      <c r="J48" s="17" t="n">
        <v>553.1</v>
      </c>
      <c r="K48" s="6" t="s">
        <f>=Портфель!F3*Портфель!$Q$13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7" t="n">
        <v>45768</v>
      </c>
      <c r="B49" s="16" t="s">
        <v>105</v>
      </c>
      <c r="C49" s="16" t="s">
        <v>24</v>
      </c>
      <c r="D49" s="16" t="s">
        <v>25</v>
      </c>
      <c r="E49" s="17" t="n">
        <v>20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230</v>
      </c>
      <c r="J49" s="17" t="n">
        <v>306.34</v>
      </c>
      <c r="K49" s="6" t="s">
        <f>=Портфель!F4*Портфель!$Q$13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7" t="n">
        <v>45768</v>
      </c>
      <c r="B50" s="16" t="s">
        <v>105</v>
      </c>
      <c r="C50" s="16" t="s">
        <v>29</v>
      </c>
      <c r="D50" s="16" t="s">
        <v>31</v>
      </c>
      <c r="E50" s="17" t="n">
        <v>16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230</v>
      </c>
      <c r="J50" s="17" t="n">
        <v>11.5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7" t="n">
        <v>45770</v>
      </c>
      <c r="B51" s="16" t="s">
        <v>105</v>
      </c>
      <c r="C51" s="16" t="s">
        <v>29</v>
      </c>
      <c r="D51" s="16" t="s">
        <v>31</v>
      </c>
      <c r="E51" s="17" t="n">
        <v>37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228</v>
      </c>
      <c r="J51" s="17" t="n">
        <v>11.511891891892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27" t="n">
        <v>45776</v>
      </c>
      <c r="B52" s="16" t="s">
        <v>105</v>
      </c>
      <c r="C52" s="16" t="s">
        <v>29</v>
      </c>
      <c r="D52" s="16" t="s">
        <v>31</v>
      </c>
      <c r="E52" s="17" t="n">
        <v>49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222</v>
      </c>
      <c r="J52" s="17" t="n">
        <v>11.555102040816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27" t="n">
        <v>45783</v>
      </c>
      <c r="B53" s="16" t="s">
        <v>105</v>
      </c>
      <c r="C53" s="16" t="s">
        <v>29</v>
      </c>
      <c r="D53" s="16" t="s">
        <v>31</v>
      </c>
      <c r="E53" s="17" t="n">
        <v>53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215</v>
      </c>
      <c r="J53" s="17" t="n">
        <v>11.6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27" t="n">
        <v>45810</v>
      </c>
      <c r="B54" s="16" t="s">
        <v>105</v>
      </c>
      <c r="C54" s="16" t="s">
        <v>29</v>
      </c>
      <c r="D54" s="16" t="s">
        <v>31</v>
      </c>
      <c r="E54" s="17" t="n">
        <v>29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188</v>
      </c>
      <c r="J54" s="17" t="n">
        <v>11.768965517241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27" t="n">
        <v>45821</v>
      </c>
      <c r="B55" s="16" t="s">
        <v>105</v>
      </c>
      <c r="C55" s="16" t="s">
        <v>29</v>
      </c>
      <c r="D55" s="16" t="s">
        <v>31</v>
      </c>
      <c r="E55" s="17" t="n">
        <v>33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177</v>
      </c>
      <c r="J55" s="17" t="n">
        <v>11.86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27" t="n">
        <v>45827</v>
      </c>
      <c r="B56" s="16" t="s">
        <v>105</v>
      </c>
      <c r="C56" s="16" t="s">
        <v>29</v>
      </c>
      <c r="D56" s="16" t="s">
        <v>31</v>
      </c>
      <c r="E56" s="17" t="n">
        <v>53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171</v>
      </c>
      <c r="J56" s="17" t="n">
        <v>11.886981132075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27" t="n">
        <v>45831</v>
      </c>
      <c r="B57" s="16" t="s">
        <v>105</v>
      </c>
      <c r="C57" s="16" t="s">
        <v>29</v>
      </c>
      <c r="D57" s="16" t="s">
        <v>31</v>
      </c>
      <c r="E57" s="17" t="n">
        <v>41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167</v>
      </c>
      <c r="J57" s="17" t="n">
        <v>11.911951219512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27" t="n">
        <v>45831</v>
      </c>
      <c r="B58" s="16" t="s">
        <v>105</v>
      </c>
      <c r="C58" s="16" t="s">
        <v>29</v>
      </c>
      <c r="D58" s="16" t="s">
        <v>31</v>
      </c>
      <c r="E58" s="17" t="n">
        <v>131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167</v>
      </c>
      <c r="J58" s="17" t="n">
        <v>11.91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27" t="n">
        <v>45838</v>
      </c>
      <c r="B59" s="16" t="s">
        <v>105</v>
      </c>
      <c r="C59" s="16" t="s">
        <v>29</v>
      </c>
      <c r="D59" s="16" t="s">
        <v>31</v>
      </c>
      <c r="E59" s="17" t="n">
        <v>122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160</v>
      </c>
      <c r="J59" s="17" t="n">
        <v>11.955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27" t="n">
        <v>45845</v>
      </c>
      <c r="B60" s="16" t="s">
        <v>105</v>
      </c>
      <c r="C60" s="16" t="s">
        <v>29</v>
      </c>
      <c r="D60" s="16" t="s">
        <v>31</v>
      </c>
      <c r="E60" s="17" t="n">
        <v>217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153</v>
      </c>
      <c r="J60" s="17" t="n">
        <v>11.99801843318</v>
      </c>
      <c r="K60" s="6" t="s">
        <f>=Портфель!F6*Портфель!$Q$13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27" t="n">
        <v>45859</v>
      </c>
      <c r="B61" s="16" t="s">
        <v>105</v>
      </c>
      <c r="C61" s="16" t="s">
        <v>29</v>
      </c>
      <c r="D61" s="16" t="s">
        <v>31</v>
      </c>
      <c r="E61" s="17" t="n">
        <v>26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139</v>
      </c>
      <c r="J61" s="17" t="n">
        <v>12.088076923077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27" t="n">
        <v>45874</v>
      </c>
      <c r="B62" s="16" t="s">
        <v>105</v>
      </c>
      <c r="C62" s="16" t="s">
        <v>29</v>
      </c>
      <c r="D62" s="16" t="s">
        <v>31</v>
      </c>
      <c r="E62" s="17" t="n">
        <v>50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124</v>
      </c>
      <c r="J62" s="17" t="n">
        <v>12.178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27" t="n">
        <v>45888</v>
      </c>
      <c r="B63" s="16" t="s">
        <v>105</v>
      </c>
      <c r="C63" s="16" t="s">
        <v>29</v>
      </c>
      <c r="D63" s="16" t="s">
        <v>31</v>
      </c>
      <c r="E63" s="17" t="n">
        <v>29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110</v>
      </c>
      <c r="J63" s="17" t="n">
        <v>12.255172413793</v>
      </c>
      <c r="K63" s="6" t="s">
        <f>=Портфель!F6*Портфель!$Q$13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27" t="n">
        <v>45918</v>
      </c>
      <c r="B64" s="16" t="s">
        <v>105</v>
      </c>
      <c r="C64" s="16" t="s">
        <v>29</v>
      </c>
      <c r="D64" s="16" t="s">
        <v>31</v>
      </c>
      <c r="E64" s="17" t="n">
        <v>32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80</v>
      </c>
      <c r="J64" s="17" t="n">
        <v>12.4290625</v>
      </c>
      <c r="K64" s="6" t="s">
        <f>=Портфель!F6*Портфель!$Q$13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27" t="n">
        <v>45919</v>
      </c>
      <c r="B65" s="16" t="s">
        <v>105</v>
      </c>
      <c r="C65" s="16" t="s">
        <v>29</v>
      </c>
      <c r="D65" s="16" t="s">
        <v>31</v>
      </c>
      <c r="E65" s="17" t="n">
        <v>405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79</v>
      </c>
      <c r="J65" s="17" t="n">
        <v>12.44</v>
      </c>
      <c r="K65" s="6" t="s">
        <f>=Портфель!F6*Портфель!$Q$13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27" t="n">
        <v>45923</v>
      </c>
      <c r="B66" s="16" t="s">
        <v>105</v>
      </c>
      <c r="C66" s="16" t="s">
        <v>29</v>
      </c>
      <c r="D66" s="16" t="s">
        <v>31</v>
      </c>
      <c r="E66" s="17" t="n">
        <v>340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75</v>
      </c>
      <c r="J66" s="17" t="n">
        <v>12.457</v>
      </c>
      <c r="K66" s="6" t="s">
        <f>=Портфель!F6*Портфель!$Q$13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27" t="n">
        <v>45931</v>
      </c>
      <c r="B67" s="16" t="s">
        <v>105</v>
      </c>
      <c r="C67" s="16" t="s">
        <v>29</v>
      </c>
      <c r="D67" s="16" t="s">
        <v>31</v>
      </c>
      <c r="E67" s="17" t="n">
        <v>320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67</v>
      </c>
      <c r="J67" s="17" t="n">
        <v>12.498</v>
      </c>
      <c r="K67" s="6" t="s">
        <f>=Портфель!F6*Портфель!$Q$13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27" t="n">
        <v>45931</v>
      </c>
      <c r="B68" s="16" t="s">
        <v>105</v>
      </c>
      <c r="C68" s="16" t="s">
        <v>29</v>
      </c>
      <c r="D68" s="16" t="s">
        <v>31</v>
      </c>
      <c r="E68" s="17" t="n">
        <v>22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67</v>
      </c>
      <c r="J68" s="17" t="n">
        <v>12.498181818182</v>
      </c>
      <c r="K68" s="6" t="s">
        <f>=Портфель!F6*Портфель!$Q$13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27" t="n">
        <v>45961</v>
      </c>
      <c r="B69" s="16" t="s">
        <v>105</v>
      </c>
      <c r="C69" s="16" t="s">
        <v>29</v>
      </c>
      <c r="D69" s="16" t="s">
        <v>31</v>
      </c>
      <c r="E69" s="17" t="n">
        <v>34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37</v>
      </c>
      <c r="J69" s="17" t="n">
        <v>12.667058823529</v>
      </c>
      <c r="K69" s="6" t="s">
        <f>=Портфель!F6*Портфель!$Q$13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27" t="n">
        <v>45966</v>
      </c>
      <c r="B70" s="16" t="s">
        <v>105</v>
      </c>
      <c r="C70" s="16" t="s">
        <v>29</v>
      </c>
      <c r="D70" s="16" t="s">
        <v>31</v>
      </c>
      <c r="E70" s="17" t="n">
        <v>19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32</v>
      </c>
      <c r="J70" s="17" t="n">
        <v>12.695263157895</v>
      </c>
      <c r="K70" s="6" t="s">
        <f>=Портфель!F6*Портфель!$Q$13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27" t="n">
        <v>45971</v>
      </c>
      <c r="B71" s="16" t="s">
        <v>105</v>
      </c>
      <c r="C71" s="16" t="s">
        <v>29</v>
      </c>
      <c r="D71" s="16" t="s">
        <v>31</v>
      </c>
      <c r="E71" s="17" t="n">
        <v>311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27</v>
      </c>
      <c r="J71" s="17" t="n">
        <v>12.720996784566</v>
      </c>
      <c r="K71" s="6" t="s">
        <f>=Портфель!F6*Портфель!$Q$13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27" t="n">
        <v>45980</v>
      </c>
      <c r="B72" s="16" t="s">
        <v>105</v>
      </c>
      <c r="C72" s="16" t="s">
        <v>29</v>
      </c>
      <c r="D72" s="16" t="s">
        <v>31</v>
      </c>
      <c r="E72" s="17" t="n">
        <v>1727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</v>
      </c>
      <c r="J72" s="17" t="n">
        <v>12.771001737116</v>
      </c>
      <c r="K72" s="6" t="s">
        <f>=Портфель!F6*Портфель!$Q$13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27" t="n">
        <v>45980</v>
      </c>
      <c r="B73" s="16" t="s">
        <v>105</v>
      </c>
      <c r="C73" s="16" t="s">
        <v>29</v>
      </c>
      <c r="D73" s="16" t="s">
        <v>31</v>
      </c>
      <c r="E73" s="17" t="n">
        <v>18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18</v>
      </c>
      <c r="J73" s="17" t="n">
        <v>12.771111111111</v>
      </c>
      <c r="K73" s="6" t="s">
        <f>=Портфель!F6*Портфель!$Q$13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27" t="n">
        <v>45985</v>
      </c>
      <c r="B74" s="16" t="s">
        <v>105</v>
      </c>
      <c r="C74" s="16" t="s">
        <v>29</v>
      </c>
      <c r="D74" s="16" t="s">
        <v>31</v>
      </c>
      <c r="E74" s="17" t="n">
        <v>542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13</v>
      </c>
      <c r="J74" s="17" t="n">
        <v>12.801992619926</v>
      </c>
      <c r="K74" s="6" t="s">
        <f>=Портфель!F6*Портфель!$Q$13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27" t="n">
        <v>45985</v>
      </c>
      <c r="B75" s="16" t="s">
        <v>105</v>
      </c>
      <c r="C75" s="16" t="s">
        <v>29</v>
      </c>
      <c r="D75" s="16" t="s">
        <v>31</v>
      </c>
      <c r="E75" s="17" t="n">
        <v>151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13</v>
      </c>
      <c r="J75" s="17" t="n">
        <v>12.801986754967</v>
      </c>
      <c r="K75" s="6" t="s">
        <f>=Портфель!F6*Портфель!$Q$13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27" t="n">
        <v>45988</v>
      </c>
      <c r="B76" s="16" t="s">
        <v>105</v>
      </c>
      <c r="C76" s="16" t="s">
        <v>29</v>
      </c>
      <c r="D76" s="16" t="s">
        <v>31</v>
      </c>
      <c r="E76" s="17" t="n">
        <v>100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10</v>
      </c>
      <c r="J76" s="17" t="n">
        <v>12.818</v>
      </c>
      <c r="K76" s="6" t="s">
        <f>=Портфель!F6*Портфель!$Q$13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27" t="n">
        <v>45986</v>
      </c>
      <c r="B77" s="16" t="s">
        <v>105</v>
      </c>
      <c r="C77" s="16" t="s">
        <v>33</v>
      </c>
      <c r="D77" s="16" t="s">
        <v>34</v>
      </c>
      <c r="E77" s="17" t="n">
        <v>15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12</v>
      </c>
      <c r="J77" s="17" t="n">
        <v>1.856</v>
      </c>
      <c r="K77" s="6" t="s">
        <f>=Портфель!F7*Портфель!$Q$13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27"/>
      <c r="B78" s="16"/>
      <c r="C78" s="16"/>
      <c r="D78" s="16"/>
      <c r="E78" s="17"/>
      <c r="F78" s="7"/>
      <c r="G78" s="17"/>
      <c r="H78" s="16"/>
      <c r="I78" s="7"/>
      <c r="J78" s="17"/>
      <c r="K78" s="4" t="s">
        <v>42</v>
      </c>
      <c r="L78" s="8" t="s">
        <f>=SUBTOTAL(109,L2:L77)</f>
      </c>
      <c r="M78" s="8" t="s">
        <f>=SUBTOTAL(109,M2:M77)</f>
      </c>
      <c r="N78" s="8" t="s">
        <f>=MAX(0,M78*0.13)</f>
      </c>
    </row>
  </sheetData>
  <autoFilter ref="A1:O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115</v>
      </c>
      <c r="D1" s="26" t="s">
        <v>116</v>
      </c>
      <c r="E1" s="26" t="s">
        <v>99</v>
      </c>
      <c r="F1" s="26" t="s">
        <v>117</v>
      </c>
      <c r="G1" s="26" t="s">
        <v>96</v>
      </c>
      <c r="H1" s="26" t="s">
        <v>118</v>
      </c>
      <c r="I1" s="26" t="s">
        <v>119</v>
      </c>
      <c r="J1" s="26" t="s">
        <v>120</v>
      </c>
      <c r="K1" s="26" t="s">
        <v>121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2025-12-06T22:01:32.00Z</dcterms:created>
  <dc:creator>izi-invest.ru</dc:creator>
  <cp:revision>0</cp:revision>
</cp:coreProperties>
</file>