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<sst xmlns="http://schemas.openxmlformats.org/spreadsheetml/2006/main" count="1337" uniqueCount="293">
  <si>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</si>
  <si>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</si>
  <si>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</si>
  <si>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</si>
  <si>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</si>
  <si>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</si>
  <si>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</si>
  <si>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</si>
  <si>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</si>
  <si>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</si>
  <si>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</si>
  <si>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</si>
  <si>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</si>
  <si>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</si>
  <si>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</si>
  <si>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</si>
  <si>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</si>
  <si>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</si>
  <si>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</si>
  <si>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</si>
  <si>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</si>
  <si>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TRNFP</t>
  </si>
  <si>
    <t>Транснф ап</t>
  </si>
  <si>
    <t>BYN</t>
  </si>
  <si>
    <t>TATN</t>
  </si>
  <si>
    <t>Татнфт 3ао</t>
  </si>
  <si>
    <t>CAD</t>
  </si>
  <si>
    <t>NVTK</t>
  </si>
  <si>
    <t>Новатэк ао</t>
  </si>
  <si>
    <t>CHF</t>
  </si>
  <si>
    <t>TATNP</t>
  </si>
  <si>
    <t>Татнфт 3ап</t>
  </si>
  <si>
    <t>CNY</t>
  </si>
  <si>
    <t>GMKN</t>
  </si>
  <si>
    <t>ГМКНорНик</t>
  </si>
  <si>
    <t>EUR</t>
  </si>
  <si>
    <t>SNGSP</t>
  </si>
  <si>
    <t>Сургнфгз-п</t>
  </si>
  <si>
    <t>GBP</t>
  </si>
  <si>
    <t>PHOR</t>
  </si>
  <si>
    <t>ФосАгро ао</t>
  </si>
  <si>
    <t>GLD</t>
  </si>
  <si>
    <t>BSPB</t>
  </si>
  <si>
    <t>БСП ао</t>
  </si>
  <si>
    <t>HKD</t>
  </si>
  <si>
    <t>RTKM</t>
  </si>
  <si>
    <t>Ростел -ао</t>
  </si>
  <si>
    <t>JPY</t>
  </si>
  <si>
    <t>MTSS</t>
  </si>
  <si>
    <t>МТС-ао</t>
  </si>
  <si>
    <t>KZT</t>
  </si>
  <si>
    <t>GAZP</t>
  </si>
  <si>
    <t>ГАЗПРОМ ао</t>
  </si>
  <si>
    <t>LSNGP</t>
  </si>
  <si>
    <t>РСетиЛЭ-п</t>
  </si>
  <si>
    <t>SLV</t>
  </si>
  <si>
    <t>SNGS</t>
  </si>
  <si>
    <t>Сургнфгз</t>
  </si>
  <si>
    <t>TRY</t>
  </si>
  <si>
    <t>BANEP</t>
  </si>
  <si>
    <t>Башнефт ап</t>
  </si>
  <si>
    <t>UAH</t>
  </si>
  <si>
    <t>NMTP</t>
  </si>
  <si>
    <t>НМТП ао</t>
  </si>
  <si>
    <t>USD</t>
  </si>
  <si>
    <t>UPRO</t>
  </si>
  <si>
    <t>Юнипро ао</t>
  </si>
  <si>
    <t>MSNG</t>
  </si>
  <si>
    <t>+МосЭнерго</t>
  </si>
  <si>
    <t>NKNCP</t>
  </si>
  <si>
    <t>НКНХ ап</t>
  </si>
  <si>
    <t>OGKB</t>
  </si>
  <si>
    <t>ОГК-2 ао</t>
  </si>
  <si>
    <t>MRKP</t>
  </si>
  <si>
    <t>РСетиЦП ао</t>
  </si>
  <si>
    <t>Сумма по акциям: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</si>
  <si>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</si>
  <si>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</si>
  <si>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</si>
  <si>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</si>
  <si>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</si>
  <si>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</si>
  <si>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</si>
  <si>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</si>
  <si>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</si>
  <si>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</si>
  <si>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</si>
  <si>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NVTK - Новатэк ао 42835шт. по 43.77 RUR - налог 243735 RUR (данные из БД)</t>
  </si>
  <si>
    <t>Дивиденд по LSNGP - РСетиЛЭ-п 67078шт. по 21.22 RUR - налог 185075 RUR (данные из БД)</t>
  </si>
  <si>
    <t>Дивиденд по GMKN - ГМКНорНик 3222шт. по 1166.22 RUR - налог 488483 RUR (данные из БД)</t>
  </si>
  <si>
    <t>Дивиденд по MRKP - РСетиЦП ао 67078шт. по 0.03 RUR - налог 243 RUR (данные из БД)</t>
  </si>
  <si>
    <t>Дивиденд по TATNP - Татнфт 3ап 68731шт. по 16.14 RUR - налог 144211 RUR (данные из БД)</t>
  </si>
  <si>
    <t>Дивиденд по TATN - Татнфт 3ао 68664шт. по 16.14 RUR - налог 144071 RUR (данные из БД)</t>
  </si>
  <si>
    <t>Дивиденд по BANEP - Башнефт ап 17486шт. по 117.29 RUR - налог 266621 RUR (данные из БД)</t>
  </si>
  <si>
    <t>Дивиденд по MSNG - +МосЭнерго 7424822шт. по 0.22 RUR - налог 215323 RUR (данные из БД)</t>
  </si>
  <si>
    <t>Дивиденд по OGKB - ОГК-2 ао 19440146шт. по 0.1 RUR - налог 244012 RUR (данные из БД)</t>
  </si>
  <si>
    <t>Дивиденд по NKNCP - НКНХ ап 140901шт. по 0.74 RUR - налог 13628 RUR (данные из БД)</t>
  </si>
  <si>
    <t>Дивиденд по MTSS - МТС-ао 179923шт. по 33.85 RUR - налог 791751 RUR (данные из БД)</t>
  </si>
  <si>
    <t>Дивиденд по NMTP - НМТП ао 1831530шт. по 0.54 RUR - налог 128573 RUR (данные из БД)</t>
  </si>
  <si>
    <t>Дивиденд по TRNFP - Транснф ап 510шт. по 10497.36 RUR - налог 695975 RUR (данные из БД)</t>
  </si>
  <si>
    <t>Дивиденд по RTKM - Ростел -ао 763924шт. по 4.56 RUR - налог 452854 RUR (данные из БД)</t>
  </si>
  <si>
    <t>Дивиденд по SNGSP - Сургнфгз-п 837765шт. по 4.73 RUR - налог 515142 RUR (данные из БД)</t>
  </si>
  <si>
    <t>Дивиденд по SNGS - Сургнфгз 1033241шт. по 0.8 RUR - налог 107457 RUR (данные из БД)</t>
  </si>
  <si>
    <t>Дивиденд по BSPB - БСП ао 136541шт. по 11.81 RUR - налог 209631 RUR (данные из БД)</t>
  </si>
  <si>
    <t>Дивиденд по PHOR - ФосАгро ао 6526шт. по 390 RUR - налог 330868 RUR (данные из БД)</t>
  </si>
  <si>
    <t>Дивиденд по NVTK - Новатэк ао 42835шт. по 45 RUR - налог 250585 RUR (данные из БД)</t>
  </si>
  <si>
    <t>Дивиденд по GAZP - ГАЗПРОМ ао 280613шт. по 51.03 RUR - налог 1861559 RUR (данные из БД)</t>
  </si>
  <si>
    <t>Дивиденд по TATNP - Татнфт 3ап 68731шт. по 32.71 RUR - налог 292265 RUR (данные из БД)</t>
  </si>
  <si>
    <t>Дивиденд по TATN - Татнфт 3ао 68664шт. по 32.71 RUR - налог 291980 RUR (данные из БД)</t>
  </si>
  <si>
    <t>Дивиденд по PHOR - ФосАгро ао 6526шт. по 318 RUR - налог 269785 RUR (данные из БД)</t>
  </si>
  <si>
    <t>Дивиденд по LKOH - ЛУКОЙЛ 11238шт. по 256 RUR - налог 374001 RUR (данные из БД)</t>
  </si>
  <si>
    <t>Дивиденд по LKOH - ЛУКОЙЛ 11238шт. по 537 RUR - налог 784525 RUR (данные из БД)</t>
  </si>
  <si>
    <t>Дивиденд по LSNGP - РСетиЛЭ-п 67078шт. по 0.44 RUR - налог 3867 RUR (данные из БД)</t>
  </si>
  <si>
    <t>Дивиденд по MRKP - РСетиЦП ао 67078шт. по 0.03 RUR - налог 263 RUR (данные из БД)</t>
  </si>
  <si>
    <t>Дивиденд по TATNP - Татнфт 3ап 68731шт. по 6.86 RUR - налог 61294 RUR (данные из БД)</t>
  </si>
  <si>
    <t>Дивиденд по TATN - Татнфт 3ао 68664шт. по 6.86 RUR - налог 61235 RUR (данные из БД)</t>
  </si>
  <si>
    <t>Дивиденд по PHOR - ФосАгро ао 6526шт. по 465 RUR - налог 394497 RUR (данные из БД)</t>
  </si>
  <si>
    <t>Дивиденд по NVTK - Новатэк ао 42835шт. по 60.58 RUR - налог 337343 RUR (данные из БД)</t>
  </si>
  <si>
    <t>Дивиденд по BSPB - БСП ао 136541шт. по 21.16 RUR - налог 375597 RUR (данные из БД)</t>
  </si>
  <si>
    <t>Дивиденд по LKOH - ЛУКОЙЛ 11238шт. по 438 RUR - налог 639892 RUR (данные из БД)</t>
  </si>
  <si>
    <t>Дивиденд по MRKP - РСетиЦП ао 67078шт. по 0 RUR - налог 18 RUR (данные из БД)</t>
  </si>
  <si>
    <t>Дивиденд по LSNGP - РСетиЛЭ-п 67078шт. по 18.83 RUR - налог 164202 RUR (данные из БД)</t>
  </si>
  <si>
    <t>Дивиденд по MTSS - МТС-ао 179923шт. по 34.29 RUR - налог 802043 RUR (данные из БД)</t>
  </si>
  <si>
    <t>Дивиденд по MSNG - +МосЭнерго 7424822шт. по 0.19 RUR - налог 180034 RUR (данные из БД)</t>
  </si>
  <si>
    <t>Дивиденд по BANEP - Башнефт ап 17486шт. по 199.89 RUR - налог 454386 RUR (данные из БД)</t>
  </si>
  <si>
    <t>Дивиденд по OGKB - ОГК-2 ао 19440146шт. по 0.06 RUR - налог 146770 RUR (данные из БД)</t>
  </si>
  <si>
    <t>Дивиденд по PHOR - ФосАгро ао 6526шт. по 264 RUR - налог 223972 RUR (данные из БД)</t>
  </si>
  <si>
    <t>Дивиденд по TATNP - Татнфт 3ап 68731шт. по 27.71 RUR - налог 247590 RUR (данные из БД)</t>
  </si>
  <si>
    <t>Дивиденд по TATN - Татнфт 3ао 68664шт. по 27.71 RUR - налог 247348 RUR (данные из БД)</t>
  </si>
  <si>
    <t>Дивиденд по NKNCP - НКНХ ап 140901шт. по 1.49 RUR - налог 27293 RUR (данные из БД)</t>
  </si>
  <si>
    <t>Дивиденд по NMTP - НМТП ао 1831530шт. по 0.8 RUR - налог 190003 RUR (данные из БД)</t>
  </si>
  <si>
    <t>Дивиденд по TRNFP - Транснф ап 510шт. по 16665.2 RUR - налог 1104903 RUR (данные из БД)</t>
  </si>
  <si>
    <t>Дивиденд по SNGSP - Сургнфгз-п 837765шт. по 0.8 RUR - налог 87128 RUR (данные из БД)</t>
  </si>
  <si>
    <t>Дивиденд по BSPB - БСП ао 136541шт. по 19.08 RUR - налог 338676 RUR (данные из БД)</t>
  </si>
  <si>
    <t>Дивиденд по NVTK - Новатэк ао 42835шт. по 34.5 RUR - налог 192115 RUR (данные из БД)</t>
  </si>
  <si>
    <t>Дивиденд по TATNP - Татнфт 3ап 68731шт. по 27.54 RUR - налог 246071 RUR (данные из БД)</t>
  </si>
  <si>
    <t>Дивиденд по TATN - Татнфт 3ао 68664шт. по 27.54 RUR - налог 245831 RUR (данные из БД)</t>
  </si>
  <si>
    <t>Дивиденд по RTKM - Ростел -ао 763924шт. по 5.45 RUR - налог 540893 RUR (данные из БД)</t>
  </si>
  <si>
    <t>Дивиденд по LKOH - ЛУКОЙЛ 11238шт. по 447 RUR - налог 653040 RUR (данные из БД)</t>
  </si>
  <si>
    <t>Дивиденд по PHOR - ФосАгро ао 6526шт. по 291 RUR - налог 246879 RUR (данные из БД)</t>
  </si>
  <si>
    <t>Дивиденд по GMKN - ГМКНорНик 3222шт. по 915.33 RUR - налог 383395 RUR (данные из БД)</t>
  </si>
  <si>
    <t>Дивиденд по TATNP - Татнфт 3ап 68731шт. по 35.17 RUR - налог 314245 RUR (данные из БД)</t>
  </si>
  <si>
    <t>Дивиденд по TATN - Татнфт 3ао 68664шт. по 35.17 RUR - налог 313939 RUR (данные из БД)</t>
  </si>
  <si>
    <t>Дивиденд по NVTK - Новатэк ао 42835шт. по 44.09 RUR - налог 245517 RUR (данные из БД)</t>
  </si>
  <si>
    <t>Дивиденд по BSPB - БСП ао 136541шт. по 23.37 RUR - налог 414825 RUR (данные из БД)</t>
  </si>
  <si>
    <t>Дивиденд по LKOH - ЛУКОЙЛ 11238шт. по 498 RUR - налог 727548 RUR (данные из БД)</t>
  </si>
  <si>
    <t>Дивиденд по MRKP - РСетиЦП ао 67078шт. по 0.04 RUR - налог 339 RUR (данные из БД)</t>
  </si>
  <si>
    <t>Дивиденд по LSNGP - РСетиЛЭ-п 67078шт. по 22.25 RUR - налог 193982 RUR (данные из БД)</t>
  </si>
  <si>
    <t>Дивиденд по TATNP - Татнфт 3ап 68731шт. по 25.17 RUR - налог 224895 RUR (данные из БД)</t>
  </si>
  <si>
    <t>Дивиденд по TATN - Татнфт 3ао 68664шт. по 25.17 RUR - налог 224675 RUR (данные из БД)</t>
  </si>
  <si>
    <t>Дивиденд по MSNG - +МосЭнерго 7424822шт. по 0.16 RUR - налог 154803 RUR (данные из БД)</t>
  </si>
  <si>
    <t>Дивиденд по NKNCP - НКНХ ап 140901шт. по 2.94 RUR - налог 53852 RUR (данные из БД)</t>
  </si>
  <si>
    <t>Дивиденд по NMTP - НМТП ао 1831530шт. по 0.77 RUR - налог 183812 RUR (данные из БД)</t>
  </si>
  <si>
    <t>Дивиденд по PHOR - ФосАгро ао 6526шт. по 15 RUR - налог 12726 RUR (данные из БД)</t>
  </si>
  <si>
    <t>Дивиденд по PHOR - ФосАгро ао 6526шт. по 294 RUR - налог 249424 RUR (данные из БД)</t>
  </si>
  <si>
    <t>Дивиденд по BANEP - Башнефт ап 17486шт. по 249.69 RUR - налог 567590 RUR (данные из БД)</t>
  </si>
  <si>
    <t>Дивиденд по MTSS - МТС-ао 179923шт. по 35 RUR - налог 818650 RUR (данные из БД)</t>
  </si>
  <si>
    <t>Дивиденд по TRNFP - Транснф ап 51000шт. по 177.2 RUR - налог 1174836 RUR (данные из БД)</t>
  </si>
  <si>
    <t>Дивиденд по SNGSP - Сургнфгз-п 837765шт. по 12.29 RUR - налог 1338497 RUR (данные из БД)</t>
  </si>
  <si>
    <t>Дивиденд по SNGS - Сургнфгз 1033241шт. по 0.85 RUR - налог 114173 RUR (данные из БД)</t>
  </si>
  <si>
    <t>Дивиденд по PHOR - ФосАгро ао 6526шт. по 117 RUR - налог 99260 RUR (данные из БД)</t>
  </si>
  <si>
    <t>Дивиденд по RTKM - Ростел -ао 763924шт. по 6.06 RUR - налог 601819 RUR (данные из БД)</t>
  </si>
  <si>
    <t>Дивиденд по BSPB - БСП ао 136541шт. по 27.26 RUR - налог 483874 RUR (данные из БД)</t>
  </si>
  <si>
    <t>Дивиденд по TATNP - Татнфт 3ап 68731шт. по 38.2 RUR - налог 341318 RUR (данные из БД)</t>
  </si>
  <si>
    <t>Дивиденд по TATN - Татнфт 3ао 68664шт. по 38.2 RUR - налог 340985 RUR (данные из БД)</t>
  </si>
  <si>
    <t>Дивиденд по NVTK - Новатэк ао 42835шт. по 35.5 RUR - налог 197684 RUR (данные из БД)</t>
  </si>
  <si>
    <t>Дивиденд по LKOH - ЛУКОЙЛ 11238шт. по 514 RUR - налог 750923 RUR (данные из БД)</t>
  </si>
  <si>
    <t>Дивиденд по PHOR - ФосАгро ао 6526шт. по 126 RUR - налог 106896 RUR (данные из БД)</t>
  </si>
  <si>
    <t>Дивиденд по TATNP - Татнфт 3ап 68731шт. по 17.39 RUR - налог 155380 RUR (данные из БД)</t>
  </si>
  <si>
    <t>Дивиденд по TATN - Татнфт 3ао 68664шт. по 17.39 RUR - налог 155229 RUR (данные из БД)</t>
  </si>
  <si>
    <t>Дивиденд по NVTK - Новатэк ао 42835шт. по 46.65 RUR - налог 259773 RUR (данные из БД)</t>
  </si>
  <si>
    <t>Дивиденд по BSPB - БСП ао 136541шт. по 29.72 RUR - налог 527540 RUR (данные из БД)</t>
  </si>
  <si>
    <t>Дивиденд по TATNP - Татнфт 3ап 68731шт. по 43.11 RUR - налог 385189 RUR (данные из БД)</t>
  </si>
  <si>
    <t>Дивиденд по TATN - Татнфт 3ао 68664шт. по 43.11 RUR - налог 384814 RUR (данные из БД)</t>
  </si>
  <si>
    <t>Дивиденд по LKOH - ЛУКОЙЛ 11238шт. по 541 RUR - налог 790369 RUR (данные из БД)</t>
  </si>
  <si>
    <t>Дивиденд по PHOR - ФосАгро ао 6526шт. по 87 RUR - налог 73809 RUR (данные из БД)</t>
  </si>
  <si>
    <t>Дивиденд по MRKP - РСетиЦП ао 67078шт. по 0.05 RUR - налог 438 RUR (данные из БД)</t>
  </si>
  <si>
    <t>Дивиденд по NKNCP - НКНХ ап 140901шт. по 2.93 RUR - налог 53669 RUR (данные из БД)</t>
  </si>
  <si>
    <t>Дивиденд по LSNGP - РСетиЛЭ-п 67078шт. по 25.95 RUR - налог 226308 RUR (данные из БД)</t>
  </si>
  <si>
    <t>Дивиденд по BANEP - Башнефт ап 17486шт. по 147.31 RUR - налог 334862 RUR (данные из БД)</t>
  </si>
  <si>
    <t>Дивиденд по NMTP - НМТП ао 1831530шт. по 0.96 RUR - налог 227932 RUR (данные из БД)</t>
  </si>
  <si>
    <t>Дивиденд по TRNFP - Транснф ап 51000шт. по 198.25 RUR - налог 1314398 RUR (данные из БД)</t>
  </si>
  <si>
    <t>Дивиденд по SNGSP - Сургнфгз-п 837765шт. по 8.5 RUR - налог 925730 RUR (данные из БД)</t>
  </si>
  <si>
    <t>Дивиденд по SNGS - Сургнфгз 1033241шт. по 0.9 RUR - налог 120889 RUR (данные из БД)</t>
  </si>
  <si>
    <t>Дивиденд по RTKM - Ростел -ао 763924шт. по 2.71 RUR - налог 269130 RUR (данные из БД)</t>
  </si>
  <si>
    <t>Дивиденд по PHOR - ФосАгро ао 6526шт. по 273 RUR - налог 231608 RUR (данные из БД)</t>
  </si>
  <si>
    <t>Дивиденд по BSPB - БСП ао 136541шт. по 16.61 RUR - налог 294833 RUR (данные из БД)</t>
  </si>
  <si>
    <t>Дивиденд по TATNP - Татнфт 3ап 68731шт. по 14.35 RUR - налог 128218 RUR (данные из БД)</t>
  </si>
  <si>
    <t>Дивиденд по TATN - Татнфт 3ао 68664шт. по 14.35 RUR - налог 128093 RUR (данные из БД)</t>
  </si>
  <si>
    <t>Дивиденд по OGKB - ОГК-2 ао 19440146шт. по 0.06 RUR - налог 151170 RUR (данные из БД)</t>
  </si>
  <si>
    <t>Дивиденд по TATNP - Татнфт 3ап 68731шт. по 8.13 RUR - налог 72642 RUR (данные из БД)</t>
  </si>
  <si>
    <t>Дивиденд по TATN - Татнфт 3ао 68664шт. по 8.13 RUR - налог 72571 RUR (данные из БД)</t>
  </si>
  <si>
    <t>Дивиденд по LKOH - ЛУКОЙЛ 11238шт. по 397 RUR - налог 579993 RUR (данные из БД)</t>
  </si>
  <si>
    <t>Дивиденд по MSNG - +МосЭнерго 7424822шт. по 0.23 RUR - налог 218203 RUR (данные из БД)</t>
  </si>
  <si>
    <t>Дивиденд по NVTK - Новатэк ао 42835шт. по 47.23 RUR - налог 263003 RUR (данные из БД)</t>
  </si>
  <si>
    <t>Дивиденд по LKOH - ЛУКОЙЛ 11238шт. по 278 RUR - налог 406141 RUR (данные из БД)</t>
  </si>
  <si>
    <t>Дивиденд по BSPB - БСП ао 136541шт. по 26.23 RUR - налог 465591 RUR (данные из БД)</t>
  </si>
  <si>
    <t>Дивиденд по LSNGP - РСетиЛЭ-п 67078шт. по 36.72 RUR - налог 320245 RUR (данные из БД)</t>
  </si>
  <si>
    <t>Дивиденд по MRKP - РСетиЦП ао 67078шт. по 0.07 RUR - налог 632 RUR (данные из БД)</t>
  </si>
  <si>
    <t>Дивиденд по NKNCP - НКНХ ап 140901шт. по 0.83 RUR - налог 15203 RUR (данные из БД)</t>
  </si>
  <si>
    <t>Дивиденд по BANEP - Башнефт ап 17486шт. по 69.29 RUR - налог 157509 RUR (данные из БД)</t>
  </si>
  <si>
    <t>Дивиденд по NMTP - НМТП ао 1831530шт. по 1.14 RUR - налог 272576 RUR (данные из БД)</t>
  </si>
  <si>
    <t>Дивиденд по MSNG - +МосЭнерго 7424822шт. по 0.27 RUR - налог 262255 RUR (данные из БД)</t>
  </si>
  <si>
    <t>Дивиденд по TATNP - Татнфт 3ап 68731шт. по 11.61 RUR - налог 103736 RUR (данные из БД)</t>
  </si>
  <si>
    <t>Дивиденд по TATN - Татнфт 3ао 68664шт. по 11.61 RUR - налог 103635 RUR (данные из БД)</t>
  </si>
  <si>
    <t>Дивиденд по SNGSP - Сургнфгз-п 837765шт. по 0.85 RUR - налог 92573 RUR (данные из БД)</t>
  </si>
  <si>
    <t>Дивиденд по TRNFP - Транснф ап 51000шт. по 204.17 RUR - налог 1353647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</si>
  <si>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</si>
  <si>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</si>
  <si>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</si>
  <si>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</si>
  <si>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</si>
  <si>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</si>
  <si>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</si>
  <si>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</si>
  <si>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LKOH
ЛУКОЙЛ</t>
  </si>
  <si>
    <t>TRNFP
Транснф ап</t>
  </si>
  <si>
    <t>TATN
Татнфт 3ао</t>
  </si>
  <si>
    <t>NVTK
Новатэк ао</t>
  </si>
  <si>
    <t>TATNP
Татнфт 3ап</t>
  </si>
  <si>
    <t>GMKN
ГМКНорНик</t>
  </si>
  <si>
    <t>SNGSP
Сургнфгз-п</t>
  </si>
  <si>
    <t>PHOR
ФосАгро ао</t>
  </si>
  <si>
    <t>BSPB
БСП ао</t>
  </si>
  <si>
    <t>RTKM
Ростел -ао</t>
  </si>
  <si>
    <t>MTSS
МТС-ао</t>
  </si>
  <si>
    <t>GAZP
ГАЗПРОМ ао</t>
  </si>
  <si>
    <t>LSNGP
РСетиЛЭ-п</t>
  </si>
  <si>
    <t>SNGS
Сургнфгз</t>
  </si>
  <si>
    <t>BANEP
Башнефт ап</t>
  </si>
  <si>
    <t>NMTP
НМТП ао</t>
  </si>
  <si>
    <t>UPRO
Юнипро ао</t>
  </si>
  <si>
    <t>MSNG
+МосЭнерго</t>
  </si>
  <si>
    <t>NKNCP
НКНХ ап</t>
  </si>
  <si>
    <t>OGKB
ОГК-2 ао</t>
  </si>
  <si>
    <t>MRKP
РСетиЦП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</si>
  <si>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</si>
  <si>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</si>
  <si>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</si>
  <si>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</si>
  <si>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</si>
  <si>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</si>
  <si>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</si>
  <si>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</si>
  <si>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Транснефть ПАО акц.пр.</t>
  </si>
  <si>
    <t>ПАО "НОВАТЭК" ао</t>
  </si>
  <si>
    <t>НК ЛУКОЙЛ (ПАО) - ао</t>
  </si>
  <si>
    <t>"Газпром" (ПАО) ао</t>
  </si>
  <si>
    <t>Ростелеком (ПАО) ао.</t>
  </si>
  <si>
    <t>ГМК "Нор.Никель" ПАО ао</t>
  </si>
  <si>
    <t>Мобильные ТелеСистемы ПАО ао</t>
  </si>
  <si>
    <t>ФосАгро ПАО ао</t>
  </si>
  <si>
    <t>Сургутнефтегаз ПАО ап</t>
  </si>
  <si>
    <t>ПАО "Татнефть" ап 3 вып.</t>
  </si>
  <si>
    <t>ПАО "Татнефть" ао</t>
  </si>
  <si>
    <t>Сургутнефтегаз ПАО акции об.</t>
  </si>
  <si>
    <t>ПАО "Банк "Санкт-Петербург" ао</t>
  </si>
  <si>
    <t>Башнефть АНК ап</t>
  </si>
  <si>
    <t>Юнипро ПАО ао</t>
  </si>
  <si>
    <t>МосЭнерго акции обыкн.</t>
  </si>
  <si>
    <t>ОГК-2 ПАО ао</t>
  </si>
  <si>
    <t>НМТП (ПАО) ао</t>
  </si>
  <si>
    <t>Россети Ленэнерго ПАО-ап</t>
  </si>
  <si>
    <t>Россети Центр и Приволжье ао</t>
  </si>
  <si>
    <t>"Нижнекамскнефтехим" ПАО ап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</si>
  <si>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</si>
  <si>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</si>
  <si>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</si>
  <si>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</si>
  <si>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</si>
  <si>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</si>
  <si>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</si>
  <si>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</si>
  <si>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</si>
  <si>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</si>
  <si>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</si>
  <si>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DIVD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</si>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</sst>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11238</v>
      </c>
      <c r="F2" s="6" t="n">
        <v>6114.5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0.2275</v>
      </c>
      <c r="L2" s="6" t="n">
        <v>4699</v>
      </c>
      <c r="M2" s="17" t="n">
        <v>11.55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51000</v>
      </c>
      <c r="F3" s="6" t="n">
        <v>1048.8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0.1168</v>
      </c>
      <c r="L3" s="6" t="n">
        <v>1209</v>
      </c>
      <c r="M3" s="17" t="n">
        <v>8.99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68664</v>
      </c>
      <c r="F4" s="6" t="n">
        <v>679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0.2624</v>
      </c>
      <c r="L4" s="6" t="n">
        <v>410.7</v>
      </c>
      <c r="M4" s="17" t="n">
        <v>7.84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42835</v>
      </c>
      <c r="F5" s="6" t="n">
        <v>1084.3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0.0204</v>
      </c>
      <c r="L5" s="6" t="n">
        <v>1320</v>
      </c>
      <c r="M5" s="17" t="n">
        <v>7.81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68731</v>
      </c>
      <c r="F6" s="6" t="n">
        <v>649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0.2503</v>
      </c>
      <c r="L6" s="6" t="n">
        <v>413</v>
      </c>
      <c r="M6" s="17" t="n">
        <v>7.5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322200</v>
      </c>
      <c r="F7" s="6" t="n">
        <v>115.9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-0.0323</v>
      </c>
      <c r="L7" s="6" t="n">
        <v>152.76</v>
      </c>
      <c r="M7" s="17" t="n">
        <v>6.28</v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837765</v>
      </c>
      <c r="F8" s="6" t="n">
        <v>42.055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0.1914</v>
      </c>
      <c r="L8" s="6" t="n">
        <v>35.58</v>
      </c>
      <c r="M8" s="17" t="n">
        <v>5.92</v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6526</v>
      </c>
      <c r="F9" s="6" t="n">
        <v>5373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0.0256</v>
      </c>
      <c r="L9" s="6" t="n">
        <v>7345</v>
      </c>
      <c r="M9" s="17" t="n">
        <v>5.9</v>
      </c>
      <c r="N9" s="16"/>
      <c r="O9" s="16" t="s">
        <v>41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136541</v>
      </c>
      <c r="F10" s="6" t="n">
        <v>252.23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0.2695</v>
      </c>
      <c r="L10" s="6" t="n">
        <v>176.1</v>
      </c>
      <c r="M10" s="17" t="n">
        <v>5.79</v>
      </c>
      <c r="N10" s="16"/>
      <c r="O10" s="16" t="s">
        <v>44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763924</v>
      </c>
      <c r="F11" s="6" t="n">
        <v>40.54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-0.0258</v>
      </c>
      <c r="L11" s="6" t="n">
        <v>65.31</v>
      </c>
      <c r="M11" s="17" t="n">
        <v>5.21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179923</v>
      </c>
      <c r="F12" s="6" t="n">
        <v>169.45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0.0497</v>
      </c>
      <c r="L12" s="6" t="n">
        <v>272.1</v>
      </c>
      <c r="M12" s="17" t="n">
        <v>5.13</v>
      </c>
      <c r="N12" s="16"/>
      <c r="O12" s="16" t="s">
        <v>50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280613</v>
      </c>
      <c r="F13" s="6" t="n">
        <v>102.61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-0.0631</v>
      </c>
      <c r="L13" s="6" t="n">
        <v>182.94</v>
      </c>
      <c r="M13" s="17" t="n">
        <v>4.84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67078</v>
      </c>
      <c r="F14" s="6" t="n">
        <v>338.45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0.3335</v>
      </c>
      <c r="L14" s="6" t="n">
        <v>152.75</v>
      </c>
      <c r="M14" s="17" t="n">
        <v>3.82</v>
      </c>
      <c r="N14" s="16"/>
      <c r="O14" s="16" t="s">
        <v>55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1033241</v>
      </c>
      <c r="F15" s="6" t="n">
        <v>16.425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-0.0562</v>
      </c>
      <c r="L15" s="6" t="n">
        <v>25.44</v>
      </c>
      <c r="M15" s="17" t="n">
        <v>2.85</v>
      </c>
      <c r="N15" s="16"/>
      <c r="O15" s="16" t="s">
        <v>58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17486</v>
      </c>
      <c r="F16" s="6" t="n">
        <v>788.5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0.0621</v>
      </c>
      <c r="L16" s="6" t="n">
        <v>1208</v>
      </c>
      <c r="M16" s="17" t="n">
        <v>2.32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1831530</v>
      </c>
      <c r="F17" s="6" t="n">
        <v>6.885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0.0968</v>
      </c>
      <c r="L17" s="6" t="n">
        <v>7.49</v>
      </c>
      <c r="M17" s="17" t="n">
        <v>2.12</v>
      </c>
      <c r="N17" s="16"/>
      <c r="O17" s="16" t="s">
        <v>64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9973533</v>
      </c>
      <c r="F18" s="6" t="n">
        <v>1.062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-0.1086</v>
      </c>
      <c r="L18" s="6" t="n">
        <v>2.06</v>
      </c>
      <c r="M18" s="17" t="n">
        <v>1.78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7424822</v>
      </c>
      <c r="F19" s="6" t="n">
        <v>1.33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-0.0225</v>
      </c>
      <c r="L19" s="6" t="n">
        <v>2.46</v>
      </c>
      <c r="M19" s="17" t="n">
        <v>1.66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140901</v>
      </c>
      <c r="F20" s="6" t="n">
        <v>34.98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-0.1748</v>
      </c>
      <c r="L20" s="6" t="n">
        <v>94.88</v>
      </c>
      <c r="M20" s="17" t="n">
        <v>0.83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19440146</v>
      </c>
      <c r="F21" s="6" t="n">
        <v>0.2168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-0.1634</v>
      </c>
      <c r="L21" s="6" t="n">
        <v>0.73</v>
      </c>
      <c r="M21" s="17" t="n">
        <v>0.71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67078</v>
      </c>
      <c r="F22" s="6" t="n">
        <v>0.5322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0.3518</v>
      </c>
      <c r="L22" s="6" t="n">
        <v>0.24</v>
      </c>
      <c r="M22" s="17" t="n">
        <v>0.01</v>
      </c>
      <c r="N22" s="16"/>
      <c r="O22" s="16"/>
      <c r="P22" s="17"/>
      <c r="Q22" s="17"/>
    </row>
    <row collapsed="false" customFormat="false" customHeight="false" hidden="false" ht="12.1" outlineLevel="0" r="23">
      <c r="A23" s="16"/>
      <c r="B23" s="16"/>
      <c r="C23" s="16"/>
      <c r="D23" s="16"/>
      <c r="E23" s="7"/>
      <c r="F23" s="6"/>
      <c r="G23" s="4"/>
      <c r="H23" s="4" t="s">
        <v>75</v>
      </c>
      <c r="I23" s="4"/>
      <c r="J23" s="5" t="s">
        <f>=SUM(J2:J22)</f>
      </c>
      <c r="K23" s="4"/>
      <c r="L23" s="4"/>
      <c r="M23" s="10" t="s">
        <f>=J23/J26</f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19</v>
      </c>
      <c r="B24" s="16" t="s">
        <v>3</v>
      </c>
      <c r="C24" s="16" t="s">
        <v>76</v>
      </c>
      <c r="D24" s="16" t="s">
        <v>19</v>
      </c>
      <c r="E24" s="7" t="n">
        <v>6836361.1</v>
      </c>
      <c r="F24" s="6" t="n">
        <v>1</v>
      </c>
      <c r="G24" s="17" t="n">
        <v>0</v>
      </c>
      <c r="H24" s="6" t="n">
        <v>0</v>
      </c>
      <c r="I24" s="16"/>
      <c r="J24" s="6" t="s">
        <f>=E24*F24</f>
      </c>
      <c r="K24" s="17"/>
      <c r="L24" s="6"/>
      <c r="M24" s="17"/>
      <c r="N24" s="16"/>
      <c r="O24" s="16"/>
      <c r="P24" s="17"/>
      <c r="Q24" s="17"/>
    </row>
    <row collapsed="false" customFormat="false" customHeight="false" hidden="false" ht="12.1" outlineLevel="0" r="25">
      <c r="A25" s="16"/>
      <c r="B25" s="16"/>
      <c r="C25" s="16"/>
      <c r="D25" s="16"/>
      <c r="E25" s="7"/>
      <c r="F25" s="6"/>
      <c r="G25" s="4"/>
      <c r="H25" s="4" t="s">
        <v>77</v>
      </c>
      <c r="I25" s="4"/>
      <c r="J25" s="5" t="s">
        <f>=SUM(J24:J24)</f>
      </c>
      <c r="K25" s="4"/>
      <c r="L25" s="4"/>
      <c r="M25" s="10" t="s">
        <f>=J25/J26</f>
      </c>
      <c r="N25" s="16"/>
      <c r="O25" s="16"/>
      <c r="P25" s="17"/>
      <c r="Q25" s="17"/>
    </row>
    <row collapsed="false" customFormat="false" customHeight="false" hidden="false" ht="12.1" outlineLevel="0" r="26">
      <c r="A26" s="16"/>
      <c r="B26" s="16"/>
      <c r="C26" s="16"/>
      <c r="D26" s="16"/>
      <c r="E26" s="7"/>
      <c r="F26" s="6"/>
      <c r="G26" s="4"/>
      <c r="H26" s="4" t="s">
        <v>78</v>
      </c>
      <c r="I26" s="4"/>
      <c r="J26" s="5" t="s">
        <f>=J23+J25</f>
      </c>
      <c r="K26" s="17"/>
      <c r="L26" s="6"/>
      <c r="M26" s="17"/>
      <c r="N26" s="16"/>
      <c r="O26" s="16"/>
      <c r="P26" s="17"/>
      <c r="Q26" s="17"/>
    </row>
  </sheetData>
  <mergeCells>
    <mergeCell ref="H23:I23"/>
    <mergeCell ref="H25:I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79</v>
      </c>
      <c r="B1" s="18" t="s">
        <v>9</v>
      </c>
      <c r="C1" s="18" t="s">
        <v>80</v>
      </c>
      <c r="D1" s="18" t="s">
        <v>81</v>
      </c>
      <c r="E1" s="18" t="s">
        <v>82</v>
      </c>
      <c r="F1" s="18" t="s">
        <v>83</v>
      </c>
      <c r="G1" s="18" t="s">
        <v>84</v>
      </c>
      <c r="H1" s="18" t="s">
        <v>85</v>
      </c>
    </row>
    <row collapsed="false" customFormat="false" customHeight="false" hidden="false" ht="12.1" outlineLevel="0" r="2">
      <c r="A2" s="13" t="n">
        <v>44677.774305556</v>
      </c>
      <c r="B2" s="6" t="n">
        <v>673274817.35</v>
      </c>
      <c r="C2" s="16" t="s">
        <v>86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44686</v>
      </c>
      <c r="B3" s="6" t="n">
        <v>-1631152.95</v>
      </c>
      <c r="C3" s="16" t="s">
        <v>87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44722</v>
      </c>
      <c r="B4" s="6" t="n">
        <v>-1238575.06</v>
      </c>
      <c r="C4" s="16" t="s">
        <v>88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44726</v>
      </c>
      <c r="B5" s="6" t="n">
        <v>-3269077.84</v>
      </c>
      <c r="C5" s="16" t="s">
        <v>89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44739</v>
      </c>
      <c r="B6" s="6" t="n">
        <v>-1623.11</v>
      </c>
      <c r="C6" s="16" t="s">
        <v>90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44750</v>
      </c>
      <c r="B7" s="6" t="n">
        <v>-965107.34</v>
      </c>
      <c r="C7" s="16" t="s">
        <v>91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44750</v>
      </c>
      <c r="B8" s="6" t="n">
        <v>-964165.96</v>
      </c>
      <c r="C8" s="16" t="s">
        <v>92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44753</v>
      </c>
      <c r="B9" s="6" t="n">
        <v>-1784311.94</v>
      </c>
      <c r="C9" s="16" t="s">
        <v>93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44753</v>
      </c>
      <c r="B10" s="6" t="n">
        <v>-1441006.29</v>
      </c>
      <c r="C10" s="16" t="s">
        <v>94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44753</v>
      </c>
      <c r="B11" s="6" t="n">
        <v>-1633004.14</v>
      </c>
      <c r="C11" s="16" t="s">
        <v>95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44753</v>
      </c>
      <c r="B12" s="6" t="n">
        <v>-91202.34</v>
      </c>
      <c r="C12" s="16" t="s">
        <v>96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44754</v>
      </c>
      <c r="B13" s="6" t="n">
        <v>-5298642.55</v>
      </c>
      <c r="C13" s="16" t="s">
        <v>97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44754</v>
      </c>
      <c r="B14" s="6" t="n">
        <v>-860453.2</v>
      </c>
      <c r="C14" s="16" t="s">
        <v>98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44762</v>
      </c>
      <c r="B15" s="6" t="n">
        <v>-4657678.6</v>
      </c>
      <c r="C15" s="16" t="s">
        <v>99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44762</v>
      </c>
      <c r="B16" s="6" t="n">
        <v>-3030639.44</v>
      </c>
      <c r="C16" s="16" t="s">
        <v>100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44762</v>
      </c>
      <c r="B17" s="6" t="n">
        <v>-3447486.45</v>
      </c>
      <c r="C17" s="16" t="s">
        <v>101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44762</v>
      </c>
      <c r="B18" s="6" t="n">
        <v>-719135.8</v>
      </c>
      <c r="C18" s="16" t="s">
        <v>102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44802</v>
      </c>
      <c r="B19" s="6" t="n">
        <v>-1402918.21</v>
      </c>
      <c r="C19" s="16" t="s">
        <v>103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44837</v>
      </c>
      <c r="B20" s="6" t="n">
        <v>-2214272</v>
      </c>
      <c r="C20" s="16" t="s">
        <v>104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44837</v>
      </c>
      <c r="B21" s="6" t="n">
        <v>-2214272.01</v>
      </c>
      <c r="C21" s="16" t="s">
        <v>104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44843</v>
      </c>
      <c r="B22" s="6" t="n">
        <v>-1676990</v>
      </c>
      <c r="C22" s="16" t="s">
        <v>105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44845</v>
      </c>
      <c r="B23" s="6" t="n">
        <v>-12458122.39</v>
      </c>
      <c r="C23" s="16" t="s">
        <v>106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44845</v>
      </c>
      <c r="B24" s="6" t="n">
        <v>-1955926.01</v>
      </c>
      <c r="C24" s="16" t="s">
        <v>107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44845</v>
      </c>
      <c r="B25" s="6" t="n">
        <v>-1954019.44</v>
      </c>
      <c r="C25" s="16" t="s">
        <v>108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44914</v>
      </c>
      <c r="B26" s="6" t="n">
        <v>-1805483</v>
      </c>
      <c r="C26" s="16" t="s">
        <v>109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44916</v>
      </c>
      <c r="B27" s="6" t="n">
        <v>-2502927</v>
      </c>
      <c r="C27" s="16" t="s">
        <v>110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44916</v>
      </c>
      <c r="B28" s="6" t="n">
        <v>-5250281</v>
      </c>
      <c r="C28" s="16" t="s">
        <v>111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44934</v>
      </c>
      <c r="B29" s="6" t="n">
        <v>-25882.09</v>
      </c>
      <c r="C29" s="16" t="s">
        <v>112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44934</v>
      </c>
      <c r="B30" s="6" t="n">
        <v>-1759.4</v>
      </c>
      <c r="C30" s="16" t="s">
        <v>113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44936</v>
      </c>
      <c r="B31" s="6" t="n">
        <v>-410200.66</v>
      </c>
      <c r="C31" s="16" t="s">
        <v>114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44936</v>
      </c>
      <c r="B32" s="6" t="n">
        <v>-409800.04</v>
      </c>
      <c r="C32" s="16" t="s">
        <v>115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45020</v>
      </c>
      <c r="B33" s="6" t="n">
        <v>-2640093</v>
      </c>
      <c r="C33" s="16" t="s">
        <v>116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45049</v>
      </c>
      <c r="B34" s="6" t="n">
        <v>-2257601.3</v>
      </c>
      <c r="C34" s="16" t="s">
        <v>117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45056</v>
      </c>
      <c r="B35" s="6" t="n">
        <v>-2513610.56</v>
      </c>
      <c r="C35" s="16" t="s">
        <v>118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45082</v>
      </c>
      <c r="B36" s="6" t="n">
        <v>-4282352</v>
      </c>
      <c r="C36" s="16" t="s">
        <v>119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45100</v>
      </c>
      <c r="B37" s="6" t="n">
        <v>-118.84</v>
      </c>
      <c r="C37" s="16" t="s">
        <v>120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45104</v>
      </c>
      <c r="B38" s="6" t="n">
        <v>-1098890.16</v>
      </c>
      <c r="C38" s="16" t="s">
        <v>121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45106</v>
      </c>
      <c r="B39" s="6" t="n">
        <v>-5367516.67</v>
      </c>
      <c r="C39" s="16" t="s">
        <v>122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45111</v>
      </c>
      <c r="B40" s="6" t="n">
        <v>-1204843.8</v>
      </c>
      <c r="C40" s="16" t="s">
        <v>123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45114</v>
      </c>
      <c r="B41" s="6" t="n">
        <v>-3040890.54</v>
      </c>
      <c r="C41" s="16" t="s">
        <v>124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45117</v>
      </c>
      <c r="B42" s="6" t="n">
        <v>-982232.95</v>
      </c>
      <c r="C42" s="16" t="s">
        <v>125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45118</v>
      </c>
      <c r="B43" s="6" t="n">
        <v>-1498892</v>
      </c>
      <c r="C43" s="16" t="s">
        <v>126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45118</v>
      </c>
      <c r="B44" s="6" t="n">
        <v>-1656946.01</v>
      </c>
      <c r="C44" s="16" t="s">
        <v>127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45118</v>
      </c>
      <c r="B45" s="6" t="n">
        <v>-1655331.44</v>
      </c>
      <c r="C45" s="16" t="s">
        <v>128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45118</v>
      </c>
      <c r="B46" s="6" t="n">
        <v>-182649.49</v>
      </c>
      <c r="C46" s="16" t="s">
        <v>129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45119</v>
      </c>
      <c r="B47" s="6" t="n">
        <v>-1271557.94</v>
      </c>
      <c r="C47" s="16" t="s">
        <v>130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45127</v>
      </c>
      <c r="B48" s="6" t="n">
        <v>-7394349</v>
      </c>
      <c r="C48" s="16" t="s">
        <v>131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45127</v>
      </c>
      <c r="B49" s="6" t="n">
        <v>-583084</v>
      </c>
      <c r="C49" s="16" t="s">
        <v>132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45127</v>
      </c>
      <c r="B50" s="6" t="n">
        <v>-719135.8</v>
      </c>
      <c r="C50" s="16" t="s">
        <v>102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45208</v>
      </c>
      <c r="B51" s="6" t="n">
        <v>-2266526.28</v>
      </c>
      <c r="C51" s="16" t="s">
        <v>133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45209</v>
      </c>
      <c r="B52" s="6" t="n">
        <v>-1285692.5</v>
      </c>
      <c r="C52" s="16" t="s">
        <v>134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45210</v>
      </c>
      <c r="B53" s="6" t="n">
        <v>-1646780.74</v>
      </c>
      <c r="C53" s="16" t="s">
        <v>135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45210</v>
      </c>
      <c r="B54" s="6" t="n">
        <v>-1645175.56</v>
      </c>
      <c r="C54" s="16" t="s">
        <v>136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45261</v>
      </c>
      <c r="B55" s="6" t="n">
        <v>-3619819.07</v>
      </c>
      <c r="C55" s="16" t="s">
        <v>137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45277</v>
      </c>
      <c r="B56" s="6" t="n">
        <v>-4370346</v>
      </c>
      <c r="C56" s="16" t="s">
        <v>138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45285</v>
      </c>
      <c r="B57" s="6" t="n">
        <v>-1652187</v>
      </c>
      <c r="C57" s="16" t="s">
        <v>139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45286</v>
      </c>
      <c r="B58" s="6" t="n">
        <v>-2565798.26</v>
      </c>
      <c r="C58" s="16" t="s">
        <v>140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45300</v>
      </c>
      <c r="B59" s="6" t="n">
        <v>-2103024.27</v>
      </c>
      <c r="C59" s="16" t="s">
        <v>141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45300</v>
      </c>
      <c r="B60" s="6" t="n">
        <v>-2100973.88</v>
      </c>
      <c r="C60" s="16" t="s">
        <v>142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45377</v>
      </c>
      <c r="B61" s="6" t="n">
        <v>-1643078.15</v>
      </c>
      <c r="C61" s="16" t="s">
        <v>143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45418</v>
      </c>
      <c r="B62" s="6" t="n">
        <v>-2776138.17</v>
      </c>
      <c r="C62" s="16" t="s">
        <v>144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45419</v>
      </c>
      <c r="B63" s="6" t="n">
        <v>-4868976</v>
      </c>
      <c r="C63" s="16" t="s">
        <v>145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45471</v>
      </c>
      <c r="B64" s="6" t="n">
        <v>-2265.64</v>
      </c>
      <c r="C64" s="16" t="s">
        <v>146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45475</v>
      </c>
      <c r="B65" s="6" t="n">
        <v>-1298188.23</v>
      </c>
      <c r="C65" s="16" t="s">
        <v>147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45482</v>
      </c>
      <c r="B66" s="6" t="n">
        <v>-1505064.27</v>
      </c>
      <c r="C66" s="16" t="s">
        <v>148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45482</v>
      </c>
      <c r="B67" s="6" t="n">
        <v>-1503597.88</v>
      </c>
      <c r="C67" s="16" t="s">
        <v>149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45482</v>
      </c>
      <c r="B68" s="6" t="n">
        <v>-1035989.95</v>
      </c>
      <c r="C68" s="16" t="s">
        <v>150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45482</v>
      </c>
      <c r="B69" s="6" t="n">
        <v>-360396.94</v>
      </c>
      <c r="C69" s="16" t="s">
        <v>151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45483</v>
      </c>
      <c r="B70" s="6" t="n">
        <v>-1230129.16</v>
      </c>
      <c r="C70" s="16" t="s">
        <v>152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45484</v>
      </c>
      <c r="B71" s="6" t="n">
        <v>-85164</v>
      </c>
      <c r="C71" s="16" t="s">
        <v>153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45484</v>
      </c>
      <c r="B72" s="6" t="n">
        <v>-1669220</v>
      </c>
      <c r="C72" s="16" t="s">
        <v>154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45485</v>
      </c>
      <c r="B73" s="6" t="n">
        <v>-3798489.34</v>
      </c>
      <c r="C73" s="16" t="s">
        <v>155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45489</v>
      </c>
      <c r="B74" s="6" t="n">
        <v>-5478655</v>
      </c>
      <c r="C74" s="16" t="s">
        <v>156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45491</v>
      </c>
      <c r="B75" s="6" t="n">
        <v>-7862364</v>
      </c>
      <c r="C75" s="16" t="s">
        <v>157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45491</v>
      </c>
      <c r="B76" s="6" t="n">
        <v>-8957634.85</v>
      </c>
      <c r="C76" s="16" t="s">
        <v>158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45491</v>
      </c>
      <c r="B77" s="6" t="n">
        <v>-764081.85</v>
      </c>
      <c r="C77" s="16" t="s">
        <v>159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45557</v>
      </c>
      <c r="B78" s="6" t="n">
        <v>-664282</v>
      </c>
      <c r="C78" s="16" t="s">
        <v>160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45562</v>
      </c>
      <c r="B79" s="6" t="n">
        <v>-4027560.44</v>
      </c>
      <c r="C79" s="16" t="s">
        <v>161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45565</v>
      </c>
      <c r="B80" s="6" t="n">
        <v>-3238233.66</v>
      </c>
      <c r="C80" s="16" t="s">
        <v>162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45573</v>
      </c>
      <c r="B81" s="6" t="n">
        <v>-2284206.2</v>
      </c>
      <c r="C81" s="16" t="s">
        <v>163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45573</v>
      </c>
      <c r="B82" s="6" t="n">
        <v>-2281979.8</v>
      </c>
      <c r="C82" s="16" t="s">
        <v>164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45576</v>
      </c>
      <c r="B83" s="6" t="n">
        <v>-1322958.5</v>
      </c>
      <c r="C83" s="16" t="s">
        <v>165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45643</v>
      </c>
      <c r="B84" s="6" t="n">
        <v>-5025409</v>
      </c>
      <c r="C84" s="16" t="s">
        <v>166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45648</v>
      </c>
      <c r="B85" s="6" t="n">
        <v>-715380</v>
      </c>
      <c r="C85" s="16" t="s">
        <v>167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45665</v>
      </c>
      <c r="B86" s="6" t="n">
        <v>-1039852.09</v>
      </c>
      <c r="C86" s="16" t="s">
        <v>168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45665</v>
      </c>
      <c r="B87" s="6" t="n">
        <v>-1038837.96</v>
      </c>
      <c r="C87" s="16" t="s">
        <v>169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45775</v>
      </c>
      <c r="B88" s="6" t="n">
        <v>-1738479.75</v>
      </c>
      <c r="C88" s="16" t="s">
        <v>170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45782</v>
      </c>
      <c r="B89" s="6" t="n">
        <v>-3530458.52</v>
      </c>
      <c r="C89" s="16" t="s">
        <v>171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45810</v>
      </c>
      <c r="B90" s="6" t="n">
        <v>-2577804.41</v>
      </c>
      <c r="C90" s="16" t="s">
        <v>172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45810</v>
      </c>
      <c r="B91" s="6" t="n">
        <v>-2575291.04</v>
      </c>
      <c r="C91" s="16" t="s">
        <v>173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45811</v>
      </c>
      <c r="B92" s="6" t="n">
        <v>-5289389</v>
      </c>
      <c r="C92" s="16" t="s">
        <v>174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45817</v>
      </c>
      <c r="B93" s="6" t="n">
        <v>-493953</v>
      </c>
      <c r="C93" s="16" t="s">
        <v>175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45839</v>
      </c>
      <c r="B94" s="6" t="n">
        <v>-2930.32</v>
      </c>
      <c r="C94" s="16" t="s">
        <v>176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45839</v>
      </c>
      <c r="B95" s="6" t="n">
        <v>-359170.93</v>
      </c>
      <c r="C95" s="16" t="s">
        <v>177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45841</v>
      </c>
      <c r="B96" s="6" t="n">
        <v>-1514520.38</v>
      </c>
      <c r="C96" s="16" t="s">
        <v>178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45845</v>
      </c>
      <c r="B97" s="6" t="n">
        <v>-5478655</v>
      </c>
      <c r="C97" s="16" t="s">
        <v>156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45852</v>
      </c>
      <c r="B98" s="6" t="n">
        <v>-2241000.66</v>
      </c>
      <c r="C98" s="16" t="s">
        <v>179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45852</v>
      </c>
      <c r="B99" s="6" t="n">
        <v>-1525391.67</v>
      </c>
      <c r="C99" s="16" t="s">
        <v>180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45855</v>
      </c>
      <c r="B100" s="6" t="n">
        <v>-8796352</v>
      </c>
      <c r="C100" s="16" t="s">
        <v>181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45855</v>
      </c>
      <c r="B101" s="6" t="n">
        <v>-6195272.5</v>
      </c>
      <c r="C101" s="16" t="s">
        <v>182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45855</v>
      </c>
      <c r="B102" s="6" t="n">
        <v>-809027.9</v>
      </c>
      <c r="C102" s="16" t="s">
        <v>183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45882</v>
      </c>
      <c r="B103" s="6" t="n">
        <v>-1801104.04</v>
      </c>
      <c r="C103" s="16" t="s">
        <v>184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45931</v>
      </c>
      <c r="B104" s="6" t="n">
        <v>-1549990</v>
      </c>
      <c r="C104" s="16" t="s">
        <v>185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45936</v>
      </c>
      <c r="B105" s="6" t="n">
        <v>-1322958.5</v>
      </c>
      <c r="C105" s="16" t="s">
        <v>165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45936</v>
      </c>
      <c r="B106" s="6" t="n">
        <v>-1973113.01</v>
      </c>
      <c r="C106" s="16" t="s">
        <v>186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45944</v>
      </c>
      <c r="B107" s="6" t="n">
        <v>-858071.85</v>
      </c>
      <c r="C107" s="16" t="s">
        <v>187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45944</v>
      </c>
      <c r="B108" s="6" t="n">
        <v>-857235.4</v>
      </c>
      <c r="C108" s="16" t="s">
        <v>188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45966</v>
      </c>
      <c r="B109" s="6" t="n">
        <v>-1011675.42</v>
      </c>
      <c r="C109" s="16" t="s">
        <v>189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46033</v>
      </c>
      <c r="B110" s="6" t="n">
        <v>-486141.03</v>
      </c>
      <c r="C110" s="16" t="s">
        <v>190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46033</v>
      </c>
      <c r="B111" s="6" t="n">
        <v>-485667.32</v>
      </c>
      <c r="C111" s="16" t="s">
        <v>191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46034</v>
      </c>
      <c r="B112" s="6" t="n">
        <v>-3881493</v>
      </c>
      <c r="C112" s="16" t="s">
        <v>192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46084</v>
      </c>
      <c r="B113" s="6" t="n">
        <v>-1460280</v>
      </c>
      <c r="C113" s="16" t="s">
        <v>193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46125</v>
      </c>
      <c r="B114" s="6" t="n">
        <v>-1760094.05</v>
      </c>
      <c r="C114" s="16" t="s">
        <v>194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46146</v>
      </c>
      <c r="B115" s="6" t="n">
        <v>-2718023</v>
      </c>
      <c r="C115" s="16" t="s">
        <v>195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46154</v>
      </c>
      <c r="B116" s="6" t="n">
        <v>-3115879.43</v>
      </c>
      <c r="C116" s="16" t="s">
        <v>196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46190</v>
      </c>
      <c r="B117" s="6" t="n">
        <v>-2143174.43</v>
      </c>
      <c r="C117" s="16" t="s">
        <v>197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46203</v>
      </c>
      <c r="B118" s="6" t="n">
        <v>-4231.16</v>
      </c>
      <c r="C118" s="16" t="s">
        <v>198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46203</v>
      </c>
      <c r="B119" s="6" t="n">
        <v>-101744.83</v>
      </c>
      <c r="C119" s="16" t="s">
        <v>199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46212</v>
      </c>
      <c r="B120" s="6" t="n">
        <v>-5478655</v>
      </c>
      <c r="C120" s="16" t="s">
        <v>156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46216</v>
      </c>
      <c r="B121" s="6" t="n">
        <v>-1054095.94</v>
      </c>
      <c r="C121" s="16" t="s">
        <v>200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46216</v>
      </c>
      <c r="B122" s="6" t="n">
        <v>-1824159.54</v>
      </c>
      <c r="C122" s="16" t="s">
        <v>201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46217</v>
      </c>
      <c r="B123" s="6" t="n">
        <v>-1755089.87</v>
      </c>
      <c r="C123" s="16" t="s">
        <v>202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46218</v>
      </c>
      <c r="B124" s="6" t="n">
        <v>-694230.91</v>
      </c>
      <c r="C124" s="16" t="s">
        <v>203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46218</v>
      </c>
      <c r="B125" s="6" t="n">
        <v>-693554.04</v>
      </c>
      <c r="C125" s="16" t="s">
        <v>204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46219</v>
      </c>
      <c r="B126" s="6" t="n">
        <v>-619527.25</v>
      </c>
      <c r="C126" s="16" t="s">
        <v>205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46219</v>
      </c>
      <c r="B127" s="6" t="n">
        <v>-764081.85</v>
      </c>
      <c r="C127" s="16" t="s">
        <v>159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46223</v>
      </c>
      <c r="B128" s="6" t="n">
        <v>-9059023</v>
      </c>
      <c r="C128" s="16" t="s">
        <v>206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46223</v>
      </c>
      <c r="B129" s="6" t="n">
        <v>-1801104.04</v>
      </c>
      <c r="C129" s="16" t="s">
        <v>184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2" t="n">
        <v>46305.84931713</v>
      </c>
      <c r="B130" s="5" t="n">
        <v>-594762702.77</v>
      </c>
      <c r="C130" s="14" t="s">
        <v>207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/>
      <c r="B131" s="9" t="s">
        <f>=XIRR(B2:B130,A2:A130)</f>
      </c>
      <c r="C131" s="16" t="s">
        <v>208</v>
      </c>
      <c r="D131" s="16"/>
      <c r="E131" s="16"/>
      <c r="F131" s="7"/>
      <c r="G131" s="2" t="s">
        <v>209</v>
      </c>
      <c r="H131" s="6" t="s">
        <f>=SUM(I2:H130)/365</f>
      </c>
    </row>
    <row collapsed="false" customFormat="false" customHeight="false" hidden="false" ht="12.1" outlineLevel="0" r="132">
      <c r="A132" s="13"/>
      <c r="B132" s="5" t="s">
        <f>=-SUM(B2:B130)</f>
      </c>
      <c r="C132" s="16" t="s">
        <v>210</v>
      </c>
      <c r="D132" s="16"/>
      <c r="E132" s="16"/>
      <c r="F132" s="7"/>
      <c r="G132" s="14" t="s">
        <v>211</v>
      </c>
      <c r="H132" s="9" t="s">
        <f>=B132/H131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</row>
    <row collapsed="false" customFormat="false" customHeight="false" hidden="false" ht="12.1" outlineLevel="0" r="2">
      <c r="A2" s="11" t="n">
        <v>44678</v>
      </c>
      <c r="B2" s="6" t="n">
        <v>52807362</v>
      </c>
      <c r="C2" s="0" t="s">
        <v>212</v>
      </c>
      <c r="D2" s="11" t="n">
        <v>44678</v>
      </c>
      <c r="E2" s="6" t="n">
        <v>61659000</v>
      </c>
      <c r="F2" s="0" t="s">
        <v>212</v>
      </c>
      <c r="G2" s="11" t="n">
        <v>44678</v>
      </c>
      <c r="H2" s="6" t="n">
        <v>28200304.8</v>
      </c>
      <c r="I2" s="0" t="s">
        <v>212</v>
      </c>
      <c r="J2" s="11" t="n">
        <v>44678</v>
      </c>
      <c r="K2" s="6" t="n">
        <v>56542200</v>
      </c>
      <c r="L2" s="0" t="s">
        <v>212</v>
      </c>
      <c r="M2" s="11" t="n">
        <v>44678</v>
      </c>
      <c r="N2" s="6" t="n">
        <v>28385903</v>
      </c>
      <c r="O2" s="0" t="s">
        <v>212</v>
      </c>
      <c r="P2" s="11" t="n">
        <v>44678</v>
      </c>
      <c r="Q2" s="6" t="n">
        <v>49219272</v>
      </c>
      <c r="R2" s="0" t="s">
        <v>212</v>
      </c>
      <c r="S2" s="11" t="n">
        <v>44678</v>
      </c>
      <c r="T2" s="6" t="n">
        <v>29803489.88</v>
      </c>
      <c r="U2" s="0" t="s">
        <v>212</v>
      </c>
      <c r="V2" s="11" t="n">
        <v>44678</v>
      </c>
      <c r="W2" s="6" t="n">
        <v>47933470</v>
      </c>
      <c r="X2" s="0" t="s">
        <v>212</v>
      </c>
      <c r="Y2" s="11" t="n">
        <v>44678</v>
      </c>
      <c r="Z2" s="6" t="n">
        <v>24044870.1</v>
      </c>
      <c r="AA2" s="0" t="s">
        <v>212</v>
      </c>
      <c r="AB2" s="11" t="n">
        <v>44678</v>
      </c>
      <c r="AC2" s="6" t="n">
        <v>49891876.44</v>
      </c>
      <c r="AD2" s="0" t="s">
        <v>212</v>
      </c>
      <c r="AE2" s="11" t="n">
        <v>44678</v>
      </c>
      <c r="AF2" s="6" t="n">
        <v>48957048.3</v>
      </c>
      <c r="AG2" s="0" t="s">
        <v>212</v>
      </c>
      <c r="AH2" s="11" t="n">
        <v>44678</v>
      </c>
      <c r="AI2" s="6" t="n">
        <v>51335342.22</v>
      </c>
      <c r="AJ2" s="0" t="s">
        <v>212</v>
      </c>
      <c r="AK2" s="11" t="n">
        <v>44678</v>
      </c>
      <c r="AL2" s="6" t="n">
        <v>10246164.5</v>
      </c>
      <c r="AM2" s="0" t="s">
        <v>212</v>
      </c>
      <c r="AN2" s="11" t="n">
        <v>44678</v>
      </c>
      <c r="AO2" s="6" t="n">
        <v>26285651.04</v>
      </c>
      <c r="AP2" s="0" t="s">
        <v>212</v>
      </c>
      <c r="AQ2" s="11" t="n">
        <v>44678</v>
      </c>
      <c r="AR2" s="6" t="n">
        <v>21123088</v>
      </c>
      <c r="AS2" s="0" t="s">
        <v>212</v>
      </c>
      <c r="AT2" s="11" t="n">
        <v>44678</v>
      </c>
      <c r="AU2" s="6" t="n">
        <v>13709002.05</v>
      </c>
      <c r="AV2" s="0" t="s">
        <v>212</v>
      </c>
      <c r="AW2" s="11" t="n">
        <v>44678</v>
      </c>
      <c r="AX2" s="6" t="n">
        <v>20535504.45</v>
      </c>
      <c r="AY2" s="0" t="s">
        <v>212</v>
      </c>
      <c r="AZ2" s="11" t="n">
        <v>44678</v>
      </c>
      <c r="BA2" s="6" t="n">
        <v>18231650.42</v>
      </c>
      <c r="BB2" s="0" t="s">
        <v>212</v>
      </c>
      <c r="BC2" s="11" t="n">
        <v>44678</v>
      </c>
      <c r="BD2" s="6" t="n">
        <v>13368686.88</v>
      </c>
      <c r="BE2" s="0" t="s">
        <v>212</v>
      </c>
      <c r="BF2" s="11" t="n">
        <v>44678</v>
      </c>
      <c r="BG2" s="6" t="n">
        <v>14142706.22</v>
      </c>
      <c r="BH2" s="0" t="s">
        <v>212</v>
      </c>
      <c r="BI2" s="11" t="n">
        <v>44678</v>
      </c>
      <c r="BJ2" s="6" t="n">
        <v>15863.95</v>
      </c>
      <c r="BK2" s="0" t="s">
        <v>212</v>
      </c>
    </row>
    <row collapsed="false" customFormat="false" customHeight="false" hidden="false" ht="12.1" outlineLevel="0" r="3">
      <c r="A3" s="11" t="n">
        <v>44916</v>
      </c>
      <c r="B3" s="6" t="n">
        <v>-2502927</v>
      </c>
      <c r="C3" s="0" t="s">
        <v>110</v>
      </c>
      <c r="D3" s="11" t="n">
        <v>44762</v>
      </c>
      <c r="E3" s="6" t="n">
        <v>-4657678.6</v>
      </c>
      <c r="F3" s="0" t="s">
        <v>99</v>
      </c>
      <c r="G3" s="11" t="n">
        <v>44750</v>
      </c>
      <c r="H3" s="6" t="n">
        <v>-964165.96</v>
      </c>
      <c r="I3" s="0" t="s">
        <v>92</v>
      </c>
      <c r="J3" s="11" t="n">
        <v>44686</v>
      </c>
      <c r="K3" s="6" t="n">
        <v>-1631152.95</v>
      </c>
      <c r="L3" s="0" t="s">
        <v>87</v>
      </c>
      <c r="M3" s="11" t="n">
        <v>44750</v>
      </c>
      <c r="N3" s="6" t="n">
        <v>-965107.34</v>
      </c>
      <c r="O3" s="0" t="s">
        <v>91</v>
      </c>
      <c r="P3" s="11" t="n">
        <v>44726</v>
      </c>
      <c r="Q3" s="6" t="n">
        <v>-3269077.84</v>
      </c>
      <c r="R3" s="0" t="s">
        <v>89</v>
      </c>
      <c r="S3" s="11" t="n">
        <v>44762</v>
      </c>
      <c r="T3" s="6" t="n">
        <v>-3447486.45</v>
      </c>
      <c r="U3" s="0" t="s">
        <v>101</v>
      </c>
      <c r="V3" s="11" t="n">
        <v>44837</v>
      </c>
      <c r="W3" s="6" t="n">
        <v>-2214272</v>
      </c>
      <c r="X3" s="0" t="s">
        <v>104</v>
      </c>
      <c r="Y3" s="11" t="n">
        <v>44802</v>
      </c>
      <c r="Z3" s="6" t="n">
        <v>-1402918.21</v>
      </c>
      <c r="AA3" s="0" t="s">
        <v>103</v>
      </c>
      <c r="AB3" s="11" t="n">
        <v>44762</v>
      </c>
      <c r="AC3" s="6" t="n">
        <v>-3030639.44</v>
      </c>
      <c r="AD3" s="0" t="s">
        <v>100</v>
      </c>
      <c r="AE3" s="11" t="n">
        <v>44754</v>
      </c>
      <c r="AF3" s="6" t="n">
        <v>-5298642.55</v>
      </c>
      <c r="AG3" s="0" t="s">
        <v>97</v>
      </c>
      <c r="AH3" s="11" t="n">
        <v>44845</v>
      </c>
      <c r="AI3" s="6" t="n">
        <v>-12458122.39</v>
      </c>
      <c r="AJ3" s="0" t="s">
        <v>106</v>
      </c>
      <c r="AK3" s="11" t="n">
        <v>44722</v>
      </c>
      <c r="AL3" s="6" t="n">
        <v>-1238575.06</v>
      </c>
      <c r="AM3" s="0" t="s">
        <v>88</v>
      </c>
      <c r="AN3" s="11" t="n">
        <v>44762</v>
      </c>
      <c r="AO3" s="6" t="n">
        <v>-719135.8</v>
      </c>
      <c r="AP3" s="0" t="s">
        <v>102</v>
      </c>
      <c r="AQ3" s="11" t="n">
        <v>44753</v>
      </c>
      <c r="AR3" s="6" t="n">
        <v>-1784311.94</v>
      </c>
      <c r="AS3" s="0" t="s">
        <v>93</v>
      </c>
      <c r="AT3" s="11" t="n">
        <v>44754</v>
      </c>
      <c r="AU3" s="6" t="n">
        <v>-860453.2</v>
      </c>
      <c r="AV3" s="0" t="s">
        <v>98</v>
      </c>
      <c r="AW3" s="11" t="n">
        <v>46305</v>
      </c>
      <c r="AX3" s="8" t="s">
        <f>=-Портфель!J18</f>
      </c>
      <c r="AY3" s="0" t="s">
        <v>213</v>
      </c>
      <c r="AZ3" s="11" t="n">
        <v>44753</v>
      </c>
      <c r="BA3" s="6" t="n">
        <v>-1441006.29</v>
      </c>
      <c r="BB3" s="0" t="s">
        <v>94</v>
      </c>
      <c r="BC3" s="11" t="n">
        <v>44753</v>
      </c>
      <c r="BD3" s="6" t="n">
        <v>-91202.34</v>
      </c>
      <c r="BE3" s="0" t="s">
        <v>96</v>
      </c>
      <c r="BF3" s="11" t="n">
        <v>44753</v>
      </c>
      <c r="BG3" s="6" t="n">
        <v>-1633004.14</v>
      </c>
      <c r="BH3" s="0" t="s">
        <v>95</v>
      </c>
      <c r="BI3" s="11" t="n">
        <v>44739</v>
      </c>
      <c r="BJ3" s="6" t="n">
        <v>-1623.11</v>
      </c>
      <c r="BK3" s="0" t="s">
        <v>90</v>
      </c>
    </row>
    <row collapsed="false" customFormat="false" customHeight="false" hidden="false" ht="12.1" outlineLevel="0" r="4">
      <c r="A4" s="11" t="n">
        <v>44916</v>
      </c>
      <c r="B4" s="6" t="n">
        <v>-5250281</v>
      </c>
      <c r="C4" s="0" t="s">
        <v>111</v>
      </c>
      <c r="D4" s="11" t="n">
        <v>45127</v>
      </c>
      <c r="E4" s="6" t="n">
        <v>-7394349</v>
      </c>
      <c r="F4" s="0" t="s">
        <v>131</v>
      </c>
      <c r="G4" s="11" t="n">
        <v>44845</v>
      </c>
      <c r="H4" s="6" t="n">
        <v>-1954019.44</v>
      </c>
      <c r="I4" s="0" t="s">
        <v>108</v>
      </c>
      <c r="J4" s="11" t="n">
        <v>44843</v>
      </c>
      <c r="K4" s="6" t="n">
        <v>-1676990</v>
      </c>
      <c r="L4" s="0" t="s">
        <v>105</v>
      </c>
      <c r="M4" s="11" t="n">
        <v>44845</v>
      </c>
      <c r="N4" s="6" t="n">
        <v>-1955926.01</v>
      </c>
      <c r="O4" s="0" t="s">
        <v>107</v>
      </c>
      <c r="P4" s="11" t="n">
        <v>45286</v>
      </c>
      <c r="Q4" s="6" t="n">
        <v>-2565798.26</v>
      </c>
      <c r="R4" s="0" t="s">
        <v>140</v>
      </c>
      <c r="S4" s="11" t="n">
        <v>45127</v>
      </c>
      <c r="T4" s="6" t="n">
        <v>-583084</v>
      </c>
      <c r="U4" s="0" t="s">
        <v>132</v>
      </c>
      <c r="V4" s="11" t="n">
        <v>44837</v>
      </c>
      <c r="W4" s="6" t="n">
        <v>-2214272.01</v>
      </c>
      <c r="X4" s="0" t="s">
        <v>104</v>
      </c>
      <c r="Y4" s="11" t="n">
        <v>45056</v>
      </c>
      <c r="Z4" s="6" t="n">
        <v>-2513610.56</v>
      </c>
      <c r="AA4" s="0" t="s">
        <v>118</v>
      </c>
      <c r="AB4" s="11" t="n">
        <v>45261</v>
      </c>
      <c r="AC4" s="6" t="n">
        <v>-3619819.07</v>
      </c>
      <c r="AD4" s="0" t="s">
        <v>137</v>
      </c>
      <c r="AE4" s="11" t="n">
        <v>45106</v>
      </c>
      <c r="AF4" s="6" t="n">
        <v>-5367516.67</v>
      </c>
      <c r="AG4" s="0" t="s">
        <v>122</v>
      </c>
      <c r="AH4" s="11" t="n">
        <v>46305</v>
      </c>
      <c r="AI4" s="8" t="s">
        <f>=-Портфель!J13</f>
      </c>
      <c r="AJ4" s="0" t="s">
        <v>213</v>
      </c>
      <c r="AK4" s="11" t="n">
        <v>44934</v>
      </c>
      <c r="AL4" s="6" t="n">
        <v>-25882.09</v>
      </c>
      <c r="AM4" s="0" t="s">
        <v>112</v>
      </c>
      <c r="AN4" s="11" t="n">
        <v>45127</v>
      </c>
      <c r="AO4" s="6" t="n">
        <v>-719135.8</v>
      </c>
      <c r="AP4" s="0" t="s">
        <v>102</v>
      </c>
      <c r="AQ4" s="11" t="n">
        <v>45114</v>
      </c>
      <c r="AR4" s="6" t="n">
        <v>-3040890.54</v>
      </c>
      <c r="AS4" s="0" t="s">
        <v>124</v>
      </c>
      <c r="AT4" s="11" t="n">
        <v>45119</v>
      </c>
      <c r="AU4" s="6" t="n">
        <v>-1271557.94</v>
      </c>
      <c r="AV4" s="0" t="s">
        <v>130</v>
      </c>
      <c r="AW4" s="0"/>
      <c r="AX4" s="10" t="s">
        <f>=XIRR(AX2:AX3,AW2:AW3)</f>
      </c>
      <c r="AY4" s="0"/>
      <c r="AZ4" s="11" t="n">
        <v>45111</v>
      </c>
      <c r="BA4" s="6" t="n">
        <v>-1204843.8</v>
      </c>
      <c r="BB4" s="0" t="s">
        <v>123</v>
      </c>
      <c r="BC4" s="11" t="n">
        <v>45118</v>
      </c>
      <c r="BD4" s="6" t="n">
        <v>-182649.49</v>
      </c>
      <c r="BE4" s="0" t="s">
        <v>129</v>
      </c>
      <c r="BF4" s="11" t="n">
        <v>45117</v>
      </c>
      <c r="BG4" s="6" t="n">
        <v>-982232.95</v>
      </c>
      <c r="BH4" s="0" t="s">
        <v>125</v>
      </c>
      <c r="BI4" s="11" t="n">
        <v>44934</v>
      </c>
      <c r="BJ4" s="6" t="n">
        <v>-1759.4</v>
      </c>
      <c r="BK4" s="0" t="s">
        <v>113</v>
      </c>
    </row>
    <row collapsed="false" customFormat="false" customHeight="false" hidden="false" ht="12.1" outlineLevel="0" r="5">
      <c r="A5" s="11" t="n">
        <v>45082</v>
      </c>
      <c r="B5" s="6" t="n">
        <v>-4282352</v>
      </c>
      <c r="C5" s="0" t="s">
        <v>119</v>
      </c>
      <c r="D5" s="11" t="n">
        <v>45491</v>
      </c>
      <c r="E5" s="6" t="n">
        <v>-7862364</v>
      </c>
      <c r="F5" s="0" t="s">
        <v>157</v>
      </c>
      <c r="G5" s="11" t="n">
        <v>44936</v>
      </c>
      <c r="H5" s="6" t="n">
        <v>-409800.04</v>
      </c>
      <c r="I5" s="0" t="s">
        <v>115</v>
      </c>
      <c r="J5" s="11" t="n">
        <v>45049</v>
      </c>
      <c r="K5" s="6" t="n">
        <v>-2257601.3</v>
      </c>
      <c r="L5" s="0" t="s">
        <v>117</v>
      </c>
      <c r="M5" s="11" t="n">
        <v>44936</v>
      </c>
      <c r="N5" s="6" t="n">
        <v>-410200.66</v>
      </c>
      <c r="O5" s="0" t="s">
        <v>114</v>
      </c>
      <c r="P5" s="11" t="n">
        <v>46305</v>
      </c>
      <c r="Q5" s="8" t="s">
        <f>=-Портфель!J7</f>
      </c>
      <c r="R5" s="0" t="s">
        <v>213</v>
      </c>
      <c r="S5" s="11" t="n">
        <v>45491</v>
      </c>
      <c r="T5" s="6" t="n">
        <v>-8957634.85</v>
      </c>
      <c r="U5" s="0" t="s">
        <v>158</v>
      </c>
      <c r="V5" s="11" t="n">
        <v>44914</v>
      </c>
      <c r="W5" s="6" t="n">
        <v>-1805483</v>
      </c>
      <c r="X5" s="0" t="s">
        <v>109</v>
      </c>
      <c r="Y5" s="11" t="n">
        <v>45208</v>
      </c>
      <c r="Z5" s="6" t="n">
        <v>-2266526.28</v>
      </c>
      <c r="AA5" s="0" t="s">
        <v>133</v>
      </c>
      <c r="AB5" s="11" t="n">
        <v>45562</v>
      </c>
      <c r="AC5" s="6" t="n">
        <v>-4027560.44</v>
      </c>
      <c r="AD5" s="0" t="s">
        <v>161</v>
      </c>
      <c r="AE5" s="11" t="n">
        <v>45489</v>
      </c>
      <c r="AF5" s="6" t="n">
        <v>-5478655</v>
      </c>
      <c r="AG5" s="0" t="s">
        <v>156</v>
      </c>
      <c r="AH5" s="0"/>
      <c r="AI5" s="10" t="s">
        <f>=XIRR(AI2:AI4,AH2:AH4)</f>
      </c>
      <c r="AJ5" s="0"/>
      <c r="AK5" s="11" t="n">
        <v>45104</v>
      </c>
      <c r="AL5" s="6" t="n">
        <v>-1098890.16</v>
      </c>
      <c r="AM5" s="0" t="s">
        <v>121</v>
      </c>
      <c r="AN5" s="11" t="n">
        <v>45491</v>
      </c>
      <c r="AO5" s="6" t="n">
        <v>-764081.85</v>
      </c>
      <c r="AP5" s="0" t="s">
        <v>159</v>
      </c>
      <c r="AQ5" s="11" t="n">
        <v>45485</v>
      </c>
      <c r="AR5" s="6" t="n">
        <v>-3798489.34</v>
      </c>
      <c r="AS5" s="0" t="s">
        <v>155</v>
      </c>
      <c r="AT5" s="11" t="n">
        <v>45483</v>
      </c>
      <c r="AU5" s="6" t="n">
        <v>-1230129.16</v>
      </c>
      <c r="AV5" s="0" t="s">
        <v>152</v>
      </c>
      <c r="AW5" s="0"/>
      <c r="AX5" s="8" t="s">
        <f>=-SUM(AX2:AX3)</f>
      </c>
      <c r="AY5" s="0" t="s">
        <v>214</v>
      </c>
      <c r="AZ5" s="11" t="n">
        <v>45482</v>
      </c>
      <c r="BA5" s="6" t="n">
        <v>-1035989.95</v>
      </c>
      <c r="BB5" s="0" t="s">
        <v>150</v>
      </c>
      <c r="BC5" s="11" t="n">
        <v>45482</v>
      </c>
      <c r="BD5" s="6" t="n">
        <v>-360396.94</v>
      </c>
      <c r="BE5" s="0" t="s">
        <v>151</v>
      </c>
      <c r="BF5" s="11" t="n">
        <v>45966</v>
      </c>
      <c r="BG5" s="6" t="n">
        <v>-1011675.42</v>
      </c>
      <c r="BH5" s="0" t="s">
        <v>189</v>
      </c>
      <c r="BI5" s="11" t="n">
        <v>45100</v>
      </c>
      <c r="BJ5" s="6" t="n">
        <v>-118.84</v>
      </c>
      <c r="BK5" s="0" t="s">
        <v>120</v>
      </c>
    </row>
    <row collapsed="false" customFormat="false" customHeight="false" hidden="false" ht="12.1" outlineLevel="0" r="6">
      <c r="A6" s="11" t="n">
        <v>45277</v>
      </c>
      <c r="B6" s="6" t="n">
        <v>-4370346</v>
      </c>
      <c r="C6" s="0" t="s">
        <v>138</v>
      </c>
      <c r="D6" s="11" t="n">
        <v>45855</v>
      </c>
      <c r="E6" s="6" t="n">
        <v>-8796352</v>
      </c>
      <c r="F6" s="0" t="s">
        <v>181</v>
      </c>
      <c r="G6" s="11" t="n">
        <v>45118</v>
      </c>
      <c r="H6" s="6" t="n">
        <v>-1655331.44</v>
      </c>
      <c r="I6" s="0" t="s">
        <v>128</v>
      </c>
      <c r="J6" s="11" t="n">
        <v>45209</v>
      </c>
      <c r="K6" s="6" t="n">
        <v>-1285692.5</v>
      </c>
      <c r="L6" s="0" t="s">
        <v>134</v>
      </c>
      <c r="M6" s="11" t="n">
        <v>45118</v>
      </c>
      <c r="N6" s="6" t="n">
        <v>-1656946.01</v>
      </c>
      <c r="O6" s="0" t="s">
        <v>127</v>
      </c>
      <c r="P6" s="0"/>
      <c r="Q6" s="10" t="s">
        <f>=XIRR(Q2:Q5,P2:P5)</f>
      </c>
      <c r="R6" s="0"/>
      <c r="S6" s="11" t="n">
        <v>45855</v>
      </c>
      <c r="T6" s="6" t="n">
        <v>-6195272.5</v>
      </c>
      <c r="U6" s="0" t="s">
        <v>182</v>
      </c>
      <c r="V6" s="11" t="n">
        <v>45020</v>
      </c>
      <c r="W6" s="6" t="n">
        <v>-2640093</v>
      </c>
      <c r="X6" s="0" t="s">
        <v>116</v>
      </c>
      <c r="Y6" s="11" t="n">
        <v>45418</v>
      </c>
      <c r="Z6" s="6" t="n">
        <v>-2776138.17</v>
      </c>
      <c r="AA6" s="0" t="s">
        <v>144</v>
      </c>
      <c r="AB6" s="11" t="n">
        <v>45882</v>
      </c>
      <c r="AC6" s="6" t="n">
        <v>-1801104.04</v>
      </c>
      <c r="AD6" s="0" t="s">
        <v>184</v>
      </c>
      <c r="AE6" s="11" t="n">
        <v>45845</v>
      </c>
      <c r="AF6" s="6" t="n">
        <v>-5478655</v>
      </c>
      <c r="AG6" s="0" t="s">
        <v>156</v>
      </c>
      <c r="AH6" s="0"/>
      <c r="AI6" s="8" t="s">
        <f>=-SUM(AI2:AI4)</f>
      </c>
      <c r="AJ6" s="0" t="s">
        <v>214</v>
      </c>
      <c r="AK6" s="11" t="n">
        <v>45475</v>
      </c>
      <c r="AL6" s="6" t="n">
        <v>-1298188.23</v>
      </c>
      <c r="AM6" s="0" t="s">
        <v>147</v>
      </c>
      <c r="AN6" s="11" t="n">
        <v>45855</v>
      </c>
      <c r="AO6" s="6" t="n">
        <v>-809027.9</v>
      </c>
      <c r="AP6" s="0" t="s">
        <v>183</v>
      </c>
      <c r="AQ6" s="11" t="n">
        <v>45852</v>
      </c>
      <c r="AR6" s="6" t="n">
        <v>-2241000.66</v>
      </c>
      <c r="AS6" s="0" t="s">
        <v>179</v>
      </c>
      <c r="AT6" s="11" t="n">
        <v>45852</v>
      </c>
      <c r="AU6" s="6" t="n">
        <v>-1525391.67</v>
      </c>
      <c r="AV6" s="0" t="s">
        <v>180</v>
      </c>
      <c r="AW6" s="0"/>
      <c r="AX6" s="0"/>
      <c r="AY6" s="0"/>
      <c r="AZ6" s="11" t="n">
        <v>46084</v>
      </c>
      <c r="BA6" s="6" t="n">
        <v>-1460280</v>
      </c>
      <c r="BB6" s="0" t="s">
        <v>193</v>
      </c>
      <c r="BC6" s="11" t="n">
        <v>45839</v>
      </c>
      <c r="BD6" s="6" t="n">
        <v>-359170.93</v>
      </c>
      <c r="BE6" s="0" t="s">
        <v>177</v>
      </c>
      <c r="BF6" s="11" t="n">
        <v>46305</v>
      </c>
      <c r="BG6" s="8" t="s">
        <f>=-Портфель!J21</f>
      </c>
      <c r="BH6" s="0" t="s">
        <v>213</v>
      </c>
      <c r="BI6" s="11" t="n">
        <v>45471</v>
      </c>
      <c r="BJ6" s="6" t="n">
        <v>-2265.64</v>
      </c>
      <c r="BK6" s="0" t="s">
        <v>146</v>
      </c>
    </row>
    <row collapsed="false" customFormat="false" customHeight="false" hidden="false" ht="12.1" outlineLevel="0" r="7">
      <c r="A7" s="11" t="n">
        <v>45419</v>
      </c>
      <c r="B7" s="6" t="n">
        <v>-4868976</v>
      </c>
      <c r="C7" s="0" t="s">
        <v>145</v>
      </c>
      <c r="D7" s="11" t="n">
        <v>46223</v>
      </c>
      <c r="E7" s="6" t="n">
        <v>-9059023</v>
      </c>
      <c r="F7" s="0" t="s">
        <v>206</v>
      </c>
      <c r="G7" s="11" t="n">
        <v>45210</v>
      </c>
      <c r="H7" s="6" t="n">
        <v>-1645175.56</v>
      </c>
      <c r="I7" s="0" t="s">
        <v>136</v>
      </c>
      <c r="J7" s="11" t="n">
        <v>45377</v>
      </c>
      <c r="K7" s="6" t="n">
        <v>-1643078.15</v>
      </c>
      <c r="L7" s="0" t="s">
        <v>143</v>
      </c>
      <c r="M7" s="11" t="n">
        <v>45210</v>
      </c>
      <c r="N7" s="6" t="n">
        <v>-1646780.74</v>
      </c>
      <c r="O7" s="0" t="s">
        <v>135</v>
      </c>
      <c r="P7" s="0"/>
      <c r="Q7" s="8" t="s">
        <f>=-SUM(Q2:Q5)</f>
      </c>
      <c r="R7" s="0" t="s">
        <v>214</v>
      </c>
      <c r="S7" s="11" t="n">
        <v>46219</v>
      </c>
      <c r="T7" s="6" t="n">
        <v>-619527.25</v>
      </c>
      <c r="U7" s="0" t="s">
        <v>205</v>
      </c>
      <c r="V7" s="11" t="n">
        <v>45118</v>
      </c>
      <c r="W7" s="6" t="n">
        <v>-1498892</v>
      </c>
      <c r="X7" s="0" t="s">
        <v>126</v>
      </c>
      <c r="Y7" s="11" t="n">
        <v>45565</v>
      </c>
      <c r="Z7" s="6" t="n">
        <v>-3238233.66</v>
      </c>
      <c r="AA7" s="0" t="s">
        <v>162</v>
      </c>
      <c r="AB7" s="11" t="n">
        <v>46223</v>
      </c>
      <c r="AC7" s="6" t="n">
        <v>-1801104.04</v>
      </c>
      <c r="AD7" s="0" t="s">
        <v>184</v>
      </c>
      <c r="AE7" s="11" t="n">
        <v>46212</v>
      </c>
      <c r="AF7" s="6" t="n">
        <v>-5478655</v>
      </c>
      <c r="AG7" s="0" t="s">
        <v>156</v>
      </c>
      <c r="AH7" s="0"/>
      <c r="AI7" s="0"/>
      <c r="AJ7" s="0"/>
      <c r="AK7" s="11" t="n">
        <v>45841</v>
      </c>
      <c r="AL7" s="6" t="n">
        <v>-1514520.38</v>
      </c>
      <c r="AM7" s="0" t="s">
        <v>178</v>
      </c>
      <c r="AN7" s="11" t="n">
        <v>46219</v>
      </c>
      <c r="AO7" s="6" t="n">
        <v>-764081.85</v>
      </c>
      <c r="AP7" s="0" t="s">
        <v>159</v>
      </c>
      <c r="AQ7" s="11" t="n">
        <v>46216</v>
      </c>
      <c r="AR7" s="6" t="n">
        <v>-1054095.94</v>
      </c>
      <c r="AS7" s="0" t="s">
        <v>200</v>
      </c>
      <c r="AT7" s="11" t="n">
        <v>46216</v>
      </c>
      <c r="AU7" s="6" t="n">
        <v>-1824159.54</v>
      </c>
      <c r="AV7" s="0" t="s">
        <v>201</v>
      </c>
      <c r="AW7" s="0"/>
      <c r="AX7" s="0"/>
      <c r="AY7" s="0"/>
      <c r="AZ7" s="11" t="n">
        <v>46217</v>
      </c>
      <c r="BA7" s="6" t="n">
        <v>-1755089.87</v>
      </c>
      <c r="BB7" s="0" t="s">
        <v>202</v>
      </c>
      <c r="BC7" s="11" t="n">
        <v>46203</v>
      </c>
      <c r="BD7" s="6" t="n">
        <v>-101744.83</v>
      </c>
      <c r="BE7" s="0" t="s">
        <v>199</v>
      </c>
      <c r="BF7" s="0"/>
      <c r="BG7" s="10" t="s">
        <f>=XIRR(BG2:BG6,BF2:BF6)</f>
      </c>
      <c r="BH7" s="0"/>
      <c r="BI7" s="11" t="n">
        <v>45839</v>
      </c>
      <c r="BJ7" s="6" t="n">
        <v>-2930.32</v>
      </c>
      <c r="BK7" s="0" t="s">
        <v>176</v>
      </c>
    </row>
    <row collapsed="false" customFormat="false" customHeight="false" hidden="false" ht="12.1" outlineLevel="0" r="8">
      <c r="A8" s="11" t="n">
        <v>45643</v>
      </c>
      <c r="B8" s="6" t="n">
        <v>-5025409</v>
      </c>
      <c r="C8" s="0" t="s">
        <v>166</v>
      </c>
      <c r="D8" s="11" t="n">
        <v>46305</v>
      </c>
      <c r="E8" s="8" t="s">
        <f>=-Портфель!J3</f>
      </c>
      <c r="F8" s="0" t="s">
        <v>213</v>
      </c>
      <c r="G8" s="11" t="n">
        <v>45300</v>
      </c>
      <c r="H8" s="6" t="n">
        <v>-2100973.88</v>
      </c>
      <c r="I8" s="0" t="s">
        <v>142</v>
      </c>
      <c r="J8" s="11" t="n">
        <v>45576</v>
      </c>
      <c r="K8" s="6" t="n">
        <v>-1322958.5</v>
      </c>
      <c r="L8" s="0" t="s">
        <v>165</v>
      </c>
      <c r="M8" s="11" t="n">
        <v>45300</v>
      </c>
      <c r="N8" s="6" t="n">
        <v>-2103024.27</v>
      </c>
      <c r="O8" s="0" t="s">
        <v>141</v>
      </c>
      <c r="P8" s="0"/>
      <c r="Q8" s="0"/>
      <c r="R8" s="0"/>
      <c r="S8" s="11" t="n">
        <v>46305</v>
      </c>
      <c r="T8" s="8" t="s">
        <f>=-Портфель!J8</f>
      </c>
      <c r="U8" s="0" t="s">
        <v>213</v>
      </c>
      <c r="V8" s="11" t="n">
        <v>45285</v>
      </c>
      <c r="W8" s="6" t="n">
        <v>-1652187</v>
      </c>
      <c r="X8" s="0" t="s">
        <v>139</v>
      </c>
      <c r="Y8" s="11" t="n">
        <v>45782</v>
      </c>
      <c r="Z8" s="6" t="n">
        <v>-3530458.52</v>
      </c>
      <c r="AA8" s="0" t="s">
        <v>171</v>
      </c>
      <c r="AB8" s="11" t="n">
        <v>46305</v>
      </c>
      <c r="AC8" s="8" t="s">
        <f>=-Портфель!J11</f>
      </c>
      <c r="AD8" s="0" t="s">
        <v>213</v>
      </c>
      <c r="AE8" s="11" t="n">
        <v>46305</v>
      </c>
      <c r="AF8" s="8" t="s">
        <f>=-Портфель!J12</f>
      </c>
      <c r="AG8" s="0" t="s">
        <v>213</v>
      </c>
      <c r="AH8" s="0"/>
      <c r="AI8" s="0"/>
      <c r="AJ8" s="0"/>
      <c r="AK8" s="11" t="n">
        <v>46190</v>
      </c>
      <c r="AL8" s="6" t="n">
        <v>-2143174.43</v>
      </c>
      <c r="AM8" s="0" t="s">
        <v>197</v>
      </c>
      <c r="AN8" s="11" t="n">
        <v>46305</v>
      </c>
      <c r="AO8" s="8" t="s">
        <f>=-Портфель!J15</f>
      </c>
      <c r="AP8" s="0" t="s">
        <v>213</v>
      </c>
      <c r="AQ8" s="11" t="n">
        <v>46305</v>
      </c>
      <c r="AR8" s="8" t="s">
        <f>=-Портфель!J16</f>
      </c>
      <c r="AS8" s="0" t="s">
        <v>213</v>
      </c>
      <c r="AT8" s="11" t="n">
        <v>46305</v>
      </c>
      <c r="AU8" s="8" t="s">
        <f>=-Портфель!J17</f>
      </c>
      <c r="AV8" s="0" t="s">
        <v>213</v>
      </c>
      <c r="AW8" s="0"/>
      <c r="AX8" s="0"/>
      <c r="AY8" s="0"/>
      <c r="AZ8" s="11" t="n">
        <v>46305</v>
      </c>
      <c r="BA8" s="8" t="s">
        <f>=-Портфель!J19</f>
      </c>
      <c r="BB8" s="0" t="s">
        <v>213</v>
      </c>
      <c r="BC8" s="11" t="n">
        <v>46305</v>
      </c>
      <c r="BD8" s="8" t="s">
        <f>=-Портфель!J20</f>
      </c>
      <c r="BE8" s="0" t="s">
        <v>213</v>
      </c>
      <c r="BF8" s="0"/>
      <c r="BG8" s="8" t="s">
        <f>=-SUM(BG2:BG6)</f>
      </c>
      <c r="BH8" s="0" t="s">
        <v>214</v>
      </c>
      <c r="BI8" s="11" t="n">
        <v>46203</v>
      </c>
      <c r="BJ8" s="6" t="n">
        <v>-4231.16</v>
      </c>
      <c r="BK8" s="0" t="s">
        <v>198</v>
      </c>
    </row>
    <row collapsed="false" customFormat="false" customHeight="false" hidden="false" ht="12.1" outlineLevel="0" r="9">
      <c r="A9" s="11" t="n">
        <v>45811</v>
      </c>
      <c r="B9" s="6" t="n">
        <v>-5289389</v>
      </c>
      <c r="C9" s="0" t="s">
        <v>174</v>
      </c>
      <c r="D9" s="0"/>
      <c r="E9" s="10" t="s">
        <f>=XIRR(E2:E8,D2:D8)</f>
      </c>
      <c r="F9" s="0"/>
      <c r="G9" s="11" t="n">
        <v>45482</v>
      </c>
      <c r="H9" s="6" t="n">
        <v>-1503597.88</v>
      </c>
      <c r="I9" s="0" t="s">
        <v>149</v>
      </c>
      <c r="J9" s="11" t="n">
        <v>45775</v>
      </c>
      <c r="K9" s="6" t="n">
        <v>-1738479.75</v>
      </c>
      <c r="L9" s="0" t="s">
        <v>170</v>
      </c>
      <c r="M9" s="11" t="n">
        <v>45482</v>
      </c>
      <c r="N9" s="6" t="n">
        <v>-1505064.27</v>
      </c>
      <c r="O9" s="0" t="s">
        <v>148</v>
      </c>
      <c r="P9" s="0"/>
      <c r="Q9" s="0"/>
      <c r="R9" s="0"/>
      <c r="S9" s="0"/>
      <c r="T9" s="10" t="s">
        <f>=XIRR(T2:T8,S2:S8)</f>
      </c>
      <c r="U9" s="0"/>
      <c r="V9" s="11" t="n">
        <v>45484</v>
      </c>
      <c r="W9" s="6" t="n">
        <v>-85164</v>
      </c>
      <c r="X9" s="0" t="s">
        <v>153</v>
      </c>
      <c r="Y9" s="11" t="n">
        <v>45936</v>
      </c>
      <c r="Z9" s="6" t="n">
        <v>-1973113.01</v>
      </c>
      <c r="AA9" s="0" t="s">
        <v>186</v>
      </c>
      <c r="AB9" s="0"/>
      <c r="AC9" s="10" t="s">
        <f>=XIRR(AC2:AC8,AB2:AB8)</f>
      </c>
      <c r="AD9" s="0"/>
      <c r="AE9" s="0"/>
      <c r="AF9" s="10" t="s">
        <f>=XIRR(AF2:AF8,AE2:AE8)</f>
      </c>
      <c r="AG9" s="0"/>
      <c r="AH9" s="0"/>
      <c r="AI9" s="0"/>
      <c r="AJ9" s="0"/>
      <c r="AK9" s="11" t="n">
        <v>46305</v>
      </c>
      <c r="AL9" s="8" t="s">
        <f>=-Портфель!J14</f>
      </c>
      <c r="AM9" s="0" t="s">
        <v>213</v>
      </c>
      <c r="AN9" s="0"/>
      <c r="AO9" s="10" t="s">
        <f>=XIRR(AO2:AO8,AN2:AN8)</f>
      </c>
      <c r="AP9" s="0"/>
      <c r="AQ9" s="0"/>
      <c r="AR9" s="10" t="s">
        <f>=XIRR(AR2:AR8,AQ2:AQ8)</f>
      </c>
      <c r="AS9" s="0"/>
      <c r="AT9" s="0"/>
      <c r="AU9" s="10" t="s">
        <f>=XIRR(AU2:AU8,AT2:AT8)</f>
      </c>
      <c r="AV9" s="0"/>
      <c r="AW9" s="0"/>
      <c r="AX9" s="0"/>
      <c r="AY9" s="0"/>
      <c r="AZ9" s="0"/>
      <c r="BA9" s="10" t="s">
        <f>=XIRR(BA2:BA8,AZ2:AZ8)</f>
      </c>
      <c r="BB9" s="0"/>
      <c r="BC9" s="0"/>
      <c r="BD9" s="10" t="s">
        <f>=XIRR(BD2:BD8,BC2:BC8)</f>
      </c>
      <c r="BE9" s="0"/>
      <c r="BF9" s="0"/>
      <c r="BG9" s="0"/>
      <c r="BH9" s="0"/>
      <c r="BI9" s="11" t="n">
        <v>46305</v>
      </c>
      <c r="BJ9" s="8" t="s">
        <f>=-Портфель!J22</f>
      </c>
      <c r="BK9" s="0" t="s">
        <v>213</v>
      </c>
    </row>
    <row collapsed="false" customFormat="false" customHeight="false" hidden="false" ht="12.1" outlineLevel="0" r="10">
      <c r="A10" s="11" t="n">
        <v>46034</v>
      </c>
      <c r="B10" s="6" t="n">
        <v>-3881493</v>
      </c>
      <c r="C10" s="0" t="s">
        <v>192</v>
      </c>
      <c r="D10" s="0"/>
      <c r="E10" s="8" t="s">
        <f>=-SUM(E2:E8)</f>
      </c>
      <c r="F10" s="0" t="s">
        <v>214</v>
      </c>
      <c r="G10" s="11" t="n">
        <v>45573</v>
      </c>
      <c r="H10" s="6" t="n">
        <v>-2281979.8</v>
      </c>
      <c r="I10" s="0" t="s">
        <v>164</v>
      </c>
      <c r="J10" s="11" t="n">
        <v>45936</v>
      </c>
      <c r="K10" s="6" t="n">
        <v>-1322958.5</v>
      </c>
      <c r="L10" s="0" t="s">
        <v>165</v>
      </c>
      <c r="M10" s="11" t="n">
        <v>45573</v>
      </c>
      <c r="N10" s="6" t="n">
        <v>-2284206.2</v>
      </c>
      <c r="O10" s="0" t="s">
        <v>163</v>
      </c>
      <c r="P10" s="0"/>
      <c r="Q10" s="0"/>
      <c r="R10" s="0"/>
      <c r="S10" s="0"/>
      <c r="T10" s="8" t="s">
        <f>=-SUM(T2:T8)</f>
      </c>
      <c r="U10" s="0" t="s">
        <v>214</v>
      </c>
      <c r="V10" s="11" t="n">
        <v>45484</v>
      </c>
      <c r="W10" s="6" t="n">
        <v>-1669220</v>
      </c>
      <c r="X10" s="0" t="s">
        <v>154</v>
      </c>
      <c r="Y10" s="11" t="n">
        <v>46154</v>
      </c>
      <c r="Z10" s="6" t="n">
        <v>-3115879.43</v>
      </c>
      <c r="AA10" s="0" t="s">
        <v>196</v>
      </c>
      <c r="AB10" s="0"/>
      <c r="AC10" s="8" t="s">
        <f>=-SUM(AC2:AC8)</f>
      </c>
      <c r="AD10" s="0" t="s">
        <v>214</v>
      </c>
      <c r="AE10" s="0"/>
      <c r="AF10" s="8" t="s">
        <f>=-SUM(AF2:AF8)</f>
      </c>
      <c r="AG10" s="0" t="s">
        <v>214</v>
      </c>
      <c r="AH10" s="0"/>
      <c r="AI10" s="0"/>
      <c r="AJ10" s="0"/>
      <c r="AK10" s="0"/>
      <c r="AL10" s="10" t="s">
        <f>=XIRR(AL2:AL9,AK2:AK9)</f>
      </c>
      <c r="AM10" s="0"/>
      <c r="AN10" s="0"/>
      <c r="AO10" s="8" t="s">
        <f>=-SUM(AO2:AO8)</f>
      </c>
      <c r="AP10" s="0" t="s">
        <v>214</v>
      </c>
      <c r="AQ10" s="0"/>
      <c r="AR10" s="8" t="s">
        <f>=-SUM(AR2:AR8)</f>
      </c>
      <c r="AS10" s="0" t="s">
        <v>214</v>
      </c>
      <c r="AT10" s="0"/>
      <c r="AU10" s="8" t="s">
        <f>=-SUM(AU2:AU8)</f>
      </c>
      <c r="AV10" s="0" t="s">
        <v>214</v>
      </c>
      <c r="AW10" s="0"/>
      <c r="AX10" s="0"/>
      <c r="AY10" s="0"/>
      <c r="AZ10" s="0"/>
      <c r="BA10" s="8" t="s">
        <f>=-SUM(BA2:BA8)</f>
      </c>
      <c r="BB10" s="0" t="s">
        <v>214</v>
      </c>
      <c r="BC10" s="0"/>
      <c r="BD10" s="8" t="s">
        <f>=-SUM(BD2:BD8)</f>
      </c>
      <c r="BE10" s="0" t="s">
        <v>214</v>
      </c>
      <c r="BF10" s="0"/>
      <c r="BG10" s="0"/>
      <c r="BH10" s="0"/>
      <c r="BI10" s="0"/>
      <c r="BJ10" s="10" t="s">
        <f>=XIRR(BJ2:BJ9,BI2:BI9)</f>
      </c>
      <c r="BK10" s="0"/>
    </row>
    <row collapsed="false" customFormat="false" customHeight="false" hidden="false" ht="12.1" outlineLevel="0" r="11">
      <c r="A11" s="11" t="n">
        <v>46146</v>
      </c>
      <c r="B11" s="6" t="n">
        <v>-2718023</v>
      </c>
      <c r="C11" s="0" t="s">
        <v>195</v>
      </c>
      <c r="D11" s="0"/>
      <c r="E11" s="0"/>
      <c r="F11" s="0"/>
      <c r="G11" s="11" t="n">
        <v>45665</v>
      </c>
      <c r="H11" s="6" t="n">
        <v>-1038837.96</v>
      </c>
      <c r="I11" s="0" t="s">
        <v>169</v>
      </c>
      <c r="J11" s="11" t="n">
        <v>46125</v>
      </c>
      <c r="K11" s="6" t="n">
        <v>-1760094.05</v>
      </c>
      <c r="L11" s="0" t="s">
        <v>194</v>
      </c>
      <c r="M11" s="11" t="n">
        <v>45665</v>
      </c>
      <c r="N11" s="6" t="n">
        <v>-1039852.09</v>
      </c>
      <c r="O11" s="0" t="s">
        <v>168</v>
      </c>
      <c r="P11" s="0"/>
      <c r="Q11" s="0"/>
      <c r="R11" s="0"/>
      <c r="S11" s="0"/>
      <c r="T11" s="0"/>
      <c r="U11" s="0"/>
      <c r="V11" s="11" t="n">
        <v>45557</v>
      </c>
      <c r="W11" s="6" t="n">
        <v>-664282</v>
      </c>
      <c r="X11" s="0" t="s">
        <v>160</v>
      </c>
      <c r="Y11" s="11" t="n">
        <v>46305</v>
      </c>
      <c r="Z11" s="8" t="s">
        <f>=-Портфель!J10</f>
      </c>
      <c r="AA11" s="0" t="s">
        <v>213</v>
      </c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8" t="s">
        <f>=-SUM(AL2:AL9)</f>
      </c>
      <c r="AM11" s="0" t="s">
        <v>214</v>
      </c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8" t="s">
        <f>=-SUM(BJ2:BJ9)</f>
      </c>
      <c r="BK11" s="0" t="s">
        <v>214</v>
      </c>
    </row>
    <row collapsed="false" customFormat="false" customHeight="false" hidden="false" ht="12.1" outlineLevel="0" r="12">
      <c r="A12" s="11" t="n">
        <v>46305</v>
      </c>
      <c r="B12" s="8" t="s">
        <f>=-Портфель!J2</f>
      </c>
      <c r="C12" s="0" t="s">
        <v>213</v>
      </c>
      <c r="D12" s="0"/>
      <c r="E12" s="0"/>
      <c r="F12" s="0"/>
      <c r="G12" s="11" t="n">
        <v>45810</v>
      </c>
      <c r="H12" s="6" t="n">
        <v>-2575291.04</v>
      </c>
      <c r="I12" s="0" t="s">
        <v>173</v>
      </c>
      <c r="J12" s="11" t="n">
        <v>46305</v>
      </c>
      <c r="K12" s="8" t="s">
        <f>=-Портфель!J5</f>
      </c>
      <c r="L12" s="0" t="s">
        <v>213</v>
      </c>
      <c r="M12" s="11" t="n">
        <v>45810</v>
      </c>
      <c r="N12" s="6" t="n">
        <v>-2577804.41</v>
      </c>
      <c r="O12" s="0" t="s">
        <v>172</v>
      </c>
      <c r="P12" s="0"/>
      <c r="Q12" s="0"/>
      <c r="R12" s="0"/>
      <c r="S12" s="0"/>
      <c r="T12" s="0"/>
      <c r="U12" s="0"/>
      <c r="V12" s="11" t="n">
        <v>45648</v>
      </c>
      <c r="W12" s="6" t="n">
        <v>-715380</v>
      </c>
      <c r="X12" s="0" t="s">
        <v>167</v>
      </c>
      <c r="Y12" s="0"/>
      <c r="Z12" s="10" t="s">
        <f>=XIRR(Z2:Z11,Y2:Y11)</f>
      </c>
      <c r="AA12" s="0"/>
    </row>
    <row collapsed="false" customFormat="false" customHeight="false" hidden="false" ht="12.1" outlineLevel="0" r="13">
      <c r="A13" s="0"/>
      <c r="B13" s="10" t="s">
        <f>=XIRR(B2:B12,A2:A12)</f>
      </c>
      <c r="C13" s="0"/>
      <c r="D13" s="0"/>
      <c r="E13" s="0"/>
      <c r="F13" s="0"/>
      <c r="G13" s="11" t="n">
        <v>45944</v>
      </c>
      <c r="H13" s="6" t="n">
        <v>-857235.4</v>
      </c>
      <c r="I13" s="0" t="s">
        <v>188</v>
      </c>
      <c r="J13" s="0"/>
      <c r="K13" s="10" t="s">
        <f>=XIRR(K2:K12,J2:J12)</f>
      </c>
      <c r="L13" s="0"/>
      <c r="M13" s="11" t="n">
        <v>45944</v>
      </c>
      <c r="N13" s="6" t="n">
        <v>-858071.85</v>
      </c>
      <c r="O13" s="0" t="s">
        <v>187</v>
      </c>
      <c r="P13" s="0"/>
      <c r="Q13" s="0"/>
      <c r="R13" s="0"/>
      <c r="S13" s="0"/>
      <c r="T13" s="0"/>
      <c r="U13" s="0"/>
      <c r="V13" s="11" t="n">
        <v>45817</v>
      </c>
      <c r="W13" s="6" t="n">
        <v>-493953</v>
      </c>
      <c r="X13" s="0" t="s">
        <v>175</v>
      </c>
      <c r="Y13" s="0"/>
      <c r="Z13" s="8" t="s">
        <f>=-SUM(Z2:Z11)</f>
      </c>
      <c r="AA13" s="0" t="s">
        <v>214</v>
      </c>
    </row>
    <row collapsed="false" customFormat="false" customHeight="false" hidden="false" ht="12.1" outlineLevel="0" r="14">
      <c r="A14" s="0"/>
      <c r="B14" s="8" t="s">
        <f>=-SUM(B2:B12)</f>
      </c>
      <c r="C14" s="0" t="s">
        <v>214</v>
      </c>
      <c r="D14" s="0"/>
      <c r="E14" s="0"/>
      <c r="F14" s="0"/>
      <c r="G14" s="11" t="n">
        <v>46033</v>
      </c>
      <c r="H14" s="6" t="n">
        <v>-485667.32</v>
      </c>
      <c r="I14" s="0" t="s">
        <v>191</v>
      </c>
      <c r="J14" s="0"/>
      <c r="K14" s="8" t="s">
        <f>=-SUM(K2:K12)</f>
      </c>
      <c r="L14" s="0" t="s">
        <v>214</v>
      </c>
      <c r="M14" s="11" t="n">
        <v>46033</v>
      </c>
      <c r="N14" s="6" t="n">
        <v>-486141.03</v>
      </c>
      <c r="O14" s="0" t="s">
        <v>190</v>
      </c>
      <c r="P14" s="0"/>
      <c r="Q14" s="0"/>
      <c r="R14" s="0"/>
      <c r="S14" s="0"/>
      <c r="T14" s="0"/>
      <c r="U14" s="0"/>
      <c r="V14" s="11" t="n">
        <v>45931</v>
      </c>
      <c r="W14" s="6" t="n">
        <v>-1549990</v>
      </c>
      <c r="X14" s="0" t="s">
        <v>185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46218</v>
      </c>
      <c r="H15" s="6" t="n">
        <v>-693554.04</v>
      </c>
      <c r="I15" s="0" t="s">
        <v>204</v>
      </c>
      <c r="J15" s="0"/>
      <c r="K15" s="0"/>
      <c r="L15" s="0"/>
      <c r="M15" s="11" t="n">
        <v>46218</v>
      </c>
      <c r="N15" s="6" t="n">
        <v>-694230.91</v>
      </c>
      <c r="O15" s="0" t="s">
        <v>203</v>
      </c>
      <c r="P15" s="0"/>
      <c r="Q15" s="0"/>
      <c r="R15" s="0"/>
      <c r="S15" s="0"/>
      <c r="T15" s="0"/>
      <c r="U15" s="0"/>
      <c r="V15" s="11" t="n">
        <v>46305</v>
      </c>
      <c r="W15" s="8" t="s">
        <f>=-Портфель!J9</f>
      </c>
      <c r="X15" s="0" t="s">
        <v>213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46305</v>
      </c>
      <c r="H16" s="8" t="s">
        <f>=-Портфель!J4</f>
      </c>
      <c r="I16" s="0" t="s">
        <v>213</v>
      </c>
      <c r="J16" s="0"/>
      <c r="K16" s="0"/>
      <c r="L16" s="0"/>
      <c r="M16" s="11" t="n">
        <v>46305</v>
      </c>
      <c r="N16" s="8" t="s">
        <f>=-Портфель!J6</f>
      </c>
      <c r="O16" s="0" t="s">
        <v>213</v>
      </c>
      <c r="P16" s="0"/>
      <c r="Q16" s="0"/>
      <c r="R16" s="0"/>
      <c r="S16" s="0"/>
      <c r="T16" s="0"/>
      <c r="U16" s="0"/>
      <c r="V16" s="0"/>
      <c r="W16" s="10" t="s">
        <f>=XIRR(W2:W15,V2:V15)</f>
      </c>
      <c r="X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10" t="s">
        <f>=XIRR(H2:H16,G2:G16)</f>
      </c>
      <c r="I17" s="0"/>
      <c r="J17" s="0"/>
      <c r="K17" s="0"/>
      <c r="L17" s="0"/>
      <c r="M17" s="0"/>
      <c r="N17" s="10" t="s">
        <f>=XIRR(N2:N16,M2:M16)</f>
      </c>
      <c r="O17" s="0"/>
      <c r="P17" s="0"/>
      <c r="Q17" s="0"/>
      <c r="R17" s="0"/>
      <c r="S17" s="0"/>
      <c r="T17" s="0"/>
      <c r="U17" s="0"/>
      <c r="V17" s="0"/>
      <c r="W17" s="8" t="s">
        <f>=-SUM(W2:W15)</f>
      </c>
      <c r="X17" s="0" t="s">
        <v>214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8" t="s">
        <f>=-SUM(H2:H16)</f>
      </c>
      <c r="I18" s="0" t="s">
        <v>214</v>
      </c>
      <c r="J18" s="0"/>
      <c r="K18" s="0"/>
      <c r="L18" s="0"/>
      <c r="M18" s="0"/>
      <c r="N18" s="8" t="s">
        <f>=-SUM(N2:N16)</f>
      </c>
      <c r="O18" s="0" t="s">
        <v>214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215</v>
      </c>
      <c r="C1" s="0"/>
      <c r="D1" s="0"/>
      <c r="E1" s="3" t="s">
        <v>216</v>
      </c>
      <c r="F1" s="0"/>
      <c r="G1" s="0"/>
      <c r="H1" s="3" t="s">
        <v>217</v>
      </c>
      <c r="I1" s="0"/>
      <c r="J1" s="0"/>
      <c r="K1" s="3" t="s">
        <v>218</v>
      </c>
      <c r="L1" s="0"/>
      <c r="M1" s="0"/>
      <c r="N1" s="3" t="s">
        <v>219</v>
      </c>
      <c r="O1" s="0"/>
      <c r="P1" s="0"/>
      <c r="Q1" s="3" t="s">
        <v>220</v>
      </c>
      <c r="R1" s="0"/>
      <c r="S1" s="0"/>
      <c r="T1" s="3" t="s">
        <v>221</v>
      </c>
      <c r="U1" s="0"/>
      <c r="V1" s="0"/>
      <c r="W1" s="3" t="s">
        <v>222</v>
      </c>
      <c r="X1" s="0"/>
      <c r="Y1" s="0"/>
      <c r="Z1" s="3" t="s">
        <v>223</v>
      </c>
      <c r="AA1" s="0"/>
      <c r="AB1" s="0"/>
      <c r="AC1" s="3" t="s">
        <v>224</v>
      </c>
      <c r="AD1" s="0"/>
      <c r="AE1" s="0"/>
      <c r="AF1" s="3" t="s">
        <v>225</v>
      </c>
      <c r="AG1" s="0"/>
      <c r="AH1" s="0"/>
      <c r="AI1" s="3" t="s">
        <v>226</v>
      </c>
      <c r="AJ1" s="0"/>
      <c r="AK1" s="0"/>
      <c r="AL1" s="3" t="s">
        <v>227</v>
      </c>
      <c r="AM1" s="0"/>
      <c r="AN1" s="0"/>
      <c r="AO1" s="3" t="s">
        <v>228</v>
      </c>
      <c r="AP1" s="0"/>
      <c r="AQ1" s="0"/>
      <c r="AR1" s="3" t="s">
        <v>229</v>
      </c>
      <c r="AS1" s="0"/>
      <c r="AT1" s="0"/>
      <c r="AU1" s="3" t="s">
        <v>230</v>
      </c>
      <c r="AV1" s="0"/>
      <c r="AW1" s="0"/>
      <c r="AX1" s="3" t="s">
        <v>231</v>
      </c>
      <c r="AY1" s="0"/>
      <c r="AZ1" s="0"/>
      <c r="BA1" s="3" t="s">
        <v>232</v>
      </c>
      <c r="BB1" s="0"/>
      <c r="BC1" s="0"/>
      <c r="BD1" s="3" t="s">
        <v>233</v>
      </c>
      <c r="BE1" s="0"/>
      <c r="BF1" s="0"/>
      <c r="BG1" s="3" t="s">
        <v>234</v>
      </c>
      <c r="BH1" s="0"/>
      <c r="BI1" s="0"/>
      <c r="BJ1" s="3" t="s">
        <v>235</v>
      </c>
      <c r="BK1" s="0"/>
    </row>
    <row collapsed="false" customFormat="false" customHeight="false" hidden="false" ht="12.1" outlineLevel="0" r="2">
      <c r="A2" s="11" t="n">
        <v>44678</v>
      </c>
      <c r="B2" s="6" t="n">
        <v>11238</v>
      </c>
      <c r="C2" s="6" t="n">
        <v>52807362</v>
      </c>
      <c r="D2" s="11" t="n">
        <v>44678</v>
      </c>
      <c r="E2" s="6" t="n">
        <v>51000</v>
      </c>
      <c r="F2" s="6" t="n">
        <v>61659000</v>
      </c>
      <c r="G2" s="11" t="n">
        <v>44678</v>
      </c>
      <c r="H2" s="6" t="n">
        <v>68664</v>
      </c>
      <c r="I2" s="6" t="n">
        <v>28200304.8</v>
      </c>
      <c r="J2" s="11" t="n">
        <v>44678</v>
      </c>
      <c r="K2" s="6" t="n">
        <v>42835</v>
      </c>
      <c r="L2" s="6" t="n">
        <v>56542200</v>
      </c>
      <c r="M2" s="11" t="n">
        <v>44678</v>
      </c>
      <c r="N2" s="6" t="n">
        <v>68731</v>
      </c>
      <c r="O2" s="6" t="n">
        <v>28385903</v>
      </c>
      <c r="P2" s="11" t="n">
        <v>44678</v>
      </c>
      <c r="Q2" s="6" t="n">
        <v>322200</v>
      </c>
      <c r="R2" s="6" t="n">
        <v>49219272</v>
      </c>
      <c r="S2" s="11" t="n">
        <v>44678</v>
      </c>
      <c r="T2" s="6" t="n">
        <v>837765</v>
      </c>
      <c r="U2" s="6" t="n">
        <v>29803489.88</v>
      </c>
      <c r="V2" s="11" t="n">
        <v>44678</v>
      </c>
      <c r="W2" s="6" t="n">
        <v>6526</v>
      </c>
      <c r="X2" s="6" t="n">
        <v>47933470</v>
      </c>
      <c r="Y2" s="11" t="n">
        <v>44678</v>
      </c>
      <c r="Z2" s="6" t="n">
        <v>136541</v>
      </c>
      <c r="AA2" s="6" t="n">
        <v>24044870.1</v>
      </c>
      <c r="AB2" s="11" t="n">
        <v>44678</v>
      </c>
      <c r="AC2" s="6" t="n">
        <v>763924</v>
      </c>
      <c r="AD2" s="6" t="n">
        <v>49891876.44</v>
      </c>
      <c r="AE2" s="11" t="n">
        <v>44678</v>
      </c>
      <c r="AF2" s="6" t="n">
        <v>179923</v>
      </c>
      <c r="AG2" s="6" t="n">
        <v>48957048.3</v>
      </c>
      <c r="AH2" s="11" t="n">
        <v>44678</v>
      </c>
      <c r="AI2" s="6" t="n">
        <v>280613</v>
      </c>
      <c r="AJ2" s="6" t="n">
        <v>51335342.22</v>
      </c>
      <c r="AK2" s="11" t="n">
        <v>44678</v>
      </c>
      <c r="AL2" s="6" t="n">
        <v>67078</v>
      </c>
      <c r="AM2" s="6" t="n">
        <v>10246164.5</v>
      </c>
      <c r="AN2" s="11" t="n">
        <v>44678</v>
      </c>
      <c r="AO2" s="6" t="n">
        <v>1033241</v>
      </c>
      <c r="AP2" s="6" t="n">
        <v>26285651.04</v>
      </c>
      <c r="AQ2" s="11" t="n">
        <v>44678</v>
      </c>
      <c r="AR2" s="6" t="n">
        <v>17486</v>
      </c>
      <c r="AS2" s="6" t="n">
        <v>21123088</v>
      </c>
      <c r="AT2" s="11" t="n">
        <v>44678</v>
      </c>
      <c r="AU2" s="6" t="n">
        <v>1831530</v>
      </c>
      <c r="AV2" s="6" t="n">
        <v>13709002.05</v>
      </c>
      <c r="AW2" s="11" t="n">
        <v>44678</v>
      </c>
      <c r="AX2" s="6" t="n">
        <v>9973533</v>
      </c>
      <c r="AY2" s="6" t="n">
        <v>20535504.45</v>
      </c>
      <c r="AZ2" s="11" t="n">
        <v>44678</v>
      </c>
      <c r="BA2" s="6" t="n">
        <v>7424822</v>
      </c>
      <c r="BB2" s="6" t="n">
        <v>18231650.42</v>
      </c>
      <c r="BC2" s="11" t="n">
        <v>44678</v>
      </c>
      <c r="BD2" s="6" t="n">
        <v>140901</v>
      </c>
      <c r="BE2" s="6" t="n">
        <v>13368686.88</v>
      </c>
      <c r="BF2" s="11" t="n">
        <v>44678</v>
      </c>
      <c r="BG2" s="6" t="n">
        <v>19440146</v>
      </c>
      <c r="BH2" s="6" t="n">
        <v>14142706.22</v>
      </c>
      <c r="BI2" s="11" t="n">
        <v>44678</v>
      </c>
      <c r="BJ2" s="6" t="n">
        <v>67078</v>
      </c>
      <c r="BK2" s="6" t="n">
        <v>15863.95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</row>
    <row collapsed="false" customFormat="false" customHeight="false" hidden="false" ht="12.1" outlineLevel="0" r="4">
      <c r="A4" s="0"/>
      <c r="B4" s="6" t="n">
        <v>6114.5</v>
      </c>
      <c r="C4" s="0" t="s">
        <v>236</v>
      </c>
      <c r="D4" s="0"/>
      <c r="E4" s="6" t="n">
        <v>1048.8</v>
      </c>
      <c r="F4" s="0" t="s">
        <v>236</v>
      </c>
      <c r="G4" s="0"/>
      <c r="H4" s="6" t="n">
        <v>679</v>
      </c>
      <c r="I4" s="0" t="s">
        <v>236</v>
      </c>
      <c r="J4" s="0"/>
      <c r="K4" s="6" t="n">
        <v>1084.3</v>
      </c>
      <c r="L4" s="0" t="s">
        <v>236</v>
      </c>
      <c r="M4" s="0"/>
      <c r="N4" s="6" t="n">
        <v>649</v>
      </c>
      <c r="O4" s="0" t="s">
        <v>236</v>
      </c>
      <c r="P4" s="0"/>
      <c r="Q4" s="6" t="n">
        <v>115.9</v>
      </c>
      <c r="R4" s="0" t="s">
        <v>236</v>
      </c>
      <c r="S4" s="0"/>
      <c r="T4" s="6" t="n">
        <v>42.055</v>
      </c>
      <c r="U4" s="0" t="s">
        <v>236</v>
      </c>
      <c r="V4" s="0"/>
      <c r="W4" s="6" t="n">
        <v>5373</v>
      </c>
      <c r="X4" s="0" t="s">
        <v>236</v>
      </c>
      <c r="Y4" s="0"/>
      <c r="Z4" s="6" t="n">
        <v>252.23</v>
      </c>
      <c r="AA4" s="0" t="s">
        <v>236</v>
      </c>
      <c r="AB4" s="0"/>
      <c r="AC4" s="6" t="n">
        <v>40.54</v>
      </c>
      <c r="AD4" s="0" t="s">
        <v>236</v>
      </c>
      <c r="AE4" s="0"/>
      <c r="AF4" s="6" t="n">
        <v>169.45</v>
      </c>
      <c r="AG4" s="0" t="s">
        <v>236</v>
      </c>
      <c r="AH4" s="0"/>
      <c r="AI4" s="6" t="n">
        <v>102.61</v>
      </c>
      <c r="AJ4" s="0" t="s">
        <v>236</v>
      </c>
      <c r="AK4" s="0"/>
      <c r="AL4" s="6" t="n">
        <v>338.45</v>
      </c>
      <c r="AM4" s="0" t="s">
        <v>236</v>
      </c>
      <c r="AN4" s="0"/>
      <c r="AO4" s="6" t="n">
        <v>16.425</v>
      </c>
      <c r="AP4" s="0" t="s">
        <v>236</v>
      </c>
      <c r="AQ4" s="0"/>
      <c r="AR4" s="6" t="n">
        <v>788.5</v>
      </c>
      <c r="AS4" s="0" t="s">
        <v>236</v>
      </c>
      <c r="AT4" s="0"/>
      <c r="AU4" s="6" t="n">
        <v>6.885</v>
      </c>
      <c r="AV4" s="0" t="s">
        <v>236</v>
      </c>
      <c r="AW4" s="0"/>
      <c r="AX4" s="6" t="n">
        <v>1.062</v>
      </c>
      <c r="AY4" s="0" t="s">
        <v>236</v>
      </c>
      <c r="AZ4" s="0"/>
      <c r="BA4" s="6" t="n">
        <v>1.33</v>
      </c>
      <c r="BB4" s="0" t="s">
        <v>236</v>
      </c>
      <c r="BC4" s="0"/>
      <c r="BD4" s="6" t="n">
        <v>34.98</v>
      </c>
      <c r="BE4" s="0" t="s">
        <v>236</v>
      </c>
      <c r="BF4" s="0"/>
      <c r="BG4" s="6" t="n">
        <v>0.2168</v>
      </c>
      <c r="BH4" s="0" t="s">
        <v>236</v>
      </c>
      <c r="BI4" s="0"/>
      <c r="BJ4" s="6" t="n">
        <v>0.5322</v>
      </c>
      <c r="BK4" s="0" t="s">
        <v>236</v>
      </c>
    </row>
    <row collapsed="false" customFormat="false" customHeight="false" hidden="false" ht="12.1" outlineLevel="0" r="5">
      <c r="A5" s="0"/>
      <c r="B5" s="6" t="n">
        <v>11238</v>
      </c>
      <c r="C5" s="0" t="s">
        <v>237</v>
      </c>
      <c r="D5" s="0"/>
      <c r="E5" s="6" t="n">
        <v>51000</v>
      </c>
      <c r="F5" s="0" t="s">
        <v>237</v>
      </c>
      <c r="G5" s="0"/>
      <c r="H5" s="6" t="n">
        <v>68664</v>
      </c>
      <c r="I5" s="0" t="s">
        <v>237</v>
      </c>
      <c r="J5" s="0"/>
      <c r="K5" s="6" t="n">
        <v>42835</v>
      </c>
      <c r="L5" s="0" t="s">
        <v>237</v>
      </c>
      <c r="M5" s="0"/>
      <c r="N5" s="6" t="n">
        <v>68731</v>
      </c>
      <c r="O5" s="0" t="s">
        <v>237</v>
      </c>
      <c r="P5" s="0"/>
      <c r="Q5" s="6" t="n">
        <v>322200</v>
      </c>
      <c r="R5" s="0" t="s">
        <v>237</v>
      </c>
      <c r="S5" s="0"/>
      <c r="T5" s="6" t="n">
        <v>837765</v>
      </c>
      <c r="U5" s="0" t="s">
        <v>237</v>
      </c>
      <c r="V5" s="0"/>
      <c r="W5" s="6" t="n">
        <v>6526</v>
      </c>
      <c r="X5" s="0" t="s">
        <v>237</v>
      </c>
      <c r="Y5" s="0"/>
      <c r="Z5" s="6" t="n">
        <v>136541</v>
      </c>
      <c r="AA5" s="0" t="s">
        <v>237</v>
      </c>
      <c r="AB5" s="0"/>
      <c r="AC5" s="6" t="n">
        <v>763924</v>
      </c>
      <c r="AD5" s="0" t="s">
        <v>237</v>
      </c>
      <c r="AE5" s="0"/>
      <c r="AF5" s="6" t="n">
        <v>179923</v>
      </c>
      <c r="AG5" s="0" t="s">
        <v>237</v>
      </c>
      <c r="AH5" s="0"/>
      <c r="AI5" s="6" t="n">
        <v>280613</v>
      </c>
      <c r="AJ5" s="0" t="s">
        <v>237</v>
      </c>
      <c r="AK5" s="0"/>
      <c r="AL5" s="6" t="n">
        <v>67078</v>
      </c>
      <c r="AM5" s="0" t="s">
        <v>237</v>
      </c>
      <c r="AN5" s="0"/>
      <c r="AO5" s="6" t="n">
        <v>1033241</v>
      </c>
      <c r="AP5" s="0" t="s">
        <v>237</v>
      </c>
      <c r="AQ5" s="0"/>
      <c r="AR5" s="6" t="n">
        <v>17486</v>
      </c>
      <c r="AS5" s="0" t="s">
        <v>237</v>
      </c>
      <c r="AT5" s="0"/>
      <c r="AU5" s="6" t="n">
        <v>1831530</v>
      </c>
      <c r="AV5" s="0" t="s">
        <v>237</v>
      </c>
      <c r="AW5" s="0"/>
      <c r="AX5" s="6" t="n">
        <v>9973533</v>
      </c>
      <c r="AY5" s="0" t="s">
        <v>237</v>
      </c>
      <c r="AZ5" s="0"/>
      <c r="BA5" s="6" t="n">
        <v>7424822</v>
      </c>
      <c r="BB5" s="0" t="s">
        <v>237</v>
      </c>
      <c r="BC5" s="0"/>
      <c r="BD5" s="6" t="n">
        <v>140901</v>
      </c>
      <c r="BE5" s="0" t="s">
        <v>237</v>
      </c>
      <c r="BF5" s="0"/>
      <c r="BG5" s="6" t="n">
        <v>19440146</v>
      </c>
      <c r="BH5" s="0" t="s">
        <v>237</v>
      </c>
      <c r="BI5" s="0"/>
      <c r="BJ5" s="6" t="n">
        <v>67078</v>
      </c>
      <c r="BK5" s="0" t="s">
        <v>237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238</v>
      </c>
      <c r="D6" s="0"/>
      <c r="E6" s="5" t="s">
        <f>=E5*(ABS(E4)-ABS(E3))</f>
      </c>
      <c r="F6" s="0" t="s">
        <v>238</v>
      </c>
      <c r="G6" s="0"/>
      <c r="H6" s="5" t="s">
        <f>=H5*(ABS(H4)-ABS(H3))</f>
      </c>
      <c r="I6" s="0" t="s">
        <v>238</v>
      </c>
      <c r="J6" s="0"/>
      <c r="K6" s="5" t="s">
        <f>=K5*(ABS(K4)-ABS(K3))</f>
      </c>
      <c r="L6" s="0" t="s">
        <v>238</v>
      </c>
      <c r="M6" s="0"/>
      <c r="N6" s="5" t="s">
        <f>=N5*(ABS(N4)-ABS(N3))</f>
      </c>
      <c r="O6" s="0" t="s">
        <v>238</v>
      </c>
      <c r="P6" s="0"/>
      <c r="Q6" s="5" t="s">
        <f>=Q5*(ABS(Q4)-ABS(Q3))</f>
      </c>
      <c r="R6" s="0" t="s">
        <v>238</v>
      </c>
      <c r="S6" s="0"/>
      <c r="T6" s="5" t="s">
        <f>=T5*(ABS(T4)-ABS(T3))</f>
      </c>
      <c r="U6" s="0" t="s">
        <v>238</v>
      </c>
      <c r="V6" s="0"/>
      <c r="W6" s="5" t="s">
        <f>=W5*(ABS(W4)-ABS(W3))</f>
      </c>
      <c r="X6" s="0" t="s">
        <v>238</v>
      </c>
      <c r="Y6" s="0"/>
      <c r="Z6" s="5" t="s">
        <f>=Z5*(ABS(Z4)-ABS(Z3))</f>
      </c>
      <c r="AA6" s="0" t="s">
        <v>238</v>
      </c>
      <c r="AB6" s="0"/>
      <c r="AC6" s="5" t="s">
        <f>=AC5*(ABS(AC4)-ABS(AC3))</f>
      </c>
      <c r="AD6" s="0" t="s">
        <v>238</v>
      </c>
      <c r="AE6" s="0"/>
      <c r="AF6" s="5" t="s">
        <f>=AF5*(ABS(AF4)-ABS(AF3))</f>
      </c>
      <c r="AG6" s="0" t="s">
        <v>238</v>
      </c>
      <c r="AH6" s="0"/>
      <c r="AI6" s="5" t="s">
        <f>=AI5*(ABS(AI4)-ABS(AI3))</f>
      </c>
      <c r="AJ6" s="0" t="s">
        <v>238</v>
      </c>
      <c r="AK6" s="0"/>
      <c r="AL6" s="5" t="s">
        <f>=AL5*(ABS(AL4)-ABS(AL3))</f>
      </c>
      <c r="AM6" s="0" t="s">
        <v>238</v>
      </c>
      <c r="AN6" s="0"/>
      <c r="AO6" s="5" t="s">
        <f>=AO5*(ABS(AO4)-ABS(AO3))</f>
      </c>
      <c r="AP6" s="0" t="s">
        <v>238</v>
      </c>
      <c r="AQ6" s="0"/>
      <c r="AR6" s="5" t="s">
        <f>=AR5*(ABS(AR4)-ABS(AR3))</f>
      </c>
      <c r="AS6" s="0" t="s">
        <v>238</v>
      </c>
      <c r="AT6" s="0"/>
      <c r="AU6" s="5" t="s">
        <f>=AU5*(ABS(AU4)-ABS(AU3))</f>
      </c>
      <c r="AV6" s="0" t="s">
        <v>238</v>
      </c>
      <c r="AW6" s="0"/>
      <c r="AX6" s="5" t="s">
        <f>=AX5*(ABS(AX4)-ABS(AX3))</f>
      </c>
      <c r="AY6" s="0" t="s">
        <v>238</v>
      </c>
      <c r="AZ6" s="0"/>
      <c r="BA6" s="5" t="s">
        <f>=BA5*(ABS(BA4)-ABS(BA3))</f>
      </c>
      <c r="BB6" s="0" t="s">
        <v>238</v>
      </c>
      <c r="BC6" s="0"/>
      <c r="BD6" s="5" t="s">
        <f>=BD5*(ABS(BD4)-ABS(BD3))</f>
      </c>
      <c r="BE6" s="0" t="s">
        <v>238</v>
      </c>
      <c r="BF6" s="0"/>
      <c r="BG6" s="5" t="s">
        <f>=BG5*(ABS(BG4)-ABS(BG3))</f>
      </c>
      <c r="BH6" s="0" t="s">
        <v>238</v>
      </c>
      <c r="BI6" s="0"/>
      <c r="BJ6" s="5" t="s">
        <f>=BJ5*(ABS(BJ4)-ABS(BJ3))</f>
      </c>
      <c r="BK6" s="0" t="s">
        <v>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79</v>
      </c>
      <c r="B1" s="18" t="s">
        <v>0</v>
      </c>
      <c r="C1" s="18" t="s">
        <v>2</v>
      </c>
      <c r="D1" s="18" t="s">
        <v>239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240</v>
      </c>
      <c r="L1" s="18" t="s">
        <v>241</v>
      </c>
      <c r="M1" s="18" t="s">
        <v>19</v>
      </c>
      <c r="N1" s="18" t="s">
        <v>242</v>
      </c>
    </row>
    <row collapsed="false" customFormat="false" customHeight="false" hidden="false" ht="12.1" outlineLevel="0" r="2">
      <c r="A2" s="21" t="n">
        <v>44677.774305556</v>
      </c>
      <c r="B2" s="22" t="s">
        <v>243</v>
      </c>
      <c r="C2" s="22" t="s">
        <v>86</v>
      </c>
      <c r="D2" s="22" t="s">
        <v>243</v>
      </c>
      <c r="E2" s="22" t="s">
        <v>243</v>
      </c>
      <c r="F2" s="22" t="s">
        <v>19</v>
      </c>
      <c r="G2" s="23" t="n">
        <v>1</v>
      </c>
      <c r="H2" s="24" t="n">
        <v>673274817.35</v>
      </c>
      <c r="I2" s="24" t="n">
        <v>673274817.35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44678.774305556</v>
      </c>
      <c r="B3" s="16" t="s">
        <v>21</v>
      </c>
      <c r="C3" s="16" t="s">
        <v>244</v>
      </c>
      <c r="D3" s="16" t="s">
        <v>212</v>
      </c>
      <c r="E3" s="16" t="s">
        <v>17</v>
      </c>
      <c r="F3" s="16" t="s">
        <v>19</v>
      </c>
      <c r="G3" s="7" t="n">
        <v>510</v>
      </c>
      <c r="H3" s="6" t="n">
        <v>120900</v>
      </c>
      <c r="I3" s="6" t="n">
        <v>-61659000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44678.774305556</v>
      </c>
      <c r="B4" s="16" t="s">
        <v>27</v>
      </c>
      <c r="C4" s="16" t="s">
        <v>245</v>
      </c>
      <c r="D4" s="16" t="s">
        <v>212</v>
      </c>
      <c r="E4" s="16" t="s">
        <v>17</v>
      </c>
      <c r="F4" s="16" t="s">
        <v>19</v>
      </c>
      <c r="G4" s="7" t="n">
        <v>42835</v>
      </c>
      <c r="H4" s="6" t="n">
        <v>1320</v>
      </c>
      <c r="I4" s="6" t="n">
        <v>-56542200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44678.774305556</v>
      </c>
      <c r="B5" s="16" t="s">
        <v>16</v>
      </c>
      <c r="C5" s="16" t="s">
        <v>246</v>
      </c>
      <c r="D5" s="16" t="s">
        <v>212</v>
      </c>
      <c r="E5" s="16" t="s">
        <v>17</v>
      </c>
      <c r="F5" s="16" t="s">
        <v>19</v>
      </c>
      <c r="G5" s="7" t="n">
        <v>11238</v>
      </c>
      <c r="H5" s="6" t="n">
        <v>4699</v>
      </c>
      <c r="I5" s="6" t="n">
        <v>-52807362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44678.774305556</v>
      </c>
      <c r="B6" s="16" t="s">
        <v>51</v>
      </c>
      <c r="C6" s="16" t="s">
        <v>247</v>
      </c>
      <c r="D6" s="16" t="s">
        <v>212</v>
      </c>
      <c r="E6" s="16" t="s">
        <v>17</v>
      </c>
      <c r="F6" s="16" t="s">
        <v>19</v>
      </c>
      <c r="G6" s="7" t="n">
        <v>280613</v>
      </c>
      <c r="H6" s="6" t="n">
        <v>182.94</v>
      </c>
      <c r="I6" s="6" t="n">
        <v>-51335342.22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44678.774305556</v>
      </c>
      <c r="B7" s="16" t="s">
        <v>45</v>
      </c>
      <c r="C7" s="16" t="s">
        <v>248</v>
      </c>
      <c r="D7" s="16" t="s">
        <v>212</v>
      </c>
      <c r="E7" s="16" t="s">
        <v>17</v>
      </c>
      <c r="F7" s="16" t="s">
        <v>19</v>
      </c>
      <c r="G7" s="7" t="n">
        <v>763924</v>
      </c>
      <c r="H7" s="6" t="n">
        <v>65.31</v>
      </c>
      <c r="I7" s="6" t="n">
        <v>-49891876.44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44678.774305556</v>
      </c>
      <c r="B8" s="16" t="s">
        <v>33</v>
      </c>
      <c r="C8" s="16" t="s">
        <v>249</v>
      </c>
      <c r="D8" s="16" t="s">
        <v>212</v>
      </c>
      <c r="E8" s="16" t="s">
        <v>17</v>
      </c>
      <c r="F8" s="16" t="s">
        <v>19</v>
      </c>
      <c r="G8" s="7" t="n">
        <v>3222</v>
      </c>
      <c r="H8" s="6" t="n">
        <v>15276</v>
      </c>
      <c r="I8" s="6" t="n">
        <v>-49219272</v>
      </c>
      <c r="J8" s="6" t="n">
        <v>-0</v>
      </c>
      <c r="K8" s="6" t="n">
        <v>-0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44678.774305556</v>
      </c>
      <c r="B9" s="16" t="s">
        <v>48</v>
      </c>
      <c r="C9" s="16" t="s">
        <v>250</v>
      </c>
      <c r="D9" s="16" t="s">
        <v>212</v>
      </c>
      <c r="E9" s="16" t="s">
        <v>17</v>
      </c>
      <c r="F9" s="16" t="s">
        <v>19</v>
      </c>
      <c r="G9" s="7" t="n">
        <v>179923</v>
      </c>
      <c r="H9" s="6" t="n">
        <v>272.1</v>
      </c>
      <c r="I9" s="6" t="n">
        <v>-48957048.3</v>
      </c>
      <c r="J9" s="6" t="n">
        <v>-0</v>
      </c>
      <c r="K9" s="6" t="n">
        <v>-0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44678.774305556</v>
      </c>
      <c r="B10" s="16" t="s">
        <v>39</v>
      </c>
      <c r="C10" s="16" t="s">
        <v>251</v>
      </c>
      <c r="D10" s="16" t="s">
        <v>212</v>
      </c>
      <c r="E10" s="16" t="s">
        <v>17</v>
      </c>
      <c r="F10" s="16" t="s">
        <v>19</v>
      </c>
      <c r="G10" s="7" t="n">
        <v>6526</v>
      </c>
      <c r="H10" s="6" t="n">
        <v>7345</v>
      </c>
      <c r="I10" s="6" t="n">
        <v>-47933470</v>
      </c>
      <c r="J10" s="6" t="n">
        <v>-0</v>
      </c>
      <c r="K10" s="6" t="n">
        <v>-0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44678.774305556</v>
      </c>
      <c r="B11" s="16" t="s">
        <v>36</v>
      </c>
      <c r="C11" s="16" t="s">
        <v>252</v>
      </c>
      <c r="D11" s="16" t="s">
        <v>212</v>
      </c>
      <c r="E11" s="16" t="s">
        <v>17</v>
      </c>
      <c r="F11" s="16" t="s">
        <v>19</v>
      </c>
      <c r="G11" s="7" t="n">
        <v>837765</v>
      </c>
      <c r="H11" s="6" t="n">
        <v>35.575</v>
      </c>
      <c r="I11" s="6" t="n">
        <v>-29803489.88</v>
      </c>
      <c r="J11" s="6" t="n">
        <v>-0</v>
      </c>
      <c r="K11" s="6" t="n">
        <v>-0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44678.774305556</v>
      </c>
      <c r="B12" s="16" t="s">
        <v>30</v>
      </c>
      <c r="C12" s="16" t="s">
        <v>253</v>
      </c>
      <c r="D12" s="16" t="s">
        <v>212</v>
      </c>
      <c r="E12" s="16" t="s">
        <v>17</v>
      </c>
      <c r="F12" s="16" t="s">
        <v>19</v>
      </c>
      <c r="G12" s="7" t="n">
        <v>68731</v>
      </c>
      <c r="H12" s="6" t="n">
        <v>413</v>
      </c>
      <c r="I12" s="6" t="n">
        <v>-28385903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44678.774305556</v>
      </c>
      <c r="B13" s="16" t="s">
        <v>24</v>
      </c>
      <c r="C13" s="16" t="s">
        <v>254</v>
      </c>
      <c r="D13" s="16" t="s">
        <v>212</v>
      </c>
      <c r="E13" s="16" t="s">
        <v>17</v>
      </c>
      <c r="F13" s="16" t="s">
        <v>19</v>
      </c>
      <c r="G13" s="7" t="n">
        <v>68664</v>
      </c>
      <c r="H13" s="6" t="n">
        <v>410.7</v>
      </c>
      <c r="I13" s="6" t="n">
        <v>-28200304.8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44678.774305556</v>
      </c>
      <c r="B14" s="16" t="s">
        <v>56</v>
      </c>
      <c r="C14" s="16" t="s">
        <v>255</v>
      </c>
      <c r="D14" s="16" t="s">
        <v>212</v>
      </c>
      <c r="E14" s="16" t="s">
        <v>17</v>
      </c>
      <c r="F14" s="16" t="s">
        <v>19</v>
      </c>
      <c r="G14" s="7" t="n">
        <v>1033241</v>
      </c>
      <c r="H14" s="6" t="n">
        <v>25.44</v>
      </c>
      <c r="I14" s="6" t="n">
        <v>-26285651.04</v>
      </c>
      <c r="J14" s="6" t="n">
        <v>-0</v>
      </c>
      <c r="K14" s="6" t="n">
        <v>-0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44678.774305556</v>
      </c>
      <c r="B15" s="16" t="s">
        <v>42</v>
      </c>
      <c r="C15" s="16" t="s">
        <v>256</v>
      </c>
      <c r="D15" s="16" t="s">
        <v>212</v>
      </c>
      <c r="E15" s="16" t="s">
        <v>17</v>
      </c>
      <c r="F15" s="16" t="s">
        <v>19</v>
      </c>
      <c r="G15" s="7" t="n">
        <v>136541</v>
      </c>
      <c r="H15" s="6" t="n">
        <v>176.1</v>
      </c>
      <c r="I15" s="6" t="n">
        <v>-24044870.1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44678.774305556</v>
      </c>
      <c r="B16" s="16" t="s">
        <v>59</v>
      </c>
      <c r="C16" s="16" t="s">
        <v>257</v>
      </c>
      <c r="D16" s="16" t="s">
        <v>212</v>
      </c>
      <c r="E16" s="16" t="s">
        <v>17</v>
      </c>
      <c r="F16" s="16" t="s">
        <v>19</v>
      </c>
      <c r="G16" s="7" t="n">
        <v>17486</v>
      </c>
      <c r="H16" s="6" t="n">
        <v>1208</v>
      </c>
      <c r="I16" s="6" t="n">
        <v>-21123088</v>
      </c>
      <c r="J16" s="6" t="n">
        <v>-0</v>
      </c>
      <c r="K16" s="6" t="n">
        <v>-0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44678.774305556</v>
      </c>
      <c r="B17" s="16" t="s">
        <v>65</v>
      </c>
      <c r="C17" s="16" t="s">
        <v>258</v>
      </c>
      <c r="D17" s="16" t="s">
        <v>212</v>
      </c>
      <c r="E17" s="16" t="s">
        <v>17</v>
      </c>
      <c r="F17" s="16" t="s">
        <v>19</v>
      </c>
      <c r="G17" s="7" t="n">
        <v>9973533</v>
      </c>
      <c r="H17" s="6" t="n">
        <v>2.059</v>
      </c>
      <c r="I17" s="6" t="n">
        <v>-20535504.45</v>
      </c>
      <c r="J17" s="6" t="n">
        <v>-0</v>
      </c>
      <c r="K17" s="6" t="n">
        <v>-0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44678.774305556</v>
      </c>
      <c r="B18" s="16" t="s">
        <v>67</v>
      </c>
      <c r="C18" s="16" t="s">
        <v>259</v>
      </c>
      <c r="D18" s="16" t="s">
        <v>212</v>
      </c>
      <c r="E18" s="16" t="s">
        <v>17</v>
      </c>
      <c r="F18" s="16" t="s">
        <v>19</v>
      </c>
      <c r="G18" s="7" t="n">
        <v>7424822</v>
      </c>
      <c r="H18" s="6" t="n">
        <v>2.4555</v>
      </c>
      <c r="I18" s="6" t="n">
        <v>-18231650.42</v>
      </c>
      <c r="J18" s="6" t="n">
        <v>-0</v>
      </c>
      <c r="K18" s="6" t="n">
        <v>-0</v>
      </c>
      <c r="L18" s="6" t="n">
        <v>-0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44678.774305556</v>
      </c>
      <c r="B19" s="16" t="s">
        <v>71</v>
      </c>
      <c r="C19" s="16" t="s">
        <v>260</v>
      </c>
      <c r="D19" s="16" t="s">
        <v>212</v>
      </c>
      <c r="E19" s="16" t="s">
        <v>17</v>
      </c>
      <c r="F19" s="16" t="s">
        <v>19</v>
      </c>
      <c r="G19" s="7" t="n">
        <v>19440146</v>
      </c>
      <c r="H19" s="6" t="n">
        <v>0.7275</v>
      </c>
      <c r="I19" s="6" t="n">
        <v>-14142706.22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44678.774305556</v>
      </c>
      <c r="B20" s="16" t="s">
        <v>62</v>
      </c>
      <c r="C20" s="16" t="s">
        <v>261</v>
      </c>
      <c r="D20" s="16" t="s">
        <v>212</v>
      </c>
      <c r="E20" s="16" t="s">
        <v>17</v>
      </c>
      <c r="F20" s="16" t="s">
        <v>19</v>
      </c>
      <c r="G20" s="7" t="n">
        <v>1831530</v>
      </c>
      <c r="H20" s="6" t="n">
        <v>7.485</v>
      </c>
      <c r="I20" s="6" t="n">
        <v>-13709002.05</v>
      </c>
      <c r="J20" s="6" t="n">
        <v>-0</v>
      </c>
      <c r="K20" s="6" t="n">
        <v>-0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44678.774305556</v>
      </c>
      <c r="B21" s="16" t="s">
        <v>53</v>
      </c>
      <c r="C21" s="16" t="s">
        <v>262</v>
      </c>
      <c r="D21" s="16" t="s">
        <v>212</v>
      </c>
      <c r="E21" s="16" t="s">
        <v>17</v>
      </c>
      <c r="F21" s="16" t="s">
        <v>19</v>
      </c>
      <c r="G21" s="7" t="n">
        <v>67078</v>
      </c>
      <c r="H21" s="6" t="n">
        <v>152.75</v>
      </c>
      <c r="I21" s="6" t="n">
        <v>-10246164.5</v>
      </c>
      <c r="J21" s="6" t="n">
        <v>-0</v>
      </c>
      <c r="K21" s="6" t="n">
        <v>-0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44678.774305556</v>
      </c>
      <c r="B22" s="16" t="s">
        <v>73</v>
      </c>
      <c r="C22" s="16" t="s">
        <v>263</v>
      </c>
      <c r="D22" s="16" t="s">
        <v>212</v>
      </c>
      <c r="E22" s="16" t="s">
        <v>17</v>
      </c>
      <c r="F22" s="16" t="s">
        <v>19</v>
      </c>
      <c r="G22" s="7" t="n">
        <v>67078</v>
      </c>
      <c r="H22" s="6" t="n">
        <v>0.2365</v>
      </c>
      <c r="I22" s="6" t="n">
        <v>-15863.95</v>
      </c>
      <c r="J22" s="6" t="n">
        <v>-0</v>
      </c>
      <c r="K22" s="6" t="n">
        <v>-0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44678.774305556</v>
      </c>
      <c r="B23" s="16" t="s">
        <v>69</v>
      </c>
      <c r="C23" s="16" t="s">
        <v>264</v>
      </c>
      <c r="D23" s="16" t="s">
        <v>212</v>
      </c>
      <c r="E23" s="16" t="s">
        <v>17</v>
      </c>
      <c r="F23" s="16" t="s">
        <v>19</v>
      </c>
      <c r="G23" s="7" t="n">
        <v>140901</v>
      </c>
      <c r="H23" s="6" t="n">
        <v>94.88</v>
      </c>
      <c r="I23" s="6" t="n">
        <v>-13368686.88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 t="s">
        <v>265</v>
      </c>
      <c r="M24" s="5" t="s">
        <f>=SUM(M2:M23)</f>
      </c>
      <c r="N24" s="4"/>
    </row>
  </sheetData>
  <autoFilter ref="A1:N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79</v>
      </c>
      <c r="B1" s="26" t="s">
        <v>266</v>
      </c>
      <c r="C1" s="26" t="s">
        <v>0</v>
      </c>
      <c r="D1" s="26" t="s">
        <v>2</v>
      </c>
      <c r="E1" s="26" t="s">
        <v>267</v>
      </c>
      <c r="F1" s="26" t="s">
        <v>3</v>
      </c>
      <c r="G1" s="26" t="s">
        <v>268</v>
      </c>
      <c r="H1" s="26" t="s">
        <v>269</v>
      </c>
      <c r="I1" s="26" t="s">
        <v>270</v>
      </c>
      <c r="J1" s="26" t="s">
        <v>271</v>
      </c>
      <c r="K1" s="26" t="s">
        <v>272</v>
      </c>
      <c r="L1" s="26" t="s">
        <v>273</v>
      </c>
      <c r="M1" s="26" t="s">
        <v>274</v>
      </c>
      <c r="N1" s="26" t="s">
        <v>275</v>
      </c>
    </row>
    <row collapsed="false" customFormat="false" customHeight="false" hidden="false" ht="12.1" outlineLevel="0" r="2">
      <c r="A2" s="25" t="n">
        <v>44686</v>
      </c>
      <c r="B2" s="16" t="s">
        <v>276</v>
      </c>
      <c r="C2" s="16" t="s">
        <v>27</v>
      </c>
      <c r="D2" s="16" t="s">
        <v>28</v>
      </c>
      <c r="E2" s="7" t="n">
        <v>42835</v>
      </c>
      <c r="F2" s="16" t="s">
        <v>19</v>
      </c>
      <c r="G2" s="6" t="n">
        <v>43.77</v>
      </c>
      <c r="H2" s="6" t="n">
        <v>1009.2</v>
      </c>
      <c r="I2" s="6" t="n">
        <v>1320</v>
      </c>
      <c r="J2" s="6" t="n">
        <v>243735</v>
      </c>
      <c r="K2" s="6" t="n">
        <v>1874887.95</v>
      </c>
      <c r="L2" s="6" t="n">
        <v>1631152.95</v>
      </c>
      <c r="M2" s="6" t="n">
        <v>2.88</v>
      </c>
      <c r="N2" s="6" t="n">
        <v>3.77</v>
      </c>
    </row>
    <row collapsed="false" customFormat="false" customHeight="false" hidden="false" ht="12.1" outlineLevel="0" r="3">
      <c r="A3" s="25" t="n">
        <v>44722</v>
      </c>
      <c r="B3" s="16" t="s">
        <v>276</v>
      </c>
      <c r="C3" s="16" t="s">
        <v>53</v>
      </c>
      <c r="D3" s="16" t="s">
        <v>54</v>
      </c>
      <c r="E3" s="7" t="n">
        <v>67078</v>
      </c>
      <c r="F3" s="16" t="s">
        <v>19</v>
      </c>
      <c r="G3" s="6" t="n">
        <v>21.2238</v>
      </c>
      <c r="H3" s="6" t="n">
        <v>136.25</v>
      </c>
      <c r="I3" s="6" t="n">
        <v>152.75</v>
      </c>
      <c r="J3" s="6" t="n">
        <v>185075</v>
      </c>
      <c r="K3" s="6" t="n">
        <v>1423650.0564</v>
      </c>
      <c r="L3" s="6" t="n">
        <v>1238575.06</v>
      </c>
      <c r="M3" s="6" t="n">
        <v>12.09</v>
      </c>
      <c r="N3" s="6" t="n">
        <v>13.55</v>
      </c>
    </row>
    <row collapsed="false" customFormat="false" customHeight="false" hidden="false" ht="12.1" outlineLevel="0" r="4">
      <c r="A4" s="25" t="n">
        <v>44726</v>
      </c>
      <c r="B4" s="16" t="s">
        <v>276</v>
      </c>
      <c r="C4" s="16" t="s">
        <v>33</v>
      </c>
      <c r="D4" s="16" t="s">
        <v>34</v>
      </c>
      <c r="E4" s="7" t="n">
        <v>3222</v>
      </c>
      <c r="F4" s="16" t="s">
        <v>19</v>
      </c>
      <c r="G4" s="6" t="n">
        <v>1166.22</v>
      </c>
      <c r="H4" s="6" t="n">
        <v>19102</v>
      </c>
      <c r="I4" s="6" t="n">
        <v>15276</v>
      </c>
      <c r="J4" s="6" t="n">
        <v>488483</v>
      </c>
      <c r="K4" s="6" t="n">
        <v>3757560.84</v>
      </c>
      <c r="L4" s="6" t="n">
        <v>3269077.84</v>
      </c>
      <c r="M4" s="6" t="n">
        <v>6.64</v>
      </c>
      <c r="N4" s="6" t="n">
        <v>5.31</v>
      </c>
    </row>
    <row collapsed="false" customFormat="false" customHeight="false" hidden="false" ht="12.1" outlineLevel="0" r="5">
      <c r="A5" s="25" t="n">
        <v>44739</v>
      </c>
      <c r="B5" s="16" t="s">
        <v>276</v>
      </c>
      <c r="C5" s="16" t="s">
        <v>73</v>
      </c>
      <c r="D5" s="16" t="s">
        <v>74</v>
      </c>
      <c r="E5" s="7" t="n">
        <v>67078</v>
      </c>
      <c r="F5" s="16" t="s">
        <v>19</v>
      </c>
      <c r="G5" s="6" t="n">
        <v>0.0278</v>
      </c>
      <c r="H5" s="6" t="n">
        <v>0.1852</v>
      </c>
      <c r="I5" s="6" t="n">
        <v>0.24</v>
      </c>
      <c r="J5" s="6" t="n">
        <v>243</v>
      </c>
      <c r="K5" s="6" t="n">
        <v>1866.11</v>
      </c>
      <c r="L5" s="6" t="n">
        <v>1623.11</v>
      </c>
      <c r="M5" s="6" t="n">
        <v>10.23</v>
      </c>
      <c r="N5" s="6" t="n">
        <v>13.07</v>
      </c>
    </row>
    <row collapsed="false" customFormat="false" customHeight="false" hidden="false" ht="12.1" outlineLevel="0" r="6">
      <c r="A6" s="25" t="n">
        <v>44750</v>
      </c>
      <c r="B6" s="16" t="s">
        <v>276</v>
      </c>
      <c r="C6" s="16" t="s">
        <v>30</v>
      </c>
      <c r="D6" s="16" t="s">
        <v>31</v>
      </c>
      <c r="E6" s="7" t="n">
        <v>68731</v>
      </c>
      <c r="F6" s="16" t="s">
        <v>19</v>
      </c>
      <c r="G6" s="6" t="n">
        <v>16.14</v>
      </c>
      <c r="H6" s="6" t="n">
        <v>361.9</v>
      </c>
      <c r="I6" s="6" t="n">
        <v>413</v>
      </c>
      <c r="J6" s="6" t="n">
        <v>144211</v>
      </c>
      <c r="K6" s="6" t="n">
        <v>1109318.34</v>
      </c>
      <c r="L6" s="6" t="n">
        <v>965107.34</v>
      </c>
      <c r="M6" s="6" t="n">
        <v>3.4</v>
      </c>
      <c r="N6" s="6" t="n">
        <v>3.88</v>
      </c>
    </row>
    <row collapsed="false" customFormat="false" customHeight="false" hidden="false" ht="12.1" outlineLevel="0" r="7">
      <c r="A7" s="25" t="n">
        <v>44750</v>
      </c>
      <c r="B7" s="16" t="s">
        <v>276</v>
      </c>
      <c r="C7" s="16" t="s">
        <v>24</v>
      </c>
      <c r="D7" s="16" t="s">
        <v>25</v>
      </c>
      <c r="E7" s="7" t="n">
        <v>68664</v>
      </c>
      <c r="F7" s="16" t="s">
        <v>19</v>
      </c>
      <c r="G7" s="6" t="n">
        <v>16.14</v>
      </c>
      <c r="H7" s="6" t="n">
        <v>409.9</v>
      </c>
      <c r="I7" s="6" t="n">
        <v>410.7</v>
      </c>
      <c r="J7" s="6" t="n">
        <v>144071</v>
      </c>
      <c r="K7" s="6" t="n">
        <v>1108236.96</v>
      </c>
      <c r="L7" s="6" t="n">
        <v>964165.96</v>
      </c>
      <c r="M7" s="6" t="n">
        <v>3.42</v>
      </c>
      <c r="N7" s="6" t="n">
        <v>3.43</v>
      </c>
    </row>
    <row collapsed="false" customFormat="false" customHeight="false" hidden="false" ht="12.1" outlineLevel="0" r="8">
      <c r="A8" s="25" t="n">
        <v>44753</v>
      </c>
      <c r="B8" s="16" t="s">
        <v>276</v>
      </c>
      <c r="C8" s="16" t="s">
        <v>59</v>
      </c>
      <c r="D8" s="16" t="s">
        <v>60</v>
      </c>
      <c r="E8" s="7" t="n">
        <v>17486</v>
      </c>
      <c r="F8" s="16" t="s">
        <v>19</v>
      </c>
      <c r="G8" s="6" t="n">
        <v>117.29</v>
      </c>
      <c r="H8" s="6" t="n">
        <v>715</v>
      </c>
      <c r="I8" s="6" t="n">
        <v>1208</v>
      </c>
      <c r="J8" s="6" t="n">
        <v>266621</v>
      </c>
      <c r="K8" s="6" t="n">
        <v>2050932.94</v>
      </c>
      <c r="L8" s="6" t="n">
        <v>1784311.94</v>
      </c>
      <c r="M8" s="6" t="n">
        <v>8.45</v>
      </c>
      <c r="N8" s="6" t="n">
        <v>14.27</v>
      </c>
    </row>
    <row collapsed="false" customFormat="false" customHeight="false" hidden="false" ht="12.1" outlineLevel="0" r="9">
      <c r="A9" s="25" t="n">
        <v>44753</v>
      </c>
      <c r="B9" s="16" t="s">
        <v>276</v>
      </c>
      <c r="C9" s="16" t="s">
        <v>67</v>
      </c>
      <c r="D9" s="16" t="s">
        <v>68</v>
      </c>
      <c r="E9" s="7" t="n">
        <v>7424822</v>
      </c>
      <c r="F9" s="16" t="s">
        <v>19</v>
      </c>
      <c r="G9" s="6" t="n">
        <v>0.2231</v>
      </c>
      <c r="H9" s="6" t="n">
        <v>1.85</v>
      </c>
      <c r="I9" s="6" t="n">
        <v>2.46</v>
      </c>
      <c r="J9" s="6" t="n">
        <v>215323</v>
      </c>
      <c r="K9" s="6" t="n">
        <v>1656329.2918</v>
      </c>
      <c r="L9" s="6" t="n">
        <v>1441006.29</v>
      </c>
      <c r="M9" s="6" t="n">
        <v>7.9</v>
      </c>
      <c r="N9" s="6" t="n">
        <v>10.49</v>
      </c>
    </row>
    <row collapsed="false" customFormat="false" customHeight="false" hidden="false" ht="12.1" outlineLevel="0" r="10">
      <c r="A10" s="25" t="n">
        <v>44753</v>
      </c>
      <c r="B10" s="16" t="s">
        <v>276</v>
      </c>
      <c r="C10" s="16" t="s">
        <v>71</v>
      </c>
      <c r="D10" s="16" t="s">
        <v>72</v>
      </c>
      <c r="E10" s="7" t="n">
        <v>19440146</v>
      </c>
      <c r="F10" s="16" t="s">
        <v>19</v>
      </c>
      <c r="G10" s="6" t="n">
        <v>0.0966</v>
      </c>
      <c r="H10" s="6" t="n">
        <v>0.555</v>
      </c>
      <c r="I10" s="6" t="n">
        <v>0.73</v>
      </c>
      <c r="J10" s="6" t="n">
        <v>244012</v>
      </c>
      <c r="K10" s="6" t="n">
        <v>1877016.1389</v>
      </c>
      <c r="L10" s="6" t="n">
        <v>1633004.14</v>
      </c>
      <c r="M10" s="6" t="n">
        <v>11.55</v>
      </c>
      <c r="N10" s="6" t="n">
        <v>15.14</v>
      </c>
    </row>
    <row collapsed="false" customFormat="false" customHeight="false" hidden="false" ht="12.1" outlineLevel="0" r="11">
      <c r="A11" s="25" t="n">
        <v>44753</v>
      </c>
      <c r="B11" s="16" t="s">
        <v>276</v>
      </c>
      <c r="C11" s="16" t="s">
        <v>69</v>
      </c>
      <c r="D11" s="16" t="s">
        <v>70</v>
      </c>
      <c r="E11" s="7" t="n">
        <v>140901</v>
      </c>
      <c r="F11" s="16" t="s">
        <v>19</v>
      </c>
      <c r="G11" s="6" t="n">
        <v>0.744</v>
      </c>
      <c r="H11" s="6" t="n">
        <v>65.12</v>
      </c>
      <c r="I11" s="6" t="n">
        <v>94.88</v>
      </c>
      <c r="J11" s="6" t="n">
        <v>13628</v>
      </c>
      <c r="K11" s="6" t="n">
        <v>104830.344</v>
      </c>
      <c r="L11" s="6" t="n">
        <v>91202.34</v>
      </c>
      <c r="M11" s="6" t="n">
        <v>0.68</v>
      </c>
      <c r="N11" s="6" t="n">
        <v>0.99</v>
      </c>
    </row>
    <row collapsed="false" customFormat="false" customHeight="false" hidden="false" ht="12.1" outlineLevel="0" r="12">
      <c r="A12" s="25" t="n">
        <v>44754</v>
      </c>
      <c r="B12" s="16" t="s">
        <v>276</v>
      </c>
      <c r="C12" s="16" t="s">
        <v>48</v>
      </c>
      <c r="D12" s="16" t="s">
        <v>49</v>
      </c>
      <c r="E12" s="7" t="n">
        <v>179923</v>
      </c>
      <c r="F12" s="16" t="s">
        <v>19</v>
      </c>
      <c r="G12" s="6" t="n">
        <v>33.85</v>
      </c>
      <c r="H12" s="6" t="n">
        <v>236.85</v>
      </c>
      <c r="I12" s="6" t="n">
        <v>272.1</v>
      </c>
      <c r="J12" s="6" t="n">
        <v>791751</v>
      </c>
      <c r="K12" s="6" t="n">
        <v>6090393.55</v>
      </c>
      <c r="L12" s="6" t="n">
        <v>5298642.55</v>
      </c>
      <c r="M12" s="6" t="n">
        <v>10.82</v>
      </c>
      <c r="N12" s="6" t="n">
        <v>12.43</v>
      </c>
    </row>
    <row collapsed="false" customFormat="false" customHeight="false" hidden="false" ht="12.1" outlineLevel="0" r="13">
      <c r="A13" s="25" t="n">
        <v>44754</v>
      </c>
      <c r="B13" s="16" t="s">
        <v>276</v>
      </c>
      <c r="C13" s="16" t="s">
        <v>62</v>
      </c>
      <c r="D13" s="16" t="s">
        <v>63</v>
      </c>
      <c r="E13" s="7" t="n">
        <v>1831530</v>
      </c>
      <c r="F13" s="16" t="s">
        <v>19</v>
      </c>
      <c r="G13" s="6" t="n">
        <v>0.54</v>
      </c>
      <c r="H13" s="6" t="n">
        <v>5.01</v>
      </c>
      <c r="I13" s="6" t="n">
        <v>7.49</v>
      </c>
      <c r="J13" s="6" t="n">
        <v>128573</v>
      </c>
      <c r="K13" s="6" t="n">
        <v>989026.2</v>
      </c>
      <c r="L13" s="6" t="n">
        <v>860453.2</v>
      </c>
      <c r="M13" s="6" t="n">
        <v>6.28</v>
      </c>
      <c r="N13" s="6" t="n">
        <v>9.38</v>
      </c>
    </row>
    <row collapsed="false" customFormat="false" customHeight="false" hidden="false" ht="12.1" outlineLevel="0" r="14">
      <c r="A14" s="25" t="n">
        <v>44762</v>
      </c>
      <c r="B14" s="16" t="s">
        <v>276</v>
      </c>
      <c r="C14" s="16" t="s">
        <v>21</v>
      </c>
      <c r="D14" s="16" t="s">
        <v>22</v>
      </c>
      <c r="E14" s="7" t="n">
        <v>510</v>
      </c>
      <c r="F14" s="16" t="s">
        <v>19</v>
      </c>
      <c r="G14" s="6" t="n">
        <v>10497.36</v>
      </c>
      <c r="H14" s="6" t="n">
        <v>113550</v>
      </c>
      <c r="I14" s="6" t="n">
        <v>120900</v>
      </c>
      <c r="J14" s="6" t="n">
        <v>695975</v>
      </c>
      <c r="K14" s="6" t="n">
        <v>5353653.6</v>
      </c>
      <c r="L14" s="6" t="n">
        <v>4657678.6</v>
      </c>
      <c r="M14" s="6" t="n">
        <v>7.55</v>
      </c>
      <c r="N14" s="6" t="n">
        <v>8.04</v>
      </c>
    </row>
    <row collapsed="false" customFormat="false" customHeight="false" hidden="false" ht="12.1" outlineLevel="0" r="15">
      <c r="A15" s="25" t="n">
        <v>44762</v>
      </c>
      <c r="B15" s="16" t="s">
        <v>276</v>
      </c>
      <c r="C15" s="16" t="s">
        <v>45</v>
      </c>
      <c r="D15" s="16" t="s">
        <v>46</v>
      </c>
      <c r="E15" s="7" t="n">
        <v>763924</v>
      </c>
      <c r="F15" s="16" t="s">
        <v>19</v>
      </c>
      <c r="G15" s="6" t="n">
        <v>4.56</v>
      </c>
      <c r="H15" s="6" t="n">
        <v>61.03</v>
      </c>
      <c r="I15" s="6" t="n">
        <v>65.31</v>
      </c>
      <c r="J15" s="6" t="n">
        <v>452854</v>
      </c>
      <c r="K15" s="6" t="n">
        <v>3483493.44</v>
      </c>
      <c r="L15" s="6" t="n">
        <v>3030639.44</v>
      </c>
      <c r="M15" s="6" t="n">
        <v>6.07</v>
      </c>
      <c r="N15" s="6" t="n">
        <v>6.5</v>
      </c>
    </row>
    <row collapsed="false" customFormat="false" customHeight="false" hidden="false" ht="12.1" outlineLevel="0" r="16">
      <c r="A16" s="25" t="n">
        <v>44762</v>
      </c>
      <c r="B16" s="16" t="s">
        <v>276</v>
      </c>
      <c r="C16" s="16" t="s">
        <v>36</v>
      </c>
      <c r="D16" s="16" t="s">
        <v>37</v>
      </c>
      <c r="E16" s="7" t="n">
        <v>837765</v>
      </c>
      <c r="F16" s="16" t="s">
        <v>19</v>
      </c>
      <c r="G16" s="6" t="n">
        <v>4.73</v>
      </c>
      <c r="H16" s="6" t="n">
        <v>28.91</v>
      </c>
      <c r="I16" s="6" t="n">
        <v>35.58</v>
      </c>
      <c r="J16" s="6" t="n">
        <v>515142</v>
      </c>
      <c r="K16" s="6" t="n">
        <v>3962628.45</v>
      </c>
      <c r="L16" s="6" t="n">
        <v>3447486.45</v>
      </c>
      <c r="M16" s="6" t="n">
        <v>11.57</v>
      </c>
      <c r="N16" s="6" t="n">
        <v>14.23</v>
      </c>
    </row>
    <row collapsed="false" customFormat="false" customHeight="false" hidden="false" ht="12.1" outlineLevel="0" r="17">
      <c r="A17" s="25" t="n">
        <v>44762</v>
      </c>
      <c r="B17" s="16" t="s">
        <v>276</v>
      </c>
      <c r="C17" s="16" t="s">
        <v>56</v>
      </c>
      <c r="D17" s="16" t="s">
        <v>57</v>
      </c>
      <c r="E17" s="7" t="n">
        <v>1033241</v>
      </c>
      <c r="F17" s="16" t="s">
        <v>19</v>
      </c>
      <c r="G17" s="6" t="n">
        <v>0.8</v>
      </c>
      <c r="H17" s="6" t="n">
        <v>24.9</v>
      </c>
      <c r="I17" s="6" t="n">
        <v>25.44</v>
      </c>
      <c r="J17" s="6" t="n">
        <v>107457</v>
      </c>
      <c r="K17" s="6" t="n">
        <v>826592.8</v>
      </c>
      <c r="L17" s="6" t="n">
        <v>719135.8</v>
      </c>
      <c r="M17" s="6" t="n">
        <v>2.74</v>
      </c>
      <c r="N17" s="6" t="n">
        <v>2.8</v>
      </c>
    </row>
    <row collapsed="false" customFormat="false" customHeight="false" hidden="false" ht="12.1" outlineLevel="0" r="18">
      <c r="A18" s="25" t="n">
        <v>44802</v>
      </c>
      <c r="B18" s="16" t="s">
        <v>276</v>
      </c>
      <c r="C18" s="16" t="s">
        <v>42</v>
      </c>
      <c r="D18" s="16" t="s">
        <v>43</v>
      </c>
      <c r="E18" s="7" t="n">
        <v>136541</v>
      </c>
      <c r="F18" s="16" t="s">
        <v>19</v>
      </c>
      <c r="G18" s="6" t="n">
        <v>11.81</v>
      </c>
      <c r="H18" s="6" t="n">
        <v>92.4</v>
      </c>
      <c r="I18" s="6" t="n">
        <v>176.1</v>
      </c>
      <c r="J18" s="6" t="n">
        <v>209631</v>
      </c>
      <c r="K18" s="6" t="n">
        <v>1612549.21</v>
      </c>
      <c r="L18" s="6" t="n">
        <v>1402918.21</v>
      </c>
      <c r="M18" s="6" t="n">
        <v>5.83</v>
      </c>
      <c r="N18" s="6" t="n">
        <v>11.12</v>
      </c>
    </row>
    <row collapsed="false" customFormat="false" customHeight="false" hidden="false" ht="12.1" outlineLevel="0" r="19">
      <c r="A19" s="25" t="n">
        <v>44837</v>
      </c>
      <c r="B19" s="16" t="s">
        <v>276</v>
      </c>
      <c r="C19" s="16" t="s">
        <v>39</v>
      </c>
      <c r="D19" s="16" t="s">
        <v>40</v>
      </c>
      <c r="E19" s="7" t="n">
        <v>6526</v>
      </c>
      <c r="F19" s="16" t="s">
        <v>19</v>
      </c>
      <c r="G19" s="6" t="n">
        <v>390</v>
      </c>
      <c r="H19" s="6" t="n">
        <v>6288</v>
      </c>
      <c r="I19" s="6" t="n">
        <v>7345</v>
      </c>
      <c r="J19" s="6" t="n">
        <v>330868</v>
      </c>
      <c r="K19" s="6" t="n">
        <v>2545140</v>
      </c>
      <c r="L19" s="6" t="n">
        <v>2214272</v>
      </c>
      <c r="M19" s="6" t="n">
        <v>4.62</v>
      </c>
      <c r="N19" s="6" t="n">
        <v>5.4</v>
      </c>
    </row>
    <row collapsed="false" customFormat="false" customHeight="false" hidden="false" ht="12.1" outlineLevel="0" r="20">
      <c r="A20" s="25" t="n">
        <v>44837</v>
      </c>
      <c r="B20" s="16" t="s">
        <v>276</v>
      </c>
      <c r="C20" s="16" t="s">
        <v>39</v>
      </c>
      <c r="D20" s="16" t="s">
        <v>40</v>
      </c>
      <c r="E20" s="7" t="n">
        <v>6526</v>
      </c>
      <c r="F20" s="16" t="s">
        <v>19</v>
      </c>
      <c r="G20" s="6" t="n">
        <v>390</v>
      </c>
      <c r="H20" s="6" t="n">
        <v>6288</v>
      </c>
      <c r="I20" s="6" t="n">
        <v>7345</v>
      </c>
      <c r="J20" s="6" t="n">
        <v>330868</v>
      </c>
      <c r="K20" s="6" t="n">
        <v>2545140.0065</v>
      </c>
      <c r="L20" s="6" t="n">
        <v>2214272.01</v>
      </c>
      <c r="M20" s="6" t="n">
        <v>4.62</v>
      </c>
      <c r="N20" s="6" t="n">
        <v>5.4</v>
      </c>
    </row>
    <row collapsed="false" customFormat="false" customHeight="false" hidden="false" ht="12.1" outlineLevel="0" r="21">
      <c r="A21" s="25" t="n">
        <v>44843</v>
      </c>
      <c r="B21" s="16" t="s">
        <v>276</v>
      </c>
      <c r="C21" s="16" t="s">
        <v>27</v>
      </c>
      <c r="D21" s="16" t="s">
        <v>28</v>
      </c>
      <c r="E21" s="7" t="n">
        <v>42835</v>
      </c>
      <c r="F21" s="16" t="s">
        <v>19</v>
      </c>
      <c r="G21" s="6" t="n">
        <v>45</v>
      </c>
      <c r="H21" s="6" t="n">
        <v>906.4</v>
      </c>
      <c r="I21" s="6" t="n">
        <v>1320</v>
      </c>
      <c r="J21" s="6" t="n">
        <v>250585</v>
      </c>
      <c r="K21" s="6" t="n">
        <v>1927575</v>
      </c>
      <c r="L21" s="6" t="n">
        <v>1676990</v>
      </c>
      <c r="M21" s="6" t="n">
        <v>2.97</v>
      </c>
      <c r="N21" s="6" t="n">
        <v>4.32</v>
      </c>
    </row>
    <row collapsed="false" customFormat="false" customHeight="false" hidden="false" ht="12.1" outlineLevel="0" r="22">
      <c r="A22" s="25" t="n">
        <v>44845</v>
      </c>
      <c r="B22" s="16" t="s">
        <v>276</v>
      </c>
      <c r="C22" s="16" t="s">
        <v>51</v>
      </c>
      <c r="D22" s="16" t="s">
        <v>52</v>
      </c>
      <c r="E22" s="7" t="n">
        <v>280613</v>
      </c>
      <c r="F22" s="16" t="s">
        <v>19</v>
      </c>
      <c r="G22" s="6" t="n">
        <v>51.03</v>
      </c>
      <c r="H22" s="6" t="n">
        <v>162.89</v>
      </c>
      <c r="I22" s="6" t="n">
        <v>182.94</v>
      </c>
      <c r="J22" s="6" t="n">
        <v>1861559</v>
      </c>
      <c r="K22" s="6" t="n">
        <v>14319681.39</v>
      </c>
      <c r="L22" s="6" t="n">
        <v>12458122.39</v>
      </c>
      <c r="M22" s="6" t="n">
        <v>24.27</v>
      </c>
      <c r="N22" s="6" t="n">
        <v>27.26</v>
      </c>
    </row>
    <row collapsed="false" customFormat="false" customHeight="false" hidden="false" ht="12.1" outlineLevel="0" r="23">
      <c r="A23" s="25" t="n">
        <v>44845</v>
      </c>
      <c r="B23" s="16" t="s">
        <v>276</v>
      </c>
      <c r="C23" s="16" t="s">
        <v>30</v>
      </c>
      <c r="D23" s="16" t="s">
        <v>31</v>
      </c>
      <c r="E23" s="7" t="n">
        <v>68731</v>
      </c>
      <c r="F23" s="16" t="s">
        <v>19</v>
      </c>
      <c r="G23" s="6" t="n">
        <v>32.71</v>
      </c>
      <c r="H23" s="6" t="n">
        <v>339.4</v>
      </c>
      <c r="I23" s="6" t="n">
        <v>413</v>
      </c>
      <c r="J23" s="6" t="n">
        <v>292265</v>
      </c>
      <c r="K23" s="6" t="n">
        <v>2248191.01</v>
      </c>
      <c r="L23" s="6" t="n">
        <v>1955926.01</v>
      </c>
      <c r="M23" s="6" t="n">
        <v>6.89</v>
      </c>
      <c r="N23" s="6" t="n">
        <v>8.38</v>
      </c>
    </row>
    <row collapsed="false" customFormat="false" customHeight="false" hidden="false" ht="12.1" outlineLevel="0" r="24">
      <c r="A24" s="25" t="n">
        <v>44845</v>
      </c>
      <c r="B24" s="16" t="s">
        <v>276</v>
      </c>
      <c r="C24" s="16" t="s">
        <v>24</v>
      </c>
      <c r="D24" s="16" t="s">
        <v>25</v>
      </c>
      <c r="E24" s="7" t="n">
        <v>68664</v>
      </c>
      <c r="F24" s="16" t="s">
        <v>19</v>
      </c>
      <c r="G24" s="6" t="n">
        <v>32.71</v>
      </c>
      <c r="H24" s="6" t="n">
        <v>353</v>
      </c>
      <c r="I24" s="6" t="n">
        <v>410.7</v>
      </c>
      <c r="J24" s="6" t="n">
        <v>291980</v>
      </c>
      <c r="K24" s="6" t="n">
        <v>2245999.44</v>
      </c>
      <c r="L24" s="6" t="n">
        <v>1954019.44</v>
      </c>
      <c r="M24" s="6" t="n">
        <v>6.93</v>
      </c>
      <c r="N24" s="6" t="n">
        <v>8.06</v>
      </c>
    </row>
    <row collapsed="false" customFormat="false" customHeight="false" hidden="false" ht="12.1" outlineLevel="0" r="25">
      <c r="A25" s="25" t="n">
        <v>44914</v>
      </c>
      <c r="B25" s="16" t="s">
        <v>276</v>
      </c>
      <c r="C25" s="16" t="s">
        <v>39</v>
      </c>
      <c r="D25" s="16" t="s">
        <v>40</v>
      </c>
      <c r="E25" s="7" t="n">
        <v>6526</v>
      </c>
      <c r="F25" s="16" t="s">
        <v>19</v>
      </c>
      <c r="G25" s="6" t="n">
        <v>318</v>
      </c>
      <c r="H25" s="6" t="n">
        <v>5959</v>
      </c>
      <c r="I25" s="6" t="n">
        <v>7345</v>
      </c>
      <c r="J25" s="6" t="n">
        <v>269785</v>
      </c>
      <c r="K25" s="6" t="n">
        <v>2075268</v>
      </c>
      <c r="L25" s="6" t="n">
        <v>1805483</v>
      </c>
      <c r="M25" s="6" t="n">
        <v>3.77</v>
      </c>
      <c r="N25" s="6" t="n">
        <v>4.64</v>
      </c>
    </row>
    <row collapsed="false" customFormat="false" customHeight="false" hidden="false" ht="12.1" outlineLevel="0" r="26">
      <c r="A26" s="25" t="n">
        <v>44916</v>
      </c>
      <c r="B26" s="16" t="s">
        <v>276</v>
      </c>
      <c r="C26" s="16" t="s">
        <v>16</v>
      </c>
      <c r="D26" s="16" t="s">
        <v>18</v>
      </c>
      <c r="E26" s="7" t="n">
        <v>11238</v>
      </c>
      <c r="F26" s="16" t="s">
        <v>19</v>
      </c>
      <c r="G26" s="6" t="n">
        <v>256</v>
      </c>
      <c r="H26" s="6" t="n">
        <v>4040.5</v>
      </c>
      <c r="I26" s="6" t="n">
        <v>4699</v>
      </c>
      <c r="J26" s="6" t="n">
        <v>374001</v>
      </c>
      <c r="K26" s="6" t="n">
        <v>2876928</v>
      </c>
      <c r="L26" s="6" t="n">
        <v>2502927</v>
      </c>
      <c r="M26" s="6" t="n">
        <v>4.74</v>
      </c>
      <c r="N26" s="6" t="n">
        <v>5.51</v>
      </c>
    </row>
    <row collapsed="false" customFormat="false" customHeight="false" hidden="false" ht="12.1" outlineLevel="0" r="27">
      <c r="A27" s="25" t="n">
        <v>44916</v>
      </c>
      <c r="B27" s="16" t="s">
        <v>276</v>
      </c>
      <c r="C27" s="16" t="s">
        <v>16</v>
      </c>
      <c r="D27" s="16" t="s">
        <v>18</v>
      </c>
      <c r="E27" s="7" t="n">
        <v>11238</v>
      </c>
      <c r="F27" s="16" t="s">
        <v>19</v>
      </c>
      <c r="G27" s="6" t="n">
        <v>537</v>
      </c>
      <c r="H27" s="6" t="n">
        <v>4040.5</v>
      </c>
      <c r="I27" s="6" t="n">
        <v>4699</v>
      </c>
      <c r="J27" s="6" t="n">
        <v>784525</v>
      </c>
      <c r="K27" s="6" t="n">
        <v>6034806</v>
      </c>
      <c r="L27" s="6" t="n">
        <v>5250281</v>
      </c>
      <c r="M27" s="6" t="n">
        <v>9.94</v>
      </c>
      <c r="N27" s="6" t="n">
        <v>11.56</v>
      </c>
    </row>
    <row collapsed="false" customFormat="false" customHeight="false" hidden="false" ht="12.1" outlineLevel="0" r="28">
      <c r="A28" s="25" t="n">
        <v>44934</v>
      </c>
      <c r="B28" s="16" t="s">
        <v>276</v>
      </c>
      <c r="C28" s="16" t="s">
        <v>53</v>
      </c>
      <c r="D28" s="16" t="s">
        <v>54</v>
      </c>
      <c r="E28" s="7" t="n">
        <v>67078</v>
      </c>
      <c r="F28" s="16" t="s">
        <v>19</v>
      </c>
      <c r="G28" s="6" t="n">
        <v>0.4435</v>
      </c>
      <c r="H28" s="6" t="n">
        <v>120.3</v>
      </c>
      <c r="I28" s="6" t="n">
        <v>152.75</v>
      </c>
      <c r="J28" s="6" t="n">
        <v>3867</v>
      </c>
      <c r="K28" s="6" t="n">
        <v>29749.093</v>
      </c>
      <c r="L28" s="6" t="n">
        <v>25882.09</v>
      </c>
      <c r="M28" s="6" t="n">
        <v>0.25</v>
      </c>
      <c r="N28" s="6" t="n">
        <v>0.32</v>
      </c>
    </row>
    <row collapsed="false" customFormat="false" customHeight="false" hidden="false" ht="12.1" outlineLevel="0" r="29">
      <c r="A29" s="25" t="n">
        <v>44934</v>
      </c>
      <c r="B29" s="16" t="s">
        <v>276</v>
      </c>
      <c r="C29" s="16" t="s">
        <v>73</v>
      </c>
      <c r="D29" s="16" t="s">
        <v>74</v>
      </c>
      <c r="E29" s="7" t="n">
        <v>67078</v>
      </c>
      <c r="F29" s="16" t="s">
        <v>19</v>
      </c>
      <c r="G29" s="6" t="n">
        <v>0.0302</v>
      </c>
      <c r="H29" s="6" t="n">
        <v>0.2035</v>
      </c>
      <c r="I29" s="6" t="n">
        <v>0.24</v>
      </c>
      <c r="J29" s="6" t="n">
        <v>263</v>
      </c>
      <c r="K29" s="6" t="n">
        <v>2022.4017</v>
      </c>
      <c r="L29" s="6" t="n">
        <v>1759.4</v>
      </c>
      <c r="M29" s="6" t="n">
        <v>11.09</v>
      </c>
      <c r="N29" s="6" t="n">
        <v>12.89</v>
      </c>
    </row>
    <row collapsed="false" customFormat="false" customHeight="false" hidden="false" ht="12.1" outlineLevel="0" r="30">
      <c r="A30" s="25" t="n">
        <v>44936</v>
      </c>
      <c r="B30" s="16" t="s">
        <v>276</v>
      </c>
      <c r="C30" s="16" t="s">
        <v>30</v>
      </c>
      <c r="D30" s="16" t="s">
        <v>31</v>
      </c>
      <c r="E30" s="7" t="n">
        <v>68731</v>
      </c>
      <c r="F30" s="16" t="s">
        <v>19</v>
      </c>
      <c r="G30" s="6" t="n">
        <v>6.86</v>
      </c>
      <c r="H30" s="6" t="n">
        <v>336.7</v>
      </c>
      <c r="I30" s="6" t="n">
        <v>413</v>
      </c>
      <c r="J30" s="6" t="n">
        <v>61294</v>
      </c>
      <c r="K30" s="6" t="n">
        <v>471494.66</v>
      </c>
      <c r="L30" s="6" t="n">
        <v>410200.66</v>
      </c>
      <c r="M30" s="6" t="n">
        <v>1.45</v>
      </c>
      <c r="N30" s="6" t="n">
        <v>1.77</v>
      </c>
    </row>
    <row collapsed="false" customFormat="false" customHeight="false" hidden="false" ht="12.1" outlineLevel="0" r="31">
      <c r="A31" s="25" t="n">
        <v>44936</v>
      </c>
      <c r="B31" s="16" t="s">
        <v>276</v>
      </c>
      <c r="C31" s="16" t="s">
        <v>24</v>
      </c>
      <c r="D31" s="16" t="s">
        <v>25</v>
      </c>
      <c r="E31" s="7" t="n">
        <v>68664</v>
      </c>
      <c r="F31" s="16" t="s">
        <v>19</v>
      </c>
      <c r="G31" s="6" t="n">
        <v>6.86</v>
      </c>
      <c r="H31" s="6" t="n">
        <v>345.7</v>
      </c>
      <c r="I31" s="6" t="n">
        <v>410.7</v>
      </c>
      <c r="J31" s="6" t="n">
        <v>61235</v>
      </c>
      <c r="K31" s="6" t="n">
        <v>471035.04</v>
      </c>
      <c r="L31" s="6" t="n">
        <v>409800.04</v>
      </c>
      <c r="M31" s="6" t="n">
        <v>1.45</v>
      </c>
      <c r="N31" s="6" t="n">
        <v>1.73</v>
      </c>
    </row>
    <row collapsed="false" customFormat="false" customHeight="false" hidden="false" ht="12.1" outlineLevel="0" r="32">
      <c r="A32" s="25" t="n">
        <v>45020</v>
      </c>
      <c r="B32" s="16" t="s">
        <v>276</v>
      </c>
      <c r="C32" s="16" t="s">
        <v>39</v>
      </c>
      <c r="D32" s="16" t="s">
        <v>40</v>
      </c>
      <c r="E32" s="7" t="n">
        <v>6526</v>
      </c>
      <c r="F32" s="16" t="s">
        <v>19</v>
      </c>
      <c r="G32" s="6" t="n">
        <v>465</v>
      </c>
      <c r="H32" s="6" t="n">
        <v>7301</v>
      </c>
      <c r="I32" s="6" t="n">
        <v>7345</v>
      </c>
      <c r="J32" s="6" t="n">
        <v>394497</v>
      </c>
      <c r="K32" s="6" t="n">
        <v>3034590</v>
      </c>
      <c r="L32" s="6" t="n">
        <v>2640093</v>
      </c>
      <c r="M32" s="6" t="n">
        <v>5.51</v>
      </c>
      <c r="N32" s="6" t="n">
        <v>5.54</v>
      </c>
    </row>
    <row collapsed="false" customFormat="false" customHeight="false" hidden="false" ht="12.1" outlineLevel="0" r="33">
      <c r="A33" s="25" t="n">
        <v>45049</v>
      </c>
      <c r="B33" s="16" t="s">
        <v>276</v>
      </c>
      <c r="C33" s="16" t="s">
        <v>27</v>
      </c>
      <c r="D33" s="16" t="s">
        <v>28</v>
      </c>
      <c r="E33" s="7" t="n">
        <v>42835</v>
      </c>
      <c r="F33" s="16" t="s">
        <v>19</v>
      </c>
      <c r="G33" s="6" t="n">
        <v>60.58</v>
      </c>
      <c r="H33" s="6" t="n">
        <v>1223.8</v>
      </c>
      <c r="I33" s="6" t="n">
        <v>1320</v>
      </c>
      <c r="J33" s="6" t="n">
        <v>337343</v>
      </c>
      <c r="K33" s="6" t="n">
        <v>2594944.3</v>
      </c>
      <c r="L33" s="6" t="n">
        <v>2257601.3</v>
      </c>
      <c r="M33" s="6" t="n">
        <v>3.99</v>
      </c>
      <c r="N33" s="6" t="n">
        <v>4.31</v>
      </c>
    </row>
    <row collapsed="false" customFormat="false" customHeight="false" hidden="false" ht="12.1" outlineLevel="0" r="34">
      <c r="A34" s="25" t="n">
        <v>45056</v>
      </c>
      <c r="B34" s="16" t="s">
        <v>276</v>
      </c>
      <c r="C34" s="16" t="s">
        <v>42</v>
      </c>
      <c r="D34" s="16" t="s">
        <v>43</v>
      </c>
      <c r="E34" s="7" t="n">
        <v>136541</v>
      </c>
      <c r="F34" s="16" t="s">
        <v>19</v>
      </c>
      <c r="G34" s="6" t="n">
        <v>21.16</v>
      </c>
      <c r="H34" s="6" t="n">
        <v>146.05</v>
      </c>
      <c r="I34" s="6" t="n">
        <v>176.1</v>
      </c>
      <c r="J34" s="6" t="n">
        <v>375597</v>
      </c>
      <c r="K34" s="6" t="n">
        <v>2889207.56</v>
      </c>
      <c r="L34" s="6" t="n">
        <v>2513610.56</v>
      </c>
      <c r="M34" s="6" t="n">
        <v>10.45</v>
      </c>
      <c r="N34" s="6" t="n">
        <v>12.6</v>
      </c>
    </row>
    <row collapsed="false" customFormat="false" customHeight="false" hidden="false" ht="12.1" outlineLevel="0" r="35">
      <c r="A35" s="25" t="n">
        <v>45082</v>
      </c>
      <c r="B35" s="16" t="s">
        <v>276</v>
      </c>
      <c r="C35" s="16" t="s">
        <v>16</v>
      </c>
      <c r="D35" s="16" t="s">
        <v>18</v>
      </c>
      <c r="E35" s="7" t="n">
        <v>11238</v>
      </c>
      <c r="F35" s="16" t="s">
        <v>19</v>
      </c>
      <c r="G35" s="6" t="n">
        <v>438</v>
      </c>
      <c r="H35" s="6" t="n">
        <v>5166.5</v>
      </c>
      <c r="I35" s="6" t="n">
        <v>4699</v>
      </c>
      <c r="J35" s="6" t="n">
        <v>639892</v>
      </c>
      <c r="K35" s="6" t="n">
        <v>4922244</v>
      </c>
      <c r="L35" s="6" t="n">
        <v>4282352</v>
      </c>
      <c r="M35" s="6" t="n">
        <v>8.11</v>
      </c>
      <c r="N35" s="6" t="n">
        <v>7.38</v>
      </c>
    </row>
    <row collapsed="false" customFormat="false" customHeight="false" hidden="false" ht="12.1" outlineLevel="0" r="36">
      <c r="A36" s="25" t="n">
        <v>45100</v>
      </c>
      <c r="B36" s="16" t="s">
        <v>276</v>
      </c>
      <c r="C36" s="16" t="s">
        <v>73</v>
      </c>
      <c r="D36" s="16" t="s">
        <v>74</v>
      </c>
      <c r="E36" s="7" t="n">
        <v>67078</v>
      </c>
      <c r="F36" s="16" t="s">
        <v>19</v>
      </c>
      <c r="G36" s="6" t="n">
        <v>0.002</v>
      </c>
      <c r="H36" s="6" t="n">
        <v>0.2411</v>
      </c>
      <c r="I36" s="6" t="n">
        <v>0.24</v>
      </c>
      <c r="J36" s="6" t="n">
        <v>18</v>
      </c>
      <c r="K36" s="6" t="n">
        <v>136.8391</v>
      </c>
      <c r="L36" s="6" t="n">
        <v>118.84</v>
      </c>
      <c r="M36" s="6" t="n">
        <v>0.75</v>
      </c>
      <c r="N36" s="6" t="n">
        <v>0.73</v>
      </c>
    </row>
    <row collapsed="false" customFormat="false" customHeight="false" hidden="false" ht="12.1" outlineLevel="0" r="37">
      <c r="A37" s="25" t="n">
        <v>45104</v>
      </c>
      <c r="B37" s="16" t="s">
        <v>276</v>
      </c>
      <c r="C37" s="16" t="s">
        <v>53</v>
      </c>
      <c r="D37" s="16" t="s">
        <v>54</v>
      </c>
      <c r="E37" s="7" t="n">
        <v>67078</v>
      </c>
      <c r="F37" s="16" t="s">
        <v>19</v>
      </c>
      <c r="G37" s="6" t="n">
        <v>18.8302</v>
      </c>
      <c r="H37" s="6" t="n">
        <v>204.35</v>
      </c>
      <c r="I37" s="6" t="n">
        <v>152.75</v>
      </c>
      <c r="J37" s="6" t="n">
        <v>164202</v>
      </c>
      <c r="K37" s="6" t="n">
        <v>1263092.1556</v>
      </c>
      <c r="L37" s="6" t="n">
        <v>1098890.16</v>
      </c>
      <c r="M37" s="6" t="n">
        <v>10.72</v>
      </c>
      <c r="N37" s="6" t="n">
        <v>8.02</v>
      </c>
    </row>
    <row collapsed="false" customFormat="false" customHeight="false" hidden="false" ht="12.1" outlineLevel="0" r="38">
      <c r="A38" s="25" t="n">
        <v>45106</v>
      </c>
      <c r="B38" s="16" t="s">
        <v>276</v>
      </c>
      <c r="C38" s="16" t="s">
        <v>48</v>
      </c>
      <c r="D38" s="16" t="s">
        <v>49</v>
      </c>
      <c r="E38" s="7" t="n">
        <v>179923</v>
      </c>
      <c r="F38" s="16" t="s">
        <v>19</v>
      </c>
      <c r="G38" s="6" t="n">
        <v>34.29</v>
      </c>
      <c r="H38" s="6" t="n">
        <v>303.5</v>
      </c>
      <c r="I38" s="6" t="n">
        <v>272.1</v>
      </c>
      <c r="J38" s="6" t="n">
        <v>802043</v>
      </c>
      <c r="K38" s="6" t="n">
        <v>6169559.67</v>
      </c>
      <c r="L38" s="6" t="n">
        <v>5367516.67</v>
      </c>
      <c r="M38" s="6" t="n">
        <v>10.96</v>
      </c>
      <c r="N38" s="6" t="n">
        <v>9.83</v>
      </c>
    </row>
    <row collapsed="false" customFormat="false" customHeight="false" hidden="false" ht="12.1" outlineLevel="0" r="39">
      <c r="A39" s="25" t="n">
        <v>45111</v>
      </c>
      <c r="B39" s="16" t="s">
        <v>276</v>
      </c>
      <c r="C39" s="16" t="s">
        <v>67</v>
      </c>
      <c r="D39" s="16" t="s">
        <v>68</v>
      </c>
      <c r="E39" s="7" t="n">
        <v>7424822</v>
      </c>
      <c r="F39" s="16" t="s">
        <v>19</v>
      </c>
      <c r="G39" s="6" t="n">
        <v>0.1865</v>
      </c>
      <c r="H39" s="6" t="n">
        <v>2.8475</v>
      </c>
      <c r="I39" s="6" t="n">
        <v>2.46</v>
      </c>
      <c r="J39" s="6" t="n">
        <v>180034</v>
      </c>
      <c r="K39" s="6" t="n">
        <v>1384877.7994</v>
      </c>
      <c r="L39" s="6" t="n">
        <v>1204843.8</v>
      </c>
      <c r="M39" s="6" t="n">
        <v>6.61</v>
      </c>
      <c r="N39" s="6" t="n">
        <v>5.7</v>
      </c>
    </row>
    <row collapsed="false" customFormat="false" customHeight="false" hidden="false" ht="12.1" outlineLevel="0" r="40">
      <c r="A40" s="25" t="n">
        <v>45114</v>
      </c>
      <c r="B40" s="16" t="s">
        <v>276</v>
      </c>
      <c r="C40" s="16" t="s">
        <v>59</v>
      </c>
      <c r="D40" s="16" t="s">
        <v>60</v>
      </c>
      <c r="E40" s="7" t="n">
        <v>17486</v>
      </c>
      <c r="F40" s="16" t="s">
        <v>19</v>
      </c>
      <c r="G40" s="6" t="n">
        <v>199.89</v>
      </c>
      <c r="H40" s="6" t="n">
        <v>1366</v>
      </c>
      <c r="I40" s="6" t="n">
        <v>1208</v>
      </c>
      <c r="J40" s="6" t="n">
        <v>454386</v>
      </c>
      <c r="K40" s="6" t="n">
        <v>3495276.54</v>
      </c>
      <c r="L40" s="6" t="n">
        <v>3040890.54</v>
      </c>
      <c r="M40" s="6" t="n">
        <v>14.4</v>
      </c>
      <c r="N40" s="6" t="n">
        <v>12.73</v>
      </c>
    </row>
    <row collapsed="false" customFormat="false" customHeight="false" hidden="false" ht="12.1" outlineLevel="0" r="41">
      <c r="A41" s="25" t="n">
        <v>45117</v>
      </c>
      <c r="B41" s="16" t="s">
        <v>276</v>
      </c>
      <c r="C41" s="16" t="s">
        <v>71</v>
      </c>
      <c r="D41" s="16" t="s">
        <v>72</v>
      </c>
      <c r="E41" s="7" t="n">
        <v>19440146</v>
      </c>
      <c r="F41" s="16" t="s">
        <v>19</v>
      </c>
      <c r="G41" s="6" t="n">
        <v>0.0581</v>
      </c>
      <c r="H41" s="6" t="n">
        <v>0.6688</v>
      </c>
      <c r="I41" s="6" t="n">
        <v>0.73</v>
      </c>
      <c r="J41" s="6" t="n">
        <v>146770</v>
      </c>
      <c r="K41" s="6" t="n">
        <v>1129002.9516</v>
      </c>
      <c r="L41" s="6" t="n">
        <v>982232.95</v>
      </c>
      <c r="M41" s="6" t="n">
        <v>6.95</v>
      </c>
      <c r="N41" s="6" t="n">
        <v>7.55</v>
      </c>
    </row>
    <row collapsed="false" customFormat="false" customHeight="false" hidden="false" ht="12.1" outlineLevel="0" r="42">
      <c r="A42" s="25" t="n">
        <v>45118</v>
      </c>
      <c r="B42" s="16" t="s">
        <v>276</v>
      </c>
      <c r="C42" s="16" t="s">
        <v>39</v>
      </c>
      <c r="D42" s="16" t="s">
        <v>40</v>
      </c>
      <c r="E42" s="7" t="n">
        <v>6526</v>
      </c>
      <c r="F42" s="16" t="s">
        <v>19</v>
      </c>
      <c r="G42" s="6" t="n">
        <v>264</v>
      </c>
      <c r="H42" s="6" t="n">
        <v>7278</v>
      </c>
      <c r="I42" s="6" t="n">
        <v>7345</v>
      </c>
      <c r="J42" s="6" t="n">
        <v>223972</v>
      </c>
      <c r="K42" s="6" t="n">
        <v>1722864</v>
      </c>
      <c r="L42" s="6" t="n">
        <v>1498892</v>
      </c>
      <c r="M42" s="6" t="n">
        <v>3.13</v>
      </c>
      <c r="N42" s="6" t="n">
        <v>3.16</v>
      </c>
    </row>
    <row collapsed="false" customFormat="false" customHeight="false" hidden="false" ht="12.1" outlineLevel="0" r="43">
      <c r="A43" s="25" t="n">
        <v>45118</v>
      </c>
      <c r="B43" s="16" t="s">
        <v>276</v>
      </c>
      <c r="C43" s="16" t="s">
        <v>30</v>
      </c>
      <c r="D43" s="16" t="s">
        <v>31</v>
      </c>
      <c r="E43" s="7" t="n">
        <v>68731</v>
      </c>
      <c r="F43" s="16" t="s">
        <v>19</v>
      </c>
      <c r="G43" s="6" t="n">
        <v>27.71</v>
      </c>
      <c r="H43" s="6" t="n">
        <v>487.6</v>
      </c>
      <c r="I43" s="6" t="n">
        <v>413</v>
      </c>
      <c r="J43" s="6" t="n">
        <v>247590</v>
      </c>
      <c r="K43" s="6" t="n">
        <v>1904536.01</v>
      </c>
      <c r="L43" s="6" t="n">
        <v>1656946.01</v>
      </c>
      <c r="M43" s="6" t="n">
        <v>5.84</v>
      </c>
      <c r="N43" s="6" t="n">
        <v>4.94</v>
      </c>
    </row>
    <row collapsed="false" customFormat="false" customHeight="false" hidden="false" ht="12.1" outlineLevel="0" r="44">
      <c r="A44" s="25" t="n">
        <v>45118</v>
      </c>
      <c r="B44" s="16" t="s">
        <v>276</v>
      </c>
      <c r="C44" s="16" t="s">
        <v>24</v>
      </c>
      <c r="D44" s="16" t="s">
        <v>25</v>
      </c>
      <c r="E44" s="7" t="n">
        <v>68664</v>
      </c>
      <c r="F44" s="16" t="s">
        <v>19</v>
      </c>
      <c r="G44" s="6" t="n">
        <v>27.71</v>
      </c>
      <c r="H44" s="6" t="n">
        <v>490.7</v>
      </c>
      <c r="I44" s="6" t="n">
        <v>410.7</v>
      </c>
      <c r="J44" s="6" t="n">
        <v>247348</v>
      </c>
      <c r="K44" s="6" t="n">
        <v>1902679.44</v>
      </c>
      <c r="L44" s="6" t="n">
        <v>1655331.44</v>
      </c>
      <c r="M44" s="6" t="n">
        <v>5.87</v>
      </c>
      <c r="N44" s="6" t="n">
        <v>4.91</v>
      </c>
    </row>
    <row collapsed="false" customFormat="false" customHeight="false" hidden="false" ht="12.1" outlineLevel="0" r="45">
      <c r="A45" s="25" t="n">
        <v>45118</v>
      </c>
      <c r="B45" s="16" t="s">
        <v>276</v>
      </c>
      <c r="C45" s="16" t="s">
        <v>69</v>
      </c>
      <c r="D45" s="16" t="s">
        <v>70</v>
      </c>
      <c r="E45" s="7" t="n">
        <v>140901</v>
      </c>
      <c r="F45" s="16" t="s">
        <v>19</v>
      </c>
      <c r="G45" s="6" t="n">
        <v>1.49</v>
      </c>
      <c r="H45" s="6" t="n">
        <v>83.1</v>
      </c>
      <c r="I45" s="6" t="n">
        <v>94.88</v>
      </c>
      <c r="J45" s="6" t="n">
        <v>27293</v>
      </c>
      <c r="K45" s="6" t="n">
        <v>209942.49</v>
      </c>
      <c r="L45" s="6" t="n">
        <v>182649.49</v>
      </c>
      <c r="M45" s="6" t="n">
        <v>1.37</v>
      </c>
      <c r="N45" s="6" t="n">
        <v>1.56</v>
      </c>
    </row>
    <row collapsed="false" customFormat="false" customHeight="false" hidden="false" ht="12.1" outlineLevel="0" r="46">
      <c r="A46" s="25" t="n">
        <v>45119</v>
      </c>
      <c r="B46" s="16" t="s">
        <v>276</v>
      </c>
      <c r="C46" s="16" t="s">
        <v>62</v>
      </c>
      <c r="D46" s="16" t="s">
        <v>63</v>
      </c>
      <c r="E46" s="7" t="n">
        <v>1831530</v>
      </c>
      <c r="F46" s="16" t="s">
        <v>19</v>
      </c>
      <c r="G46" s="6" t="n">
        <v>0.798</v>
      </c>
      <c r="H46" s="6" t="n">
        <v>9.26</v>
      </c>
      <c r="I46" s="6" t="n">
        <v>7.49</v>
      </c>
      <c r="J46" s="6" t="n">
        <v>190003</v>
      </c>
      <c r="K46" s="6" t="n">
        <v>1461560.94</v>
      </c>
      <c r="L46" s="6" t="n">
        <v>1271557.94</v>
      </c>
      <c r="M46" s="6" t="n">
        <v>9.28</v>
      </c>
      <c r="N46" s="6" t="n">
        <v>7.5</v>
      </c>
    </row>
    <row collapsed="false" customFormat="false" customHeight="false" hidden="false" ht="12.1" outlineLevel="0" r="47">
      <c r="A47" s="25" t="n">
        <v>45127</v>
      </c>
      <c r="B47" s="16" t="s">
        <v>276</v>
      </c>
      <c r="C47" s="16" t="s">
        <v>21</v>
      </c>
      <c r="D47" s="16" t="s">
        <v>22</v>
      </c>
      <c r="E47" s="7" t="n">
        <v>510</v>
      </c>
      <c r="F47" s="16" t="s">
        <v>19</v>
      </c>
      <c r="G47" s="6" t="n">
        <v>16665.2</v>
      </c>
      <c r="H47" s="6" t="n">
        <v>123900</v>
      </c>
      <c r="I47" s="6" t="n">
        <v>120900</v>
      </c>
      <c r="J47" s="6" t="n">
        <v>1104903</v>
      </c>
      <c r="K47" s="6" t="n">
        <v>8499252</v>
      </c>
      <c r="L47" s="6" t="n">
        <v>7394349</v>
      </c>
      <c r="M47" s="6" t="n">
        <v>11.99</v>
      </c>
      <c r="N47" s="6" t="n">
        <v>11.7</v>
      </c>
    </row>
    <row collapsed="false" customFormat="false" customHeight="false" hidden="false" ht="12.1" outlineLevel="0" r="48">
      <c r="A48" s="25" t="n">
        <v>45127</v>
      </c>
      <c r="B48" s="16" t="s">
        <v>276</v>
      </c>
      <c r="C48" s="16" t="s">
        <v>36</v>
      </c>
      <c r="D48" s="16" t="s">
        <v>37</v>
      </c>
      <c r="E48" s="7" t="n">
        <v>837765</v>
      </c>
      <c r="F48" s="16" t="s">
        <v>19</v>
      </c>
      <c r="G48" s="6" t="n">
        <v>0.8</v>
      </c>
      <c r="H48" s="6" t="n">
        <v>42.025</v>
      </c>
      <c r="I48" s="6" t="n">
        <v>35.58</v>
      </c>
      <c r="J48" s="6" t="n">
        <v>87128</v>
      </c>
      <c r="K48" s="6" t="n">
        <v>670212</v>
      </c>
      <c r="L48" s="6" t="n">
        <v>583084</v>
      </c>
      <c r="M48" s="6" t="n">
        <v>1.96</v>
      </c>
      <c r="N48" s="6" t="n">
        <v>1.66</v>
      </c>
    </row>
    <row collapsed="false" customFormat="false" customHeight="false" hidden="false" ht="12.1" outlineLevel="0" r="49">
      <c r="A49" s="25" t="n">
        <v>45127</v>
      </c>
      <c r="B49" s="16" t="s">
        <v>276</v>
      </c>
      <c r="C49" s="16" t="s">
        <v>56</v>
      </c>
      <c r="D49" s="16" t="s">
        <v>57</v>
      </c>
      <c r="E49" s="7" t="n">
        <v>1033241</v>
      </c>
      <c r="F49" s="16" t="s">
        <v>19</v>
      </c>
      <c r="G49" s="6" t="n">
        <v>0.8</v>
      </c>
      <c r="H49" s="6" t="n">
        <v>28.355</v>
      </c>
      <c r="I49" s="6" t="n">
        <v>25.44</v>
      </c>
      <c r="J49" s="6" t="n">
        <v>107457</v>
      </c>
      <c r="K49" s="6" t="n">
        <v>826592.8</v>
      </c>
      <c r="L49" s="6" t="n">
        <v>719135.8</v>
      </c>
      <c r="M49" s="6" t="n">
        <v>2.74</v>
      </c>
      <c r="N49" s="6" t="n">
        <v>2.45</v>
      </c>
    </row>
    <row collapsed="false" customFormat="false" customHeight="false" hidden="false" ht="12.1" outlineLevel="0" r="50">
      <c r="A50" s="25" t="n">
        <v>45208</v>
      </c>
      <c r="B50" s="16" t="s">
        <v>276</v>
      </c>
      <c r="C50" s="16" t="s">
        <v>42</v>
      </c>
      <c r="D50" s="16" t="s">
        <v>43</v>
      </c>
      <c r="E50" s="7" t="n">
        <v>136541</v>
      </c>
      <c r="F50" s="16" t="s">
        <v>19</v>
      </c>
      <c r="G50" s="6" t="n">
        <v>19.08</v>
      </c>
      <c r="H50" s="6" t="n">
        <v>262.38</v>
      </c>
      <c r="I50" s="6" t="n">
        <v>176.1</v>
      </c>
      <c r="J50" s="6" t="n">
        <v>338676</v>
      </c>
      <c r="K50" s="6" t="n">
        <v>2605202.28</v>
      </c>
      <c r="L50" s="6" t="n">
        <v>2266526.28</v>
      </c>
      <c r="M50" s="6" t="n">
        <v>9.43</v>
      </c>
      <c r="N50" s="6" t="n">
        <v>6.33</v>
      </c>
    </row>
    <row collapsed="false" customFormat="false" customHeight="false" hidden="false" ht="12.1" outlineLevel="0" r="51">
      <c r="A51" s="25" t="n">
        <v>45209</v>
      </c>
      <c r="B51" s="16" t="s">
        <v>276</v>
      </c>
      <c r="C51" s="16" t="s">
        <v>27</v>
      </c>
      <c r="D51" s="16" t="s">
        <v>28</v>
      </c>
      <c r="E51" s="7" t="n">
        <v>42835</v>
      </c>
      <c r="F51" s="16" t="s">
        <v>19</v>
      </c>
      <c r="G51" s="6" t="n">
        <v>34.5</v>
      </c>
      <c r="H51" s="6" t="n">
        <v>1717.4</v>
      </c>
      <c r="I51" s="6" t="n">
        <v>1320</v>
      </c>
      <c r="J51" s="6" t="n">
        <v>192115</v>
      </c>
      <c r="K51" s="6" t="n">
        <v>1477807.5</v>
      </c>
      <c r="L51" s="6" t="n">
        <v>1285692.5</v>
      </c>
      <c r="M51" s="6" t="n">
        <v>2.27</v>
      </c>
      <c r="N51" s="6" t="n">
        <v>1.75</v>
      </c>
    </row>
    <row collapsed="false" customFormat="false" customHeight="false" hidden="false" ht="12.1" outlineLevel="0" r="52">
      <c r="A52" s="25" t="n">
        <v>45210</v>
      </c>
      <c r="B52" s="16" t="s">
        <v>276</v>
      </c>
      <c r="C52" s="16" t="s">
        <v>30</v>
      </c>
      <c r="D52" s="16" t="s">
        <v>31</v>
      </c>
      <c r="E52" s="7" t="n">
        <v>68731</v>
      </c>
      <c r="F52" s="16" t="s">
        <v>19</v>
      </c>
      <c r="G52" s="6" t="n">
        <v>27.54</v>
      </c>
      <c r="H52" s="6" t="n">
        <v>618.7</v>
      </c>
      <c r="I52" s="6" t="n">
        <v>413</v>
      </c>
      <c r="J52" s="6" t="n">
        <v>246071</v>
      </c>
      <c r="K52" s="6" t="n">
        <v>1892851.74</v>
      </c>
      <c r="L52" s="6" t="n">
        <v>1646780.74</v>
      </c>
      <c r="M52" s="6" t="n">
        <v>5.8</v>
      </c>
      <c r="N52" s="6" t="n">
        <v>3.87</v>
      </c>
    </row>
    <row collapsed="false" customFormat="false" customHeight="false" hidden="false" ht="12.1" outlineLevel="0" r="53">
      <c r="A53" s="25" t="n">
        <v>45210</v>
      </c>
      <c r="B53" s="16" t="s">
        <v>276</v>
      </c>
      <c r="C53" s="16" t="s">
        <v>24</v>
      </c>
      <c r="D53" s="16" t="s">
        <v>25</v>
      </c>
      <c r="E53" s="7" t="n">
        <v>68664</v>
      </c>
      <c r="F53" s="16" t="s">
        <v>19</v>
      </c>
      <c r="G53" s="6" t="n">
        <v>27.54</v>
      </c>
      <c r="H53" s="6" t="n">
        <v>618.8</v>
      </c>
      <c r="I53" s="6" t="n">
        <v>410.7</v>
      </c>
      <c r="J53" s="6" t="n">
        <v>245831</v>
      </c>
      <c r="K53" s="6" t="n">
        <v>1891006.56</v>
      </c>
      <c r="L53" s="6" t="n">
        <v>1645175.56</v>
      </c>
      <c r="M53" s="6" t="n">
        <v>5.83</v>
      </c>
      <c r="N53" s="6" t="n">
        <v>3.87</v>
      </c>
    </row>
    <row collapsed="false" customFormat="false" customHeight="false" hidden="false" ht="12.1" outlineLevel="0" r="54">
      <c r="A54" s="25" t="n">
        <v>45261</v>
      </c>
      <c r="B54" s="16" t="s">
        <v>276</v>
      </c>
      <c r="C54" s="16" t="s">
        <v>45</v>
      </c>
      <c r="D54" s="16" t="s">
        <v>46</v>
      </c>
      <c r="E54" s="7" t="n">
        <v>763924</v>
      </c>
      <c r="F54" s="16" t="s">
        <v>19</v>
      </c>
      <c r="G54" s="6" t="n">
        <v>5.4465</v>
      </c>
      <c r="H54" s="6" t="n">
        <v>74.82</v>
      </c>
      <c r="I54" s="6" t="n">
        <v>65.31</v>
      </c>
      <c r="J54" s="6" t="n">
        <v>540893</v>
      </c>
      <c r="K54" s="6" t="n">
        <v>4160712.066</v>
      </c>
      <c r="L54" s="6" t="n">
        <v>3619819.07</v>
      </c>
      <c r="M54" s="6" t="n">
        <v>7.26</v>
      </c>
      <c r="N54" s="6" t="n">
        <v>6.33</v>
      </c>
    </row>
    <row collapsed="false" customFormat="false" customHeight="false" hidden="false" ht="12.1" outlineLevel="0" r="55">
      <c r="A55" s="25" t="n">
        <v>45277</v>
      </c>
      <c r="B55" s="16" t="s">
        <v>276</v>
      </c>
      <c r="C55" s="16" t="s">
        <v>16</v>
      </c>
      <c r="D55" s="16" t="s">
        <v>18</v>
      </c>
      <c r="E55" s="7" t="n">
        <v>11238</v>
      </c>
      <c r="F55" s="16" t="s">
        <v>19</v>
      </c>
      <c r="G55" s="6" t="n">
        <v>447</v>
      </c>
      <c r="H55" s="6" t="n">
        <v>6560</v>
      </c>
      <c r="I55" s="6" t="n">
        <v>4699</v>
      </c>
      <c r="J55" s="6" t="n">
        <v>653040</v>
      </c>
      <c r="K55" s="6" t="n">
        <v>5023386</v>
      </c>
      <c r="L55" s="6" t="n">
        <v>4370346</v>
      </c>
      <c r="M55" s="6" t="n">
        <v>8.28</v>
      </c>
      <c r="N55" s="6" t="n">
        <v>5.93</v>
      </c>
    </row>
    <row collapsed="false" customFormat="false" customHeight="false" hidden="false" ht="12.1" outlineLevel="0" r="56">
      <c r="A56" s="25" t="n">
        <v>45285</v>
      </c>
      <c r="B56" s="16" t="s">
        <v>276</v>
      </c>
      <c r="C56" s="16" t="s">
        <v>39</v>
      </c>
      <c r="D56" s="16" t="s">
        <v>40</v>
      </c>
      <c r="E56" s="7" t="n">
        <v>6526</v>
      </c>
      <c r="F56" s="16" t="s">
        <v>19</v>
      </c>
      <c r="G56" s="6" t="n">
        <v>291</v>
      </c>
      <c r="H56" s="6" t="n">
        <v>6668</v>
      </c>
      <c r="I56" s="6" t="n">
        <v>7345</v>
      </c>
      <c r="J56" s="6" t="n">
        <v>246879</v>
      </c>
      <c r="K56" s="6" t="n">
        <v>1899066</v>
      </c>
      <c r="L56" s="6" t="n">
        <v>1652187</v>
      </c>
      <c r="M56" s="6" t="n">
        <v>3.45</v>
      </c>
      <c r="N56" s="6" t="n">
        <v>3.8</v>
      </c>
    </row>
    <row collapsed="false" customFormat="false" customHeight="false" hidden="false" ht="12.1" outlineLevel="0" r="57">
      <c r="A57" s="25" t="n">
        <v>45286</v>
      </c>
      <c r="B57" s="16" t="s">
        <v>276</v>
      </c>
      <c r="C57" s="16" t="s">
        <v>33</v>
      </c>
      <c r="D57" s="16" t="s">
        <v>34</v>
      </c>
      <c r="E57" s="7" t="n">
        <v>3222</v>
      </c>
      <c r="F57" s="16" t="s">
        <v>19</v>
      </c>
      <c r="G57" s="6" t="n">
        <v>915.33</v>
      </c>
      <c r="H57" s="6" t="n">
        <v>16360</v>
      </c>
      <c r="I57" s="6" t="n">
        <v>15276</v>
      </c>
      <c r="J57" s="6" t="n">
        <v>383395</v>
      </c>
      <c r="K57" s="6" t="n">
        <v>2949193.26</v>
      </c>
      <c r="L57" s="6" t="n">
        <v>2565798.26</v>
      </c>
      <c r="M57" s="6" t="n">
        <v>5.21</v>
      </c>
      <c r="N57" s="6" t="n">
        <v>4.87</v>
      </c>
    </row>
    <row collapsed="false" customFormat="false" customHeight="false" hidden="false" ht="12.1" outlineLevel="0" r="58">
      <c r="A58" s="25" t="n">
        <v>45300</v>
      </c>
      <c r="B58" s="16" t="s">
        <v>276</v>
      </c>
      <c r="C58" s="16" t="s">
        <v>30</v>
      </c>
      <c r="D58" s="16" t="s">
        <v>31</v>
      </c>
      <c r="E58" s="7" t="n">
        <v>68731</v>
      </c>
      <c r="F58" s="16" t="s">
        <v>19</v>
      </c>
      <c r="G58" s="6" t="n">
        <v>35.17</v>
      </c>
      <c r="H58" s="6" t="n">
        <v>686.5</v>
      </c>
      <c r="I58" s="6" t="n">
        <v>413</v>
      </c>
      <c r="J58" s="6" t="n">
        <v>314245</v>
      </c>
      <c r="K58" s="6" t="n">
        <v>2417269.27</v>
      </c>
      <c r="L58" s="6" t="n">
        <v>2103024.27</v>
      </c>
      <c r="M58" s="6" t="n">
        <v>7.41</v>
      </c>
      <c r="N58" s="6" t="n">
        <v>4.46</v>
      </c>
    </row>
    <row collapsed="false" customFormat="false" customHeight="false" hidden="false" ht="12.1" outlineLevel="0" r="59">
      <c r="A59" s="25" t="n">
        <v>45300</v>
      </c>
      <c r="B59" s="16" t="s">
        <v>276</v>
      </c>
      <c r="C59" s="16" t="s">
        <v>24</v>
      </c>
      <c r="D59" s="16" t="s">
        <v>25</v>
      </c>
      <c r="E59" s="7" t="n">
        <v>68664</v>
      </c>
      <c r="F59" s="16" t="s">
        <v>19</v>
      </c>
      <c r="G59" s="6" t="n">
        <v>35.17</v>
      </c>
      <c r="H59" s="6" t="n">
        <v>686.7</v>
      </c>
      <c r="I59" s="6" t="n">
        <v>410.7</v>
      </c>
      <c r="J59" s="6" t="n">
        <v>313939</v>
      </c>
      <c r="K59" s="6" t="n">
        <v>2414912.88</v>
      </c>
      <c r="L59" s="6" t="n">
        <v>2100973.88</v>
      </c>
      <c r="M59" s="6" t="n">
        <v>7.45</v>
      </c>
      <c r="N59" s="6" t="n">
        <v>4.46</v>
      </c>
    </row>
    <row collapsed="false" customFormat="false" customHeight="false" hidden="false" ht="12.1" outlineLevel="0" r="60">
      <c r="A60" s="25" t="n">
        <v>45377</v>
      </c>
      <c r="B60" s="16" t="s">
        <v>276</v>
      </c>
      <c r="C60" s="16" t="s">
        <v>27</v>
      </c>
      <c r="D60" s="16" t="s">
        <v>28</v>
      </c>
      <c r="E60" s="7" t="n">
        <v>42835</v>
      </c>
      <c r="F60" s="16" t="s">
        <v>19</v>
      </c>
      <c r="G60" s="6" t="n">
        <v>44.09</v>
      </c>
      <c r="H60" s="6" t="n">
        <v>1316.8</v>
      </c>
      <c r="I60" s="6" t="n">
        <v>1320</v>
      </c>
      <c r="J60" s="6" t="n">
        <v>245517</v>
      </c>
      <c r="K60" s="6" t="n">
        <v>1888595.15</v>
      </c>
      <c r="L60" s="6" t="n">
        <v>1643078.15</v>
      </c>
      <c r="M60" s="6" t="n">
        <v>2.91</v>
      </c>
      <c r="N60" s="6" t="n">
        <v>2.91</v>
      </c>
    </row>
    <row collapsed="false" customFormat="false" customHeight="false" hidden="false" ht="12.1" outlineLevel="0" r="61">
      <c r="A61" s="25" t="n">
        <v>45418</v>
      </c>
      <c r="B61" s="16" t="s">
        <v>276</v>
      </c>
      <c r="C61" s="16" t="s">
        <v>42</v>
      </c>
      <c r="D61" s="16" t="s">
        <v>43</v>
      </c>
      <c r="E61" s="7" t="n">
        <v>136541</v>
      </c>
      <c r="F61" s="16" t="s">
        <v>19</v>
      </c>
      <c r="G61" s="6" t="n">
        <v>23.37</v>
      </c>
      <c r="H61" s="6" t="n">
        <v>313.77</v>
      </c>
      <c r="I61" s="6" t="n">
        <v>176.1</v>
      </c>
      <c r="J61" s="6" t="n">
        <v>414825</v>
      </c>
      <c r="K61" s="6" t="n">
        <v>3190963.17</v>
      </c>
      <c r="L61" s="6" t="n">
        <v>2776138.17</v>
      </c>
      <c r="M61" s="6" t="n">
        <v>11.55</v>
      </c>
      <c r="N61" s="6" t="n">
        <v>6.48</v>
      </c>
    </row>
    <row collapsed="false" customFormat="false" customHeight="false" hidden="false" ht="12.1" outlineLevel="0" r="62">
      <c r="A62" s="25" t="n">
        <v>45419</v>
      </c>
      <c r="B62" s="16" t="s">
        <v>276</v>
      </c>
      <c r="C62" s="16" t="s">
        <v>16</v>
      </c>
      <c r="D62" s="16" t="s">
        <v>18</v>
      </c>
      <c r="E62" s="7" t="n">
        <v>11238</v>
      </c>
      <c r="F62" s="16" t="s">
        <v>19</v>
      </c>
      <c r="G62" s="6" t="n">
        <v>498</v>
      </c>
      <c r="H62" s="6" t="n">
        <v>7722.5</v>
      </c>
      <c r="I62" s="6" t="n">
        <v>4699</v>
      </c>
      <c r="J62" s="6" t="n">
        <v>727548</v>
      </c>
      <c r="K62" s="6" t="n">
        <v>5596524</v>
      </c>
      <c r="L62" s="6" t="n">
        <v>4868976</v>
      </c>
      <c r="M62" s="6" t="n">
        <v>9.22</v>
      </c>
      <c r="N62" s="6" t="n">
        <v>5.61</v>
      </c>
    </row>
    <row collapsed="false" customFormat="false" customHeight="false" hidden="false" ht="12.1" outlineLevel="0" r="63">
      <c r="A63" s="25" t="n">
        <v>45471</v>
      </c>
      <c r="B63" s="16" t="s">
        <v>276</v>
      </c>
      <c r="C63" s="16" t="s">
        <v>73</v>
      </c>
      <c r="D63" s="16" t="s">
        <v>74</v>
      </c>
      <c r="E63" s="7" t="n">
        <v>67078</v>
      </c>
      <c r="F63" s="16" t="s">
        <v>19</v>
      </c>
      <c r="G63" s="6" t="n">
        <v>0.0388</v>
      </c>
      <c r="H63" s="6" t="n">
        <v>0.2929</v>
      </c>
      <c r="I63" s="6" t="n">
        <v>0.24</v>
      </c>
      <c r="J63" s="6" t="n">
        <v>339</v>
      </c>
      <c r="K63" s="6" t="n">
        <v>2604.6387</v>
      </c>
      <c r="L63" s="6" t="n">
        <v>2265.64</v>
      </c>
      <c r="M63" s="6" t="n">
        <v>14.28</v>
      </c>
      <c r="N63" s="6" t="n">
        <v>11.53</v>
      </c>
    </row>
    <row collapsed="false" customFormat="false" customHeight="false" hidden="false" ht="12.1" outlineLevel="0" r="64">
      <c r="A64" s="25" t="n">
        <v>45475</v>
      </c>
      <c r="B64" s="16" t="s">
        <v>276</v>
      </c>
      <c r="C64" s="16" t="s">
        <v>53</v>
      </c>
      <c r="D64" s="16" t="s">
        <v>54</v>
      </c>
      <c r="E64" s="7" t="n">
        <v>67078</v>
      </c>
      <c r="F64" s="16" t="s">
        <v>19</v>
      </c>
      <c r="G64" s="6" t="n">
        <v>22.2453</v>
      </c>
      <c r="H64" s="6" t="n">
        <v>205.75</v>
      </c>
      <c r="I64" s="6" t="n">
        <v>152.75</v>
      </c>
      <c r="J64" s="6" t="n">
        <v>193982</v>
      </c>
      <c r="K64" s="6" t="n">
        <v>1492170.2334</v>
      </c>
      <c r="L64" s="6" t="n">
        <v>1298188.23</v>
      </c>
      <c r="M64" s="6" t="n">
        <v>12.67</v>
      </c>
      <c r="N64" s="6" t="n">
        <v>9.41</v>
      </c>
    </row>
    <row collapsed="false" customFormat="false" customHeight="false" hidden="false" ht="12.1" outlineLevel="0" r="65">
      <c r="A65" s="25" t="n">
        <v>45482</v>
      </c>
      <c r="B65" s="16" t="s">
        <v>276</v>
      </c>
      <c r="C65" s="16" t="s">
        <v>30</v>
      </c>
      <c r="D65" s="16" t="s">
        <v>31</v>
      </c>
      <c r="E65" s="7" t="n">
        <v>68731</v>
      </c>
      <c r="F65" s="16" t="s">
        <v>19</v>
      </c>
      <c r="G65" s="6" t="n">
        <v>25.17</v>
      </c>
      <c r="H65" s="6" t="n">
        <v>639.1</v>
      </c>
      <c r="I65" s="6" t="n">
        <v>413</v>
      </c>
      <c r="J65" s="6" t="n">
        <v>224895</v>
      </c>
      <c r="K65" s="6" t="n">
        <v>1729959.27</v>
      </c>
      <c r="L65" s="6" t="n">
        <v>1505064.27</v>
      </c>
      <c r="M65" s="6" t="n">
        <v>5.3</v>
      </c>
      <c r="N65" s="6" t="n">
        <v>3.43</v>
      </c>
    </row>
    <row collapsed="false" customFormat="false" customHeight="false" hidden="false" ht="12.1" outlineLevel="0" r="66">
      <c r="A66" s="25" t="n">
        <v>45482</v>
      </c>
      <c r="B66" s="16" t="s">
        <v>276</v>
      </c>
      <c r="C66" s="16" t="s">
        <v>24</v>
      </c>
      <c r="D66" s="16" t="s">
        <v>25</v>
      </c>
      <c r="E66" s="7" t="n">
        <v>68664</v>
      </c>
      <c r="F66" s="16" t="s">
        <v>19</v>
      </c>
      <c r="G66" s="6" t="n">
        <v>25.17</v>
      </c>
      <c r="H66" s="6" t="n">
        <v>660.5</v>
      </c>
      <c r="I66" s="6" t="n">
        <v>410.7</v>
      </c>
      <c r="J66" s="6" t="n">
        <v>224675</v>
      </c>
      <c r="K66" s="6" t="n">
        <v>1728272.88</v>
      </c>
      <c r="L66" s="6" t="n">
        <v>1503597.88</v>
      </c>
      <c r="M66" s="6" t="n">
        <v>5.33</v>
      </c>
      <c r="N66" s="6" t="n">
        <v>3.32</v>
      </c>
    </row>
    <row collapsed="false" customFormat="false" customHeight="false" hidden="false" ht="12.1" outlineLevel="0" r="67">
      <c r="A67" s="25" t="n">
        <v>45482</v>
      </c>
      <c r="B67" s="16" t="s">
        <v>276</v>
      </c>
      <c r="C67" s="16" t="s">
        <v>67</v>
      </c>
      <c r="D67" s="16" t="s">
        <v>68</v>
      </c>
      <c r="E67" s="7" t="n">
        <v>7424822</v>
      </c>
      <c r="F67" s="16" t="s">
        <v>19</v>
      </c>
      <c r="G67" s="6" t="n">
        <v>0.1604</v>
      </c>
      <c r="H67" s="6" t="n">
        <v>2.7985</v>
      </c>
      <c r="I67" s="6" t="n">
        <v>2.46</v>
      </c>
      <c r="J67" s="6" t="n">
        <v>154803</v>
      </c>
      <c r="K67" s="6" t="n">
        <v>1190792.9524</v>
      </c>
      <c r="L67" s="6" t="n">
        <v>1035989.95</v>
      </c>
      <c r="M67" s="6" t="n">
        <v>5.68</v>
      </c>
      <c r="N67" s="6" t="n">
        <v>4.99</v>
      </c>
    </row>
    <row collapsed="false" customFormat="false" customHeight="false" hidden="false" ht="12.1" outlineLevel="0" r="68">
      <c r="A68" s="25" t="n">
        <v>45482</v>
      </c>
      <c r="B68" s="16" t="s">
        <v>276</v>
      </c>
      <c r="C68" s="16" t="s">
        <v>69</v>
      </c>
      <c r="D68" s="16" t="s">
        <v>70</v>
      </c>
      <c r="E68" s="7" t="n">
        <v>140901</v>
      </c>
      <c r="F68" s="16" t="s">
        <v>19</v>
      </c>
      <c r="G68" s="6" t="n">
        <v>2.94</v>
      </c>
      <c r="H68" s="6" t="n">
        <v>68.4</v>
      </c>
      <c r="I68" s="6" t="n">
        <v>94.88</v>
      </c>
      <c r="J68" s="6" t="n">
        <v>53852</v>
      </c>
      <c r="K68" s="6" t="n">
        <v>414248.94</v>
      </c>
      <c r="L68" s="6" t="n">
        <v>360396.94</v>
      </c>
      <c r="M68" s="6" t="n">
        <v>2.7</v>
      </c>
      <c r="N68" s="6" t="n">
        <v>3.74</v>
      </c>
    </row>
    <row collapsed="false" customFormat="false" customHeight="false" hidden="false" ht="12.1" outlineLevel="0" r="69">
      <c r="A69" s="25" t="n">
        <v>45483</v>
      </c>
      <c r="B69" s="16" t="s">
        <v>276</v>
      </c>
      <c r="C69" s="16" t="s">
        <v>62</v>
      </c>
      <c r="D69" s="16" t="s">
        <v>63</v>
      </c>
      <c r="E69" s="7" t="n">
        <v>1831530</v>
      </c>
      <c r="F69" s="16" t="s">
        <v>19</v>
      </c>
      <c r="G69" s="6" t="n">
        <v>0.772</v>
      </c>
      <c r="H69" s="6" t="n">
        <v>7.9</v>
      </c>
      <c r="I69" s="6" t="n">
        <v>7.49</v>
      </c>
      <c r="J69" s="6" t="n">
        <v>183812</v>
      </c>
      <c r="K69" s="6" t="n">
        <v>1413941.16</v>
      </c>
      <c r="L69" s="6" t="n">
        <v>1230129.16</v>
      </c>
      <c r="M69" s="6" t="n">
        <v>8.97</v>
      </c>
      <c r="N69" s="6" t="n">
        <v>8.5</v>
      </c>
    </row>
    <row collapsed="false" customFormat="false" customHeight="false" hidden="false" ht="12.1" outlineLevel="0" r="70">
      <c r="A70" s="25" t="n">
        <v>45484</v>
      </c>
      <c r="B70" s="16" t="s">
        <v>276</v>
      </c>
      <c r="C70" s="16" t="s">
        <v>39</v>
      </c>
      <c r="D70" s="16" t="s">
        <v>40</v>
      </c>
      <c r="E70" s="7" t="n">
        <v>6526</v>
      </c>
      <c r="F70" s="16" t="s">
        <v>19</v>
      </c>
      <c r="G70" s="6" t="n">
        <v>15</v>
      </c>
      <c r="H70" s="6" t="n">
        <v>5657</v>
      </c>
      <c r="I70" s="6" t="n">
        <v>7345</v>
      </c>
      <c r="J70" s="6" t="n">
        <v>12726</v>
      </c>
      <c r="K70" s="6" t="n">
        <v>97890</v>
      </c>
      <c r="L70" s="6" t="n">
        <v>85164</v>
      </c>
      <c r="M70" s="6" t="n">
        <v>0.18</v>
      </c>
      <c r="N70" s="6" t="n">
        <v>0.23</v>
      </c>
    </row>
    <row collapsed="false" customFormat="false" customHeight="false" hidden="false" ht="12.1" outlineLevel="0" r="71">
      <c r="A71" s="25" t="n">
        <v>45484</v>
      </c>
      <c r="B71" s="16" t="s">
        <v>276</v>
      </c>
      <c r="C71" s="16" t="s">
        <v>39</v>
      </c>
      <c r="D71" s="16" t="s">
        <v>40</v>
      </c>
      <c r="E71" s="7" t="n">
        <v>6526</v>
      </c>
      <c r="F71" s="16" t="s">
        <v>19</v>
      </c>
      <c r="G71" s="6" t="n">
        <v>294</v>
      </c>
      <c r="H71" s="6" t="n">
        <v>5657</v>
      </c>
      <c r="I71" s="6" t="n">
        <v>7345</v>
      </c>
      <c r="J71" s="6" t="n">
        <v>249424</v>
      </c>
      <c r="K71" s="6" t="n">
        <v>1918644</v>
      </c>
      <c r="L71" s="6" t="n">
        <v>1669220</v>
      </c>
      <c r="M71" s="6" t="n">
        <v>3.48</v>
      </c>
      <c r="N71" s="6" t="n">
        <v>4.52</v>
      </c>
    </row>
    <row collapsed="false" customFormat="false" customHeight="false" hidden="false" ht="12.1" outlineLevel="0" r="72">
      <c r="A72" s="25" t="n">
        <v>45485</v>
      </c>
      <c r="B72" s="16" t="s">
        <v>276</v>
      </c>
      <c r="C72" s="16" t="s">
        <v>59</v>
      </c>
      <c r="D72" s="16" t="s">
        <v>60</v>
      </c>
      <c r="E72" s="7" t="n">
        <v>17486</v>
      </c>
      <c r="F72" s="16" t="s">
        <v>19</v>
      </c>
      <c r="G72" s="6" t="n">
        <v>249.69</v>
      </c>
      <c r="H72" s="6" t="n">
        <v>1643</v>
      </c>
      <c r="I72" s="6" t="n">
        <v>1208</v>
      </c>
      <c r="J72" s="6" t="n">
        <v>567590</v>
      </c>
      <c r="K72" s="6" t="n">
        <v>4366079.34</v>
      </c>
      <c r="L72" s="6" t="n">
        <v>3798489.34</v>
      </c>
      <c r="M72" s="6" t="n">
        <v>17.98</v>
      </c>
      <c r="N72" s="6" t="n">
        <v>13.22</v>
      </c>
    </row>
    <row collapsed="false" customFormat="false" customHeight="false" hidden="false" ht="12.1" outlineLevel="0" r="73">
      <c r="A73" s="25" t="n">
        <v>45489</v>
      </c>
      <c r="B73" s="16" t="s">
        <v>276</v>
      </c>
      <c r="C73" s="16" t="s">
        <v>48</v>
      </c>
      <c r="D73" s="16" t="s">
        <v>49</v>
      </c>
      <c r="E73" s="7" t="n">
        <v>179923</v>
      </c>
      <c r="F73" s="16" t="s">
        <v>19</v>
      </c>
      <c r="G73" s="6" t="n">
        <v>35</v>
      </c>
      <c r="H73" s="6" t="n">
        <v>220.85</v>
      </c>
      <c r="I73" s="6" t="n">
        <v>272.1</v>
      </c>
      <c r="J73" s="6" t="n">
        <v>818650</v>
      </c>
      <c r="K73" s="6" t="n">
        <v>6297305</v>
      </c>
      <c r="L73" s="6" t="n">
        <v>5478655</v>
      </c>
      <c r="M73" s="6" t="n">
        <v>11.19</v>
      </c>
      <c r="N73" s="6" t="n">
        <v>13.79</v>
      </c>
    </row>
    <row collapsed="false" customFormat="false" customHeight="false" hidden="false" ht="12.1" outlineLevel="0" r="74">
      <c r="A74" s="25" t="n">
        <v>45491</v>
      </c>
      <c r="B74" s="16" t="s">
        <v>276</v>
      </c>
      <c r="C74" s="16" t="s">
        <v>21</v>
      </c>
      <c r="D74" s="16" t="s">
        <v>22</v>
      </c>
      <c r="E74" s="7" t="n">
        <v>51000</v>
      </c>
      <c r="F74" s="16" t="s">
        <v>19</v>
      </c>
      <c r="G74" s="6" t="n">
        <v>177.2</v>
      </c>
      <c r="H74" s="6" t="n">
        <v>1323.5</v>
      </c>
      <c r="I74" s="6" t="n">
        <v>1209</v>
      </c>
      <c r="J74" s="6" t="n">
        <v>1174836</v>
      </c>
      <c r="K74" s="6" t="n">
        <v>9037200</v>
      </c>
      <c r="L74" s="6" t="n">
        <v>7862364</v>
      </c>
      <c r="M74" s="6" t="n">
        <v>12.75</v>
      </c>
      <c r="N74" s="6" t="n">
        <v>11.65</v>
      </c>
    </row>
    <row collapsed="false" customFormat="false" customHeight="false" hidden="false" ht="12.1" outlineLevel="0" r="75">
      <c r="A75" s="25" t="n">
        <v>45491</v>
      </c>
      <c r="B75" s="16" t="s">
        <v>276</v>
      </c>
      <c r="C75" s="16" t="s">
        <v>36</v>
      </c>
      <c r="D75" s="16" t="s">
        <v>37</v>
      </c>
      <c r="E75" s="7" t="n">
        <v>837765</v>
      </c>
      <c r="F75" s="16" t="s">
        <v>19</v>
      </c>
      <c r="G75" s="6" t="n">
        <v>12.29</v>
      </c>
      <c r="H75" s="6" t="n">
        <v>49.27</v>
      </c>
      <c r="I75" s="6" t="n">
        <v>35.58</v>
      </c>
      <c r="J75" s="6" t="n">
        <v>1338497</v>
      </c>
      <c r="K75" s="6" t="n">
        <v>10296131.85</v>
      </c>
      <c r="L75" s="6" t="n">
        <v>8957634.85</v>
      </c>
      <c r="M75" s="6" t="n">
        <v>30.06</v>
      </c>
      <c r="N75" s="6" t="n">
        <v>21.7</v>
      </c>
    </row>
    <row collapsed="false" customFormat="false" customHeight="false" hidden="false" ht="12.1" outlineLevel="0" r="76">
      <c r="A76" s="25" t="n">
        <v>45491</v>
      </c>
      <c r="B76" s="16" t="s">
        <v>276</v>
      </c>
      <c r="C76" s="16" t="s">
        <v>56</v>
      </c>
      <c r="D76" s="16" t="s">
        <v>57</v>
      </c>
      <c r="E76" s="7" t="n">
        <v>1033241</v>
      </c>
      <c r="F76" s="16" t="s">
        <v>19</v>
      </c>
      <c r="G76" s="6" t="n">
        <v>0.85</v>
      </c>
      <c r="H76" s="6" t="n">
        <v>27.855</v>
      </c>
      <c r="I76" s="6" t="n">
        <v>25.44</v>
      </c>
      <c r="J76" s="6" t="n">
        <v>114173</v>
      </c>
      <c r="K76" s="6" t="n">
        <v>878254.85</v>
      </c>
      <c r="L76" s="6" t="n">
        <v>764081.85</v>
      </c>
      <c r="M76" s="6" t="n">
        <v>2.91</v>
      </c>
      <c r="N76" s="6" t="n">
        <v>2.65</v>
      </c>
    </row>
    <row collapsed="false" customFormat="false" customHeight="false" hidden="false" ht="12.1" outlineLevel="0" r="77">
      <c r="A77" s="25" t="n">
        <v>45557</v>
      </c>
      <c r="B77" s="16" t="s">
        <v>276</v>
      </c>
      <c r="C77" s="16" t="s">
        <v>39</v>
      </c>
      <c r="D77" s="16" t="s">
        <v>40</v>
      </c>
      <c r="E77" s="7" t="n">
        <v>6526</v>
      </c>
      <c r="F77" s="16" t="s">
        <v>19</v>
      </c>
      <c r="G77" s="6" t="n">
        <v>117</v>
      </c>
      <c r="H77" s="6" t="n">
        <v>5140</v>
      </c>
      <c r="I77" s="6" t="n">
        <v>7345</v>
      </c>
      <c r="J77" s="6" t="n">
        <v>99260</v>
      </c>
      <c r="K77" s="6" t="n">
        <v>763542</v>
      </c>
      <c r="L77" s="6" t="n">
        <v>664282</v>
      </c>
      <c r="M77" s="6" t="n">
        <v>1.39</v>
      </c>
      <c r="N77" s="6" t="n">
        <v>1.98</v>
      </c>
    </row>
    <row collapsed="false" customFormat="false" customHeight="false" hidden="false" ht="12.1" outlineLevel="0" r="78">
      <c r="A78" s="25" t="n">
        <v>45562</v>
      </c>
      <c r="B78" s="16" t="s">
        <v>276</v>
      </c>
      <c r="C78" s="16" t="s">
        <v>45</v>
      </c>
      <c r="D78" s="16" t="s">
        <v>46</v>
      </c>
      <c r="E78" s="7" t="n">
        <v>763924</v>
      </c>
      <c r="F78" s="16" t="s">
        <v>19</v>
      </c>
      <c r="G78" s="6" t="n">
        <v>6.06</v>
      </c>
      <c r="H78" s="6" t="n">
        <v>76.67</v>
      </c>
      <c r="I78" s="6" t="n">
        <v>65.31</v>
      </c>
      <c r="J78" s="6" t="n">
        <v>601819</v>
      </c>
      <c r="K78" s="6" t="n">
        <v>4629379.44</v>
      </c>
      <c r="L78" s="6" t="n">
        <v>4027560.44</v>
      </c>
      <c r="M78" s="6" t="n">
        <v>8.07</v>
      </c>
      <c r="N78" s="6" t="n">
        <v>6.88</v>
      </c>
    </row>
    <row collapsed="false" customFormat="false" customHeight="false" hidden="false" ht="12.1" outlineLevel="0" r="79">
      <c r="A79" s="25" t="n">
        <v>45565</v>
      </c>
      <c r="B79" s="16" t="s">
        <v>276</v>
      </c>
      <c r="C79" s="16" t="s">
        <v>42</v>
      </c>
      <c r="D79" s="16" t="s">
        <v>43</v>
      </c>
      <c r="E79" s="7" t="n">
        <v>136541</v>
      </c>
      <c r="F79" s="16" t="s">
        <v>19</v>
      </c>
      <c r="G79" s="6" t="n">
        <v>27.26</v>
      </c>
      <c r="H79" s="6" t="n">
        <v>379.47</v>
      </c>
      <c r="I79" s="6" t="n">
        <v>176.1</v>
      </c>
      <c r="J79" s="6" t="n">
        <v>483874</v>
      </c>
      <c r="K79" s="6" t="n">
        <v>3722107.66</v>
      </c>
      <c r="L79" s="6" t="n">
        <v>3238233.66</v>
      </c>
      <c r="M79" s="6" t="n">
        <v>13.47</v>
      </c>
      <c r="N79" s="6" t="n">
        <v>6.25</v>
      </c>
    </row>
    <row collapsed="false" customFormat="false" customHeight="false" hidden="false" ht="12.1" outlineLevel="0" r="80">
      <c r="A80" s="25" t="n">
        <v>45573</v>
      </c>
      <c r="B80" s="16" t="s">
        <v>276</v>
      </c>
      <c r="C80" s="16" t="s">
        <v>30</v>
      </c>
      <c r="D80" s="16" t="s">
        <v>31</v>
      </c>
      <c r="E80" s="7" t="n">
        <v>68731</v>
      </c>
      <c r="F80" s="16" t="s">
        <v>19</v>
      </c>
      <c r="G80" s="6" t="n">
        <v>38.2</v>
      </c>
      <c r="H80" s="6" t="n">
        <v>621.1</v>
      </c>
      <c r="I80" s="6" t="n">
        <v>413</v>
      </c>
      <c r="J80" s="6" t="n">
        <v>341318</v>
      </c>
      <c r="K80" s="6" t="n">
        <v>2625524.2</v>
      </c>
      <c r="L80" s="6" t="n">
        <v>2284206.2</v>
      </c>
      <c r="M80" s="6" t="n">
        <v>8.05</v>
      </c>
      <c r="N80" s="6" t="n">
        <v>5.35</v>
      </c>
    </row>
    <row collapsed="false" customFormat="false" customHeight="false" hidden="false" ht="12.1" outlineLevel="0" r="81">
      <c r="A81" s="25" t="n">
        <v>45573</v>
      </c>
      <c r="B81" s="16" t="s">
        <v>276</v>
      </c>
      <c r="C81" s="16" t="s">
        <v>24</v>
      </c>
      <c r="D81" s="16" t="s">
        <v>25</v>
      </c>
      <c r="E81" s="7" t="n">
        <v>68664</v>
      </c>
      <c r="F81" s="16" t="s">
        <v>19</v>
      </c>
      <c r="G81" s="6" t="n">
        <v>38.2</v>
      </c>
      <c r="H81" s="6" t="n">
        <v>622.6</v>
      </c>
      <c r="I81" s="6" t="n">
        <v>410.7</v>
      </c>
      <c r="J81" s="6" t="n">
        <v>340985</v>
      </c>
      <c r="K81" s="6" t="n">
        <v>2622964.8</v>
      </c>
      <c r="L81" s="6" t="n">
        <v>2281979.8</v>
      </c>
      <c r="M81" s="6" t="n">
        <v>8.09</v>
      </c>
      <c r="N81" s="6" t="n">
        <v>5.34</v>
      </c>
    </row>
    <row collapsed="false" customFormat="false" customHeight="false" hidden="false" ht="12.1" outlineLevel="0" r="82">
      <c r="A82" s="25" t="n">
        <v>45576</v>
      </c>
      <c r="B82" s="16" t="s">
        <v>276</v>
      </c>
      <c r="C82" s="16" t="s">
        <v>27</v>
      </c>
      <c r="D82" s="16" t="s">
        <v>28</v>
      </c>
      <c r="E82" s="7" t="n">
        <v>42835</v>
      </c>
      <c r="F82" s="16" t="s">
        <v>19</v>
      </c>
      <c r="G82" s="6" t="n">
        <v>35.5</v>
      </c>
      <c r="H82" s="6" t="n">
        <v>957.8</v>
      </c>
      <c r="I82" s="6" t="n">
        <v>1320</v>
      </c>
      <c r="J82" s="6" t="n">
        <v>197684</v>
      </c>
      <c r="K82" s="6" t="n">
        <v>1520642.5</v>
      </c>
      <c r="L82" s="6" t="n">
        <v>1322958.5</v>
      </c>
      <c r="M82" s="6" t="n">
        <v>2.34</v>
      </c>
      <c r="N82" s="6" t="n">
        <v>3.22</v>
      </c>
    </row>
    <row collapsed="false" customFormat="false" customHeight="false" hidden="false" ht="12.1" outlineLevel="0" r="83">
      <c r="A83" s="25" t="n">
        <v>45643</v>
      </c>
      <c r="B83" s="16" t="s">
        <v>276</v>
      </c>
      <c r="C83" s="16" t="s">
        <v>16</v>
      </c>
      <c r="D83" s="16" t="s">
        <v>18</v>
      </c>
      <c r="E83" s="7" t="n">
        <v>11238</v>
      </c>
      <c r="F83" s="16" t="s">
        <v>19</v>
      </c>
      <c r="G83" s="6" t="n">
        <v>514</v>
      </c>
      <c r="H83" s="6" t="n">
        <v>6290.5</v>
      </c>
      <c r="I83" s="6" t="n">
        <v>4699</v>
      </c>
      <c r="J83" s="6" t="n">
        <v>750923</v>
      </c>
      <c r="K83" s="6" t="n">
        <v>5776332</v>
      </c>
      <c r="L83" s="6" t="n">
        <v>5025409</v>
      </c>
      <c r="M83" s="6" t="n">
        <v>9.52</v>
      </c>
      <c r="N83" s="6" t="n">
        <v>7.11</v>
      </c>
    </row>
    <row collapsed="false" customFormat="false" customHeight="false" hidden="false" ht="12.1" outlineLevel="0" r="84">
      <c r="A84" s="25" t="n">
        <v>45648</v>
      </c>
      <c r="B84" s="16" t="s">
        <v>276</v>
      </c>
      <c r="C84" s="16" t="s">
        <v>39</v>
      </c>
      <c r="D84" s="16" t="s">
        <v>40</v>
      </c>
      <c r="E84" s="7" t="n">
        <v>6526</v>
      </c>
      <c r="F84" s="16" t="s">
        <v>19</v>
      </c>
      <c r="G84" s="6" t="n">
        <v>126</v>
      </c>
      <c r="H84" s="6" t="n">
        <v>5814</v>
      </c>
      <c r="I84" s="6" t="n">
        <v>7345</v>
      </c>
      <c r="J84" s="6" t="n">
        <v>106896</v>
      </c>
      <c r="K84" s="6" t="n">
        <v>822276</v>
      </c>
      <c r="L84" s="6" t="n">
        <v>715380</v>
      </c>
      <c r="M84" s="6" t="n">
        <v>1.49</v>
      </c>
      <c r="N84" s="6" t="n">
        <v>1.89</v>
      </c>
    </row>
    <row collapsed="false" customFormat="false" customHeight="false" hidden="false" ht="12.1" outlineLevel="0" r="85">
      <c r="A85" s="25" t="n">
        <v>45665</v>
      </c>
      <c r="B85" s="16" t="s">
        <v>276</v>
      </c>
      <c r="C85" s="16" t="s">
        <v>30</v>
      </c>
      <c r="D85" s="16" t="s">
        <v>31</v>
      </c>
      <c r="E85" s="7" t="n">
        <v>68731</v>
      </c>
      <c r="F85" s="16" t="s">
        <v>19</v>
      </c>
      <c r="G85" s="6" t="n">
        <v>17.39</v>
      </c>
      <c r="H85" s="6" t="n">
        <v>645.5</v>
      </c>
      <c r="I85" s="6" t="n">
        <v>413</v>
      </c>
      <c r="J85" s="6" t="n">
        <v>155380</v>
      </c>
      <c r="K85" s="6" t="n">
        <v>1195232.09</v>
      </c>
      <c r="L85" s="6" t="n">
        <v>1039852.09</v>
      </c>
      <c r="M85" s="6" t="n">
        <v>3.66</v>
      </c>
      <c r="N85" s="6" t="n">
        <v>2.34</v>
      </c>
    </row>
    <row collapsed="false" customFormat="false" customHeight="false" hidden="false" ht="12.1" outlineLevel="0" r="86">
      <c r="A86" s="25" t="n">
        <v>45665</v>
      </c>
      <c r="B86" s="16" t="s">
        <v>276</v>
      </c>
      <c r="C86" s="16" t="s">
        <v>24</v>
      </c>
      <c r="D86" s="16" t="s">
        <v>25</v>
      </c>
      <c r="E86" s="7" t="n">
        <v>68664</v>
      </c>
      <c r="F86" s="16" t="s">
        <v>19</v>
      </c>
      <c r="G86" s="6" t="n">
        <v>17.39</v>
      </c>
      <c r="H86" s="6" t="n">
        <v>654.7</v>
      </c>
      <c r="I86" s="6" t="n">
        <v>410.7</v>
      </c>
      <c r="J86" s="6" t="n">
        <v>155229</v>
      </c>
      <c r="K86" s="6" t="n">
        <v>1194066.96</v>
      </c>
      <c r="L86" s="6" t="n">
        <v>1038837.96</v>
      </c>
      <c r="M86" s="6" t="n">
        <v>3.68</v>
      </c>
      <c r="N86" s="6" t="n">
        <v>2.31</v>
      </c>
    </row>
    <row collapsed="false" customFormat="false" customHeight="false" hidden="false" ht="12.1" outlineLevel="0" r="87">
      <c r="A87" s="25" t="n">
        <v>45775</v>
      </c>
      <c r="B87" s="16" t="s">
        <v>276</v>
      </c>
      <c r="C87" s="16" t="s">
        <v>27</v>
      </c>
      <c r="D87" s="16" t="s">
        <v>28</v>
      </c>
      <c r="E87" s="7" t="n">
        <v>42835</v>
      </c>
      <c r="F87" s="16" t="s">
        <v>19</v>
      </c>
      <c r="G87" s="6" t="n">
        <v>46.65</v>
      </c>
      <c r="H87" s="6" t="n">
        <v>1266.2</v>
      </c>
      <c r="I87" s="6" t="n">
        <v>1320</v>
      </c>
      <c r="J87" s="6" t="n">
        <v>259773</v>
      </c>
      <c r="K87" s="6" t="n">
        <v>1998252.75</v>
      </c>
      <c r="L87" s="6" t="n">
        <v>1738479.75</v>
      </c>
      <c r="M87" s="6" t="n">
        <v>3.07</v>
      </c>
      <c r="N87" s="6" t="n">
        <v>3.21</v>
      </c>
    </row>
    <row collapsed="false" customFormat="false" customHeight="false" hidden="false" ht="12.1" outlineLevel="0" r="88">
      <c r="A88" s="25" t="n">
        <v>45782</v>
      </c>
      <c r="B88" s="16" t="s">
        <v>276</v>
      </c>
      <c r="C88" s="16" t="s">
        <v>42</v>
      </c>
      <c r="D88" s="16" t="s">
        <v>43</v>
      </c>
      <c r="E88" s="7" t="n">
        <v>136541</v>
      </c>
      <c r="F88" s="16" t="s">
        <v>19</v>
      </c>
      <c r="G88" s="6" t="n">
        <v>29.72</v>
      </c>
      <c r="H88" s="6" t="n">
        <v>378.42</v>
      </c>
      <c r="I88" s="6" t="n">
        <v>176.1</v>
      </c>
      <c r="J88" s="6" t="n">
        <v>527540</v>
      </c>
      <c r="K88" s="6" t="n">
        <v>4057998.52</v>
      </c>
      <c r="L88" s="6" t="n">
        <v>3530458.52</v>
      </c>
      <c r="M88" s="6" t="n">
        <v>14.68</v>
      </c>
      <c r="N88" s="6" t="n">
        <v>6.83</v>
      </c>
    </row>
    <row collapsed="false" customFormat="false" customHeight="false" hidden="false" ht="12.1" outlineLevel="0" r="89">
      <c r="A89" s="25" t="n">
        <v>45810</v>
      </c>
      <c r="B89" s="16" t="s">
        <v>276</v>
      </c>
      <c r="C89" s="16" t="s">
        <v>30</v>
      </c>
      <c r="D89" s="16" t="s">
        <v>31</v>
      </c>
      <c r="E89" s="7" t="n">
        <v>68731</v>
      </c>
      <c r="F89" s="16" t="s">
        <v>19</v>
      </c>
      <c r="G89" s="6" t="n">
        <v>43.11</v>
      </c>
      <c r="H89" s="6" t="n">
        <v>627.6</v>
      </c>
      <c r="I89" s="6" t="n">
        <v>413</v>
      </c>
      <c r="J89" s="6" t="n">
        <v>385189</v>
      </c>
      <c r="K89" s="6" t="n">
        <v>2962993.41</v>
      </c>
      <c r="L89" s="6" t="n">
        <v>2577804.41</v>
      </c>
      <c r="M89" s="6" t="n">
        <v>9.08</v>
      </c>
      <c r="N89" s="6" t="n">
        <v>5.98</v>
      </c>
    </row>
    <row collapsed="false" customFormat="false" customHeight="false" hidden="false" ht="12.1" outlineLevel="0" r="90">
      <c r="A90" s="25" t="n">
        <v>45810</v>
      </c>
      <c r="B90" s="16" t="s">
        <v>276</v>
      </c>
      <c r="C90" s="16" t="s">
        <v>24</v>
      </c>
      <c r="D90" s="16" t="s">
        <v>25</v>
      </c>
      <c r="E90" s="7" t="n">
        <v>68664</v>
      </c>
      <c r="F90" s="16" t="s">
        <v>19</v>
      </c>
      <c r="G90" s="6" t="n">
        <v>43.11</v>
      </c>
      <c r="H90" s="6" t="n">
        <v>656.5</v>
      </c>
      <c r="I90" s="6" t="n">
        <v>410.7</v>
      </c>
      <c r="J90" s="6" t="n">
        <v>384814</v>
      </c>
      <c r="K90" s="6" t="n">
        <v>2960105.04</v>
      </c>
      <c r="L90" s="6" t="n">
        <v>2575291.04</v>
      </c>
      <c r="M90" s="6" t="n">
        <v>9.13</v>
      </c>
      <c r="N90" s="6" t="n">
        <v>5.71</v>
      </c>
    </row>
    <row collapsed="false" customFormat="false" customHeight="false" hidden="false" ht="12.1" outlineLevel="0" r="91">
      <c r="A91" s="25" t="n">
        <v>45811</v>
      </c>
      <c r="B91" s="16" t="s">
        <v>276</v>
      </c>
      <c r="C91" s="16" t="s">
        <v>16</v>
      </c>
      <c r="D91" s="16" t="s">
        <v>18</v>
      </c>
      <c r="E91" s="7" t="n">
        <v>11238</v>
      </c>
      <c r="F91" s="16" t="s">
        <v>19</v>
      </c>
      <c r="G91" s="6" t="n">
        <v>541</v>
      </c>
      <c r="H91" s="6" t="n">
        <v>6473</v>
      </c>
      <c r="I91" s="6" t="n">
        <v>4699</v>
      </c>
      <c r="J91" s="6" t="n">
        <v>790369</v>
      </c>
      <c r="K91" s="6" t="n">
        <v>6079758</v>
      </c>
      <c r="L91" s="6" t="n">
        <v>5289389</v>
      </c>
      <c r="M91" s="6" t="n">
        <v>10.02</v>
      </c>
      <c r="N91" s="6" t="n">
        <v>7.27</v>
      </c>
    </row>
    <row collapsed="false" customFormat="false" customHeight="false" hidden="false" ht="12.1" outlineLevel="0" r="92">
      <c r="A92" s="25" t="n">
        <v>45817</v>
      </c>
      <c r="B92" s="16" t="s">
        <v>276</v>
      </c>
      <c r="C92" s="16" t="s">
        <v>39</v>
      </c>
      <c r="D92" s="16" t="s">
        <v>40</v>
      </c>
      <c r="E92" s="7" t="n">
        <v>6526</v>
      </c>
      <c r="F92" s="16" t="s">
        <v>19</v>
      </c>
      <c r="G92" s="6" t="n">
        <v>87</v>
      </c>
      <c r="H92" s="6" t="n">
        <v>6223</v>
      </c>
      <c r="I92" s="6" t="n">
        <v>7345</v>
      </c>
      <c r="J92" s="6" t="n">
        <v>73809</v>
      </c>
      <c r="K92" s="6" t="n">
        <v>567762</v>
      </c>
      <c r="L92" s="6" t="n">
        <v>493953</v>
      </c>
      <c r="M92" s="6" t="n">
        <v>1.03</v>
      </c>
      <c r="N92" s="6" t="n">
        <v>1.22</v>
      </c>
    </row>
    <row collapsed="false" customFormat="false" customHeight="false" hidden="false" ht="12.1" outlineLevel="0" r="93">
      <c r="A93" s="25" t="n">
        <v>45839</v>
      </c>
      <c r="B93" s="16" t="s">
        <v>276</v>
      </c>
      <c r="C93" s="16" t="s">
        <v>73</v>
      </c>
      <c r="D93" s="16" t="s">
        <v>74</v>
      </c>
      <c r="E93" s="7" t="n">
        <v>67078</v>
      </c>
      <c r="F93" s="16" t="s">
        <v>19</v>
      </c>
      <c r="G93" s="6" t="n">
        <v>0.0502</v>
      </c>
      <c r="H93" s="6" t="n">
        <v>0.4286</v>
      </c>
      <c r="I93" s="6" t="n">
        <v>0.24</v>
      </c>
      <c r="J93" s="6" t="n">
        <v>438</v>
      </c>
      <c r="K93" s="6" t="n">
        <v>3368.3218</v>
      </c>
      <c r="L93" s="6" t="n">
        <v>2930.32</v>
      </c>
      <c r="M93" s="6" t="n">
        <v>18.47</v>
      </c>
      <c r="N93" s="6" t="n">
        <v>10.19</v>
      </c>
    </row>
    <row collapsed="false" customFormat="false" customHeight="false" hidden="false" ht="12.1" outlineLevel="0" r="94">
      <c r="A94" s="25" t="n">
        <v>45839</v>
      </c>
      <c r="B94" s="16" t="s">
        <v>276</v>
      </c>
      <c r="C94" s="16" t="s">
        <v>69</v>
      </c>
      <c r="D94" s="16" t="s">
        <v>70</v>
      </c>
      <c r="E94" s="7" t="n">
        <v>140901</v>
      </c>
      <c r="F94" s="16" t="s">
        <v>19</v>
      </c>
      <c r="G94" s="6" t="n">
        <v>2.93</v>
      </c>
      <c r="H94" s="6" t="n">
        <v>69.9</v>
      </c>
      <c r="I94" s="6" t="n">
        <v>94.88</v>
      </c>
      <c r="J94" s="6" t="n">
        <v>53669</v>
      </c>
      <c r="K94" s="6" t="n">
        <v>412839.93</v>
      </c>
      <c r="L94" s="6" t="n">
        <v>359170.93</v>
      </c>
      <c r="M94" s="6" t="n">
        <v>2.69</v>
      </c>
      <c r="N94" s="6" t="n">
        <v>3.65</v>
      </c>
    </row>
    <row collapsed="false" customFormat="false" customHeight="false" hidden="false" ht="12.1" outlineLevel="0" r="95">
      <c r="A95" s="25" t="n">
        <v>45841</v>
      </c>
      <c r="B95" s="16" t="s">
        <v>276</v>
      </c>
      <c r="C95" s="16" t="s">
        <v>53</v>
      </c>
      <c r="D95" s="16" t="s">
        <v>54</v>
      </c>
      <c r="E95" s="7" t="n">
        <v>67078</v>
      </c>
      <c r="F95" s="16" t="s">
        <v>19</v>
      </c>
      <c r="G95" s="6" t="n">
        <v>25.9523</v>
      </c>
      <c r="H95" s="6" t="n">
        <v>217.3</v>
      </c>
      <c r="I95" s="6" t="n">
        <v>152.75</v>
      </c>
      <c r="J95" s="6" t="n">
        <v>226308</v>
      </c>
      <c r="K95" s="6" t="n">
        <v>1740828.3794</v>
      </c>
      <c r="L95" s="6" t="n">
        <v>1514520.38</v>
      </c>
      <c r="M95" s="6" t="n">
        <v>14.78</v>
      </c>
      <c r="N95" s="6" t="n">
        <v>10.39</v>
      </c>
    </row>
    <row collapsed="false" customFormat="false" customHeight="false" hidden="false" ht="12.1" outlineLevel="0" r="96">
      <c r="A96" s="25" t="n">
        <v>45845</v>
      </c>
      <c r="B96" s="16" t="s">
        <v>276</v>
      </c>
      <c r="C96" s="16" t="s">
        <v>48</v>
      </c>
      <c r="D96" s="16" t="s">
        <v>49</v>
      </c>
      <c r="E96" s="7" t="n">
        <v>179923</v>
      </c>
      <c r="F96" s="16" t="s">
        <v>19</v>
      </c>
      <c r="G96" s="6" t="n">
        <v>35</v>
      </c>
      <c r="H96" s="6" t="n">
        <v>193.8</v>
      </c>
      <c r="I96" s="6" t="n">
        <v>272.1</v>
      </c>
      <c r="J96" s="6" t="n">
        <v>818650</v>
      </c>
      <c r="K96" s="6" t="n">
        <v>6297305</v>
      </c>
      <c r="L96" s="6" t="n">
        <v>5478655</v>
      </c>
      <c r="M96" s="6" t="n">
        <v>11.19</v>
      </c>
      <c r="N96" s="6" t="n">
        <v>15.71</v>
      </c>
    </row>
    <row collapsed="false" customFormat="false" customHeight="false" hidden="false" ht="12.1" outlineLevel="0" r="97">
      <c r="A97" s="25" t="n">
        <v>45852</v>
      </c>
      <c r="B97" s="16" t="s">
        <v>276</v>
      </c>
      <c r="C97" s="16" t="s">
        <v>59</v>
      </c>
      <c r="D97" s="16" t="s">
        <v>60</v>
      </c>
      <c r="E97" s="7" t="n">
        <v>17486</v>
      </c>
      <c r="F97" s="16" t="s">
        <v>19</v>
      </c>
      <c r="G97" s="6" t="n">
        <v>147.31</v>
      </c>
      <c r="H97" s="6" t="n">
        <v>1004.5</v>
      </c>
      <c r="I97" s="6" t="n">
        <v>1208</v>
      </c>
      <c r="J97" s="6" t="n">
        <v>334862</v>
      </c>
      <c r="K97" s="6" t="n">
        <v>2575862.66</v>
      </c>
      <c r="L97" s="6" t="n">
        <v>2241000.66</v>
      </c>
      <c r="M97" s="6" t="n">
        <v>10.61</v>
      </c>
      <c r="N97" s="6" t="n">
        <v>12.76</v>
      </c>
    </row>
    <row collapsed="false" customFormat="false" customHeight="false" hidden="false" ht="12.1" outlineLevel="0" r="98">
      <c r="A98" s="25" t="n">
        <v>45852</v>
      </c>
      <c r="B98" s="16" t="s">
        <v>276</v>
      </c>
      <c r="C98" s="16" t="s">
        <v>62</v>
      </c>
      <c r="D98" s="16" t="s">
        <v>63</v>
      </c>
      <c r="E98" s="7" t="n">
        <v>1831530</v>
      </c>
      <c r="F98" s="16" t="s">
        <v>19</v>
      </c>
      <c r="G98" s="6" t="n">
        <v>0.9573</v>
      </c>
      <c r="H98" s="6" t="n">
        <v>8.565</v>
      </c>
      <c r="I98" s="6" t="n">
        <v>7.49</v>
      </c>
      <c r="J98" s="6" t="n">
        <v>227932</v>
      </c>
      <c r="K98" s="6" t="n">
        <v>1753323.669</v>
      </c>
      <c r="L98" s="6" t="n">
        <v>1525391.67</v>
      </c>
      <c r="M98" s="6" t="n">
        <v>11.13</v>
      </c>
      <c r="N98" s="6" t="n">
        <v>9.72</v>
      </c>
    </row>
    <row collapsed="false" customFormat="false" customHeight="false" hidden="false" ht="12.1" outlineLevel="0" r="99">
      <c r="A99" s="25" t="n">
        <v>45855</v>
      </c>
      <c r="B99" s="16" t="s">
        <v>276</v>
      </c>
      <c r="C99" s="16" t="s">
        <v>21</v>
      </c>
      <c r="D99" s="16" t="s">
        <v>22</v>
      </c>
      <c r="E99" s="7" t="n">
        <v>51000</v>
      </c>
      <c r="F99" s="16" t="s">
        <v>19</v>
      </c>
      <c r="G99" s="6" t="n">
        <v>198.25</v>
      </c>
      <c r="H99" s="6" t="n">
        <v>1306</v>
      </c>
      <c r="I99" s="6" t="n">
        <v>1209</v>
      </c>
      <c r="J99" s="6" t="n">
        <v>1314398</v>
      </c>
      <c r="K99" s="6" t="n">
        <v>10110750</v>
      </c>
      <c r="L99" s="6" t="n">
        <v>8796352</v>
      </c>
      <c r="M99" s="6" t="n">
        <v>14.27</v>
      </c>
      <c r="N99" s="6" t="n">
        <v>13.21</v>
      </c>
    </row>
    <row collapsed="false" customFormat="false" customHeight="false" hidden="false" ht="12.1" outlineLevel="0" r="100">
      <c r="A100" s="25" t="n">
        <v>45855</v>
      </c>
      <c r="B100" s="16" t="s">
        <v>276</v>
      </c>
      <c r="C100" s="16" t="s">
        <v>36</v>
      </c>
      <c r="D100" s="16" t="s">
        <v>37</v>
      </c>
      <c r="E100" s="7" t="n">
        <v>837765</v>
      </c>
      <c r="F100" s="16" t="s">
        <v>19</v>
      </c>
      <c r="G100" s="6" t="n">
        <v>8.5</v>
      </c>
      <c r="H100" s="6" t="n">
        <v>45.38</v>
      </c>
      <c r="I100" s="6" t="n">
        <v>35.58</v>
      </c>
      <c r="J100" s="6" t="n">
        <v>925730</v>
      </c>
      <c r="K100" s="6" t="n">
        <v>7121002.5</v>
      </c>
      <c r="L100" s="6" t="n">
        <v>6195272.5</v>
      </c>
      <c r="M100" s="6" t="n">
        <v>20.79</v>
      </c>
      <c r="N100" s="6" t="n">
        <v>16.3</v>
      </c>
    </row>
    <row collapsed="false" customFormat="false" customHeight="false" hidden="false" ht="12.1" outlineLevel="0" r="101">
      <c r="A101" s="25" t="n">
        <v>45855</v>
      </c>
      <c r="B101" s="16" t="s">
        <v>276</v>
      </c>
      <c r="C101" s="16" t="s">
        <v>56</v>
      </c>
      <c r="D101" s="16" t="s">
        <v>57</v>
      </c>
      <c r="E101" s="7" t="n">
        <v>1033241</v>
      </c>
      <c r="F101" s="16" t="s">
        <v>19</v>
      </c>
      <c r="G101" s="6" t="n">
        <v>0.9</v>
      </c>
      <c r="H101" s="6" t="n">
        <v>22.07</v>
      </c>
      <c r="I101" s="6" t="n">
        <v>25.44</v>
      </c>
      <c r="J101" s="6" t="n">
        <v>120889</v>
      </c>
      <c r="K101" s="6" t="n">
        <v>929916.9</v>
      </c>
      <c r="L101" s="6" t="n">
        <v>809027.9</v>
      </c>
      <c r="M101" s="6" t="n">
        <v>3.08</v>
      </c>
      <c r="N101" s="6" t="n">
        <v>3.55</v>
      </c>
    </row>
    <row collapsed="false" customFormat="false" customHeight="false" hidden="false" ht="12.1" outlineLevel="0" r="102">
      <c r="A102" s="25" t="n">
        <v>45882</v>
      </c>
      <c r="B102" s="16" t="s">
        <v>276</v>
      </c>
      <c r="C102" s="16" t="s">
        <v>45</v>
      </c>
      <c r="D102" s="16" t="s">
        <v>46</v>
      </c>
      <c r="E102" s="7" t="n">
        <v>763924</v>
      </c>
      <c r="F102" s="16" t="s">
        <v>19</v>
      </c>
      <c r="G102" s="6" t="n">
        <v>2.71</v>
      </c>
      <c r="H102" s="6" t="n">
        <v>69.5</v>
      </c>
      <c r="I102" s="6" t="n">
        <v>65.31</v>
      </c>
      <c r="J102" s="6" t="n">
        <v>269130</v>
      </c>
      <c r="K102" s="6" t="n">
        <v>2070234.04</v>
      </c>
      <c r="L102" s="6" t="n">
        <v>1801104.04</v>
      </c>
      <c r="M102" s="6" t="n">
        <v>3.61</v>
      </c>
      <c r="N102" s="6" t="n">
        <v>3.39</v>
      </c>
    </row>
    <row collapsed="false" customFormat="false" customHeight="false" hidden="false" ht="12.1" outlineLevel="0" r="103">
      <c r="A103" s="25" t="n">
        <v>45931</v>
      </c>
      <c r="B103" s="16" t="s">
        <v>276</v>
      </c>
      <c r="C103" s="16" t="s">
        <v>39</v>
      </c>
      <c r="D103" s="16" t="s">
        <v>40</v>
      </c>
      <c r="E103" s="7" t="n">
        <v>6526</v>
      </c>
      <c r="F103" s="16" t="s">
        <v>19</v>
      </c>
      <c r="G103" s="6" t="n">
        <v>273</v>
      </c>
      <c r="H103" s="6" t="n">
        <v>6883</v>
      </c>
      <c r="I103" s="6" t="n">
        <v>7345</v>
      </c>
      <c r="J103" s="6" t="n">
        <v>231608</v>
      </c>
      <c r="K103" s="6" t="n">
        <v>1781598</v>
      </c>
      <c r="L103" s="6" t="n">
        <v>1549990</v>
      </c>
      <c r="M103" s="6" t="n">
        <v>3.23</v>
      </c>
      <c r="N103" s="6" t="n">
        <v>3.45</v>
      </c>
    </row>
    <row collapsed="false" customFormat="false" customHeight="false" hidden="false" ht="12.1" outlineLevel="0" r="104">
      <c r="A104" s="25" t="n">
        <v>45936</v>
      </c>
      <c r="B104" s="16" t="s">
        <v>276</v>
      </c>
      <c r="C104" s="16" t="s">
        <v>27</v>
      </c>
      <c r="D104" s="16" t="s">
        <v>28</v>
      </c>
      <c r="E104" s="7" t="n">
        <v>42835</v>
      </c>
      <c r="F104" s="16" t="s">
        <v>19</v>
      </c>
      <c r="G104" s="6" t="n">
        <v>35.5</v>
      </c>
      <c r="H104" s="6" t="n">
        <v>1083.2</v>
      </c>
      <c r="I104" s="6" t="n">
        <v>1320</v>
      </c>
      <c r="J104" s="6" t="n">
        <v>197684</v>
      </c>
      <c r="K104" s="6" t="n">
        <v>1520642.5</v>
      </c>
      <c r="L104" s="6" t="n">
        <v>1322958.5</v>
      </c>
      <c r="M104" s="6" t="n">
        <v>2.34</v>
      </c>
      <c r="N104" s="6" t="n">
        <v>2.85</v>
      </c>
    </row>
    <row collapsed="false" customFormat="false" customHeight="false" hidden="false" ht="12.1" outlineLevel="0" r="105">
      <c r="A105" s="25" t="n">
        <v>45936</v>
      </c>
      <c r="B105" s="16" t="s">
        <v>276</v>
      </c>
      <c r="C105" s="16" t="s">
        <v>42</v>
      </c>
      <c r="D105" s="16" t="s">
        <v>43</v>
      </c>
      <c r="E105" s="7" t="n">
        <v>136541</v>
      </c>
      <c r="F105" s="16" t="s">
        <v>19</v>
      </c>
      <c r="G105" s="6" t="n">
        <v>16.61</v>
      </c>
      <c r="H105" s="6" t="n">
        <v>326.96</v>
      </c>
      <c r="I105" s="6" t="n">
        <v>176.1</v>
      </c>
      <c r="J105" s="6" t="n">
        <v>294833</v>
      </c>
      <c r="K105" s="6" t="n">
        <v>2267946.01</v>
      </c>
      <c r="L105" s="6" t="n">
        <v>1973113.01</v>
      </c>
      <c r="M105" s="6" t="n">
        <v>8.21</v>
      </c>
      <c r="N105" s="6" t="n">
        <v>4.42</v>
      </c>
    </row>
    <row collapsed="false" customFormat="false" customHeight="false" hidden="false" ht="12.1" outlineLevel="0" r="106">
      <c r="A106" s="25" t="n">
        <v>45944</v>
      </c>
      <c r="B106" s="16" t="s">
        <v>276</v>
      </c>
      <c r="C106" s="16" t="s">
        <v>30</v>
      </c>
      <c r="D106" s="16" t="s">
        <v>31</v>
      </c>
      <c r="E106" s="7" t="n">
        <v>68731</v>
      </c>
      <c r="F106" s="16" t="s">
        <v>19</v>
      </c>
      <c r="G106" s="6" t="n">
        <v>14.35</v>
      </c>
      <c r="H106" s="6" t="n">
        <v>525.2</v>
      </c>
      <c r="I106" s="6" t="n">
        <v>413</v>
      </c>
      <c r="J106" s="6" t="n">
        <v>128218</v>
      </c>
      <c r="K106" s="6" t="n">
        <v>986289.85</v>
      </c>
      <c r="L106" s="6" t="n">
        <v>858071.85</v>
      </c>
      <c r="M106" s="6" t="n">
        <v>3.02</v>
      </c>
      <c r="N106" s="6" t="n">
        <v>2.38</v>
      </c>
    </row>
    <row collapsed="false" customFormat="false" customHeight="false" hidden="false" ht="12.1" outlineLevel="0" r="107">
      <c r="A107" s="25" t="n">
        <v>45944</v>
      </c>
      <c r="B107" s="16" t="s">
        <v>276</v>
      </c>
      <c r="C107" s="16" t="s">
        <v>24</v>
      </c>
      <c r="D107" s="16" t="s">
        <v>25</v>
      </c>
      <c r="E107" s="7" t="n">
        <v>68664</v>
      </c>
      <c r="F107" s="16" t="s">
        <v>19</v>
      </c>
      <c r="G107" s="6" t="n">
        <v>14.35</v>
      </c>
      <c r="H107" s="6" t="n">
        <v>557.5</v>
      </c>
      <c r="I107" s="6" t="n">
        <v>410.7</v>
      </c>
      <c r="J107" s="6" t="n">
        <v>128093</v>
      </c>
      <c r="K107" s="6" t="n">
        <v>985328.4</v>
      </c>
      <c r="L107" s="6" t="n">
        <v>857235.4</v>
      </c>
      <c r="M107" s="6" t="n">
        <v>3.04</v>
      </c>
      <c r="N107" s="6" t="n">
        <v>2.24</v>
      </c>
    </row>
    <row collapsed="false" customFormat="false" customHeight="false" hidden="false" ht="12.1" outlineLevel="0" r="108">
      <c r="A108" s="25" t="n">
        <v>45966</v>
      </c>
      <c r="B108" s="16" t="s">
        <v>276</v>
      </c>
      <c r="C108" s="16" t="s">
        <v>71</v>
      </c>
      <c r="D108" s="16" t="s">
        <v>72</v>
      </c>
      <c r="E108" s="7" t="n">
        <v>19440146</v>
      </c>
      <c r="F108" s="16" t="s">
        <v>19</v>
      </c>
      <c r="G108" s="6" t="n">
        <v>0.0598</v>
      </c>
      <c r="H108" s="6" t="n">
        <v>0.3521</v>
      </c>
      <c r="I108" s="6" t="n">
        <v>0.73</v>
      </c>
      <c r="J108" s="6" t="n">
        <v>151170</v>
      </c>
      <c r="K108" s="6" t="n">
        <v>1162845.4162</v>
      </c>
      <c r="L108" s="6" t="n">
        <v>1011675.42</v>
      </c>
      <c r="M108" s="6" t="n">
        <v>7.15</v>
      </c>
      <c r="N108" s="6" t="n">
        <v>14.78</v>
      </c>
    </row>
    <row collapsed="false" customFormat="false" customHeight="false" hidden="false" ht="12.1" outlineLevel="0" r="109">
      <c r="A109" s="25" t="n">
        <v>46033</v>
      </c>
      <c r="B109" s="16" t="s">
        <v>276</v>
      </c>
      <c r="C109" s="16" t="s">
        <v>30</v>
      </c>
      <c r="D109" s="16" t="s">
        <v>31</v>
      </c>
      <c r="E109" s="7" t="n">
        <v>68731</v>
      </c>
      <c r="F109" s="16" t="s">
        <v>19</v>
      </c>
      <c r="G109" s="6" t="n">
        <v>8.13</v>
      </c>
      <c r="H109" s="6" t="n">
        <v>527</v>
      </c>
      <c r="I109" s="6" t="n">
        <v>413</v>
      </c>
      <c r="J109" s="6" t="n">
        <v>72642</v>
      </c>
      <c r="K109" s="6" t="n">
        <v>558783.03</v>
      </c>
      <c r="L109" s="6" t="n">
        <v>486141.03</v>
      </c>
      <c r="M109" s="6" t="n">
        <v>1.71</v>
      </c>
      <c r="N109" s="6" t="n">
        <v>1.34</v>
      </c>
    </row>
    <row collapsed="false" customFormat="false" customHeight="false" hidden="false" ht="12.1" outlineLevel="0" r="110">
      <c r="A110" s="25" t="n">
        <v>46033</v>
      </c>
      <c r="B110" s="16" t="s">
        <v>276</v>
      </c>
      <c r="C110" s="16" t="s">
        <v>24</v>
      </c>
      <c r="D110" s="16" t="s">
        <v>25</v>
      </c>
      <c r="E110" s="7" t="n">
        <v>68664</v>
      </c>
      <c r="F110" s="16" t="s">
        <v>19</v>
      </c>
      <c r="G110" s="6" t="n">
        <v>8.13</v>
      </c>
      <c r="H110" s="6" t="n">
        <v>562.4</v>
      </c>
      <c r="I110" s="6" t="n">
        <v>410.7</v>
      </c>
      <c r="J110" s="6" t="n">
        <v>72571</v>
      </c>
      <c r="K110" s="6" t="n">
        <v>558238.32</v>
      </c>
      <c r="L110" s="6" t="n">
        <v>485667.32</v>
      </c>
      <c r="M110" s="6" t="n">
        <v>1.72</v>
      </c>
      <c r="N110" s="6" t="n">
        <v>1.26</v>
      </c>
    </row>
    <row collapsed="false" customFormat="false" customHeight="false" hidden="false" ht="12.1" outlineLevel="0" r="111">
      <c r="A111" s="25" t="n">
        <v>46034</v>
      </c>
      <c r="B111" s="16" t="s">
        <v>276</v>
      </c>
      <c r="C111" s="16" t="s">
        <v>16</v>
      </c>
      <c r="D111" s="16" t="s">
        <v>18</v>
      </c>
      <c r="E111" s="7" t="n">
        <v>11238</v>
      </c>
      <c r="F111" s="16" t="s">
        <v>19</v>
      </c>
      <c r="G111" s="6" t="n">
        <v>397</v>
      </c>
      <c r="H111" s="6" t="n">
        <v>5393</v>
      </c>
      <c r="I111" s="6" t="n">
        <v>4699</v>
      </c>
      <c r="J111" s="6" t="n">
        <v>579993</v>
      </c>
      <c r="K111" s="6" t="n">
        <v>4461486</v>
      </c>
      <c r="L111" s="6" t="n">
        <v>3881493</v>
      </c>
      <c r="M111" s="6" t="n">
        <v>7.35</v>
      </c>
      <c r="N111" s="6" t="n">
        <v>6.4</v>
      </c>
    </row>
    <row collapsed="false" customFormat="false" customHeight="false" hidden="false" ht="12.1" outlineLevel="0" r="112">
      <c r="A112" s="25" t="n">
        <v>46084</v>
      </c>
      <c r="B112" s="16" t="s">
        <v>276</v>
      </c>
      <c r="C112" s="16" t="s">
        <v>67</v>
      </c>
      <c r="D112" s="16" t="s">
        <v>68</v>
      </c>
      <c r="E112" s="7" t="n">
        <v>7424822</v>
      </c>
      <c r="F112" s="16" t="s">
        <v>19</v>
      </c>
      <c r="G112" s="6" t="n">
        <v>0.2261</v>
      </c>
      <c r="H112" s="6" t="n">
        <v>2.221</v>
      </c>
      <c r="I112" s="6" t="n">
        <v>2.46</v>
      </c>
      <c r="J112" s="6" t="n">
        <v>218203</v>
      </c>
      <c r="K112" s="6" t="n">
        <v>1678483.0016</v>
      </c>
      <c r="L112" s="6" t="n">
        <v>1460280</v>
      </c>
      <c r="M112" s="6" t="n">
        <v>8.01</v>
      </c>
      <c r="N112" s="6" t="n">
        <v>8.86</v>
      </c>
    </row>
    <row collapsed="false" customFormat="false" customHeight="false" hidden="false" ht="12.1" outlineLevel="0" r="113">
      <c r="A113" s="25" t="n">
        <v>46125</v>
      </c>
      <c r="B113" s="16" t="s">
        <v>276</v>
      </c>
      <c r="C113" s="16" t="s">
        <v>27</v>
      </c>
      <c r="D113" s="16" t="s">
        <v>28</v>
      </c>
      <c r="E113" s="7" t="n">
        <v>42835</v>
      </c>
      <c r="F113" s="16" t="s">
        <v>19</v>
      </c>
      <c r="G113" s="6" t="n">
        <v>47.23</v>
      </c>
      <c r="H113" s="6" t="n">
        <v>1207.5</v>
      </c>
      <c r="I113" s="6" t="n">
        <v>1320</v>
      </c>
      <c r="J113" s="6" t="n">
        <v>263003</v>
      </c>
      <c r="K113" s="6" t="n">
        <v>2023097.05</v>
      </c>
      <c r="L113" s="6" t="n">
        <v>1760094.05</v>
      </c>
      <c r="M113" s="6" t="n">
        <v>3.11</v>
      </c>
      <c r="N113" s="6" t="n">
        <v>3.4</v>
      </c>
    </row>
    <row collapsed="false" customFormat="false" customHeight="false" hidden="false" ht="12.1" outlineLevel="0" r="114">
      <c r="A114" s="25" t="n">
        <v>46146</v>
      </c>
      <c r="B114" s="16" t="s">
        <v>276</v>
      </c>
      <c r="C114" s="16" t="s">
        <v>16</v>
      </c>
      <c r="D114" s="16" t="s">
        <v>18</v>
      </c>
      <c r="E114" s="7" t="n">
        <v>11238</v>
      </c>
      <c r="F114" s="16" t="s">
        <v>19</v>
      </c>
      <c r="G114" s="6" t="n">
        <v>278</v>
      </c>
      <c r="H114" s="6" t="n">
        <v>5217</v>
      </c>
      <c r="I114" s="6" t="n">
        <v>4699</v>
      </c>
      <c r="J114" s="6" t="n">
        <v>406141</v>
      </c>
      <c r="K114" s="6" t="n">
        <v>3124164</v>
      </c>
      <c r="L114" s="6" t="n">
        <v>2718023</v>
      </c>
      <c r="M114" s="6" t="n">
        <v>5.15</v>
      </c>
      <c r="N114" s="6" t="n">
        <v>4.64</v>
      </c>
    </row>
    <row collapsed="false" customFormat="false" customHeight="false" hidden="false" ht="12.1" outlineLevel="0" r="115">
      <c r="A115" s="25" t="n">
        <v>46154</v>
      </c>
      <c r="B115" s="16" t="s">
        <v>276</v>
      </c>
      <c r="C115" s="16" t="s">
        <v>42</v>
      </c>
      <c r="D115" s="16" t="s">
        <v>43</v>
      </c>
      <c r="E115" s="7" t="n">
        <v>136541</v>
      </c>
      <c r="F115" s="16" t="s">
        <v>19</v>
      </c>
      <c r="G115" s="6" t="n">
        <v>26.23</v>
      </c>
      <c r="H115" s="6" t="n">
        <v>321.19</v>
      </c>
      <c r="I115" s="6" t="n">
        <v>176.1</v>
      </c>
      <c r="J115" s="6" t="n">
        <v>465591</v>
      </c>
      <c r="K115" s="6" t="n">
        <v>3581470.43</v>
      </c>
      <c r="L115" s="6" t="n">
        <v>3115879.43</v>
      </c>
      <c r="M115" s="6" t="n">
        <v>12.96</v>
      </c>
      <c r="N115" s="6" t="n">
        <v>7.1</v>
      </c>
    </row>
    <row collapsed="false" customFormat="false" customHeight="false" hidden="false" ht="12.1" outlineLevel="0" r="116">
      <c r="A116" s="25" t="n">
        <v>46190</v>
      </c>
      <c r="B116" s="16" t="s">
        <v>276</v>
      </c>
      <c r="C116" s="16" t="s">
        <v>53</v>
      </c>
      <c r="D116" s="16" t="s">
        <v>54</v>
      </c>
      <c r="E116" s="7" t="n">
        <v>67078</v>
      </c>
      <c r="F116" s="16" t="s">
        <v>19</v>
      </c>
      <c r="G116" s="6" t="n">
        <v>36.7247</v>
      </c>
      <c r="H116" s="6" t="n">
        <v>368</v>
      </c>
      <c r="I116" s="6" t="n">
        <v>152.75</v>
      </c>
      <c r="J116" s="6" t="n">
        <v>320245</v>
      </c>
      <c r="K116" s="6" t="n">
        <v>2463419.4266</v>
      </c>
      <c r="L116" s="6" t="n">
        <v>2143174.43</v>
      </c>
      <c r="M116" s="6" t="n">
        <v>20.92</v>
      </c>
      <c r="N116" s="6" t="n">
        <v>8.68</v>
      </c>
    </row>
    <row collapsed="false" customFormat="false" customHeight="false" hidden="false" ht="12.1" outlineLevel="0" r="117">
      <c r="A117" s="25" t="n">
        <v>46203</v>
      </c>
      <c r="B117" s="16" t="s">
        <v>276</v>
      </c>
      <c r="C117" s="16" t="s">
        <v>73</v>
      </c>
      <c r="D117" s="16" t="s">
        <v>74</v>
      </c>
      <c r="E117" s="7" t="n">
        <v>67078</v>
      </c>
      <c r="F117" s="16" t="s">
        <v>19</v>
      </c>
      <c r="G117" s="6" t="n">
        <v>0.0725</v>
      </c>
      <c r="H117" s="6" t="n">
        <v>0.5215</v>
      </c>
      <c r="I117" s="6" t="n">
        <v>0.24</v>
      </c>
      <c r="J117" s="6" t="n">
        <v>632</v>
      </c>
      <c r="K117" s="6" t="n">
        <v>4863.155</v>
      </c>
      <c r="L117" s="6" t="n">
        <v>4231.16</v>
      </c>
      <c r="M117" s="6" t="n">
        <v>26.67</v>
      </c>
      <c r="N117" s="6" t="n">
        <v>12.1</v>
      </c>
    </row>
    <row collapsed="false" customFormat="false" customHeight="false" hidden="false" ht="12.1" outlineLevel="0" r="118">
      <c r="A118" s="25" t="n">
        <v>46203</v>
      </c>
      <c r="B118" s="16" t="s">
        <v>276</v>
      </c>
      <c r="C118" s="16" t="s">
        <v>69</v>
      </c>
      <c r="D118" s="16" t="s">
        <v>70</v>
      </c>
      <c r="E118" s="7" t="n">
        <v>140901</v>
      </c>
      <c r="F118" s="16" t="s">
        <v>19</v>
      </c>
      <c r="G118" s="6" t="n">
        <v>0.83</v>
      </c>
      <c r="H118" s="6" t="n">
        <v>40.8</v>
      </c>
      <c r="I118" s="6" t="n">
        <v>94.88</v>
      </c>
      <c r="J118" s="6" t="n">
        <v>15203</v>
      </c>
      <c r="K118" s="6" t="n">
        <v>116947.83</v>
      </c>
      <c r="L118" s="6" t="n">
        <v>101744.83</v>
      </c>
      <c r="M118" s="6" t="n">
        <v>0.76</v>
      </c>
      <c r="N118" s="6" t="n">
        <v>1.77</v>
      </c>
    </row>
    <row collapsed="false" customFormat="false" customHeight="false" hidden="false" ht="12.1" outlineLevel="0" r="119">
      <c r="A119" s="25" t="n">
        <v>46212</v>
      </c>
      <c r="B119" s="16" t="s">
        <v>276</v>
      </c>
      <c r="C119" s="16" t="s">
        <v>48</v>
      </c>
      <c r="D119" s="16" t="s">
        <v>49</v>
      </c>
      <c r="E119" s="7" t="n">
        <v>179923</v>
      </c>
      <c r="F119" s="16" t="s">
        <v>19</v>
      </c>
      <c r="G119" s="6" t="n">
        <v>35</v>
      </c>
      <c r="H119" s="6" t="n">
        <v>181.75</v>
      </c>
      <c r="I119" s="6" t="n">
        <v>272.1</v>
      </c>
      <c r="J119" s="6" t="n">
        <v>818650</v>
      </c>
      <c r="K119" s="6" t="n">
        <v>6297305</v>
      </c>
      <c r="L119" s="6" t="n">
        <v>5478655</v>
      </c>
      <c r="M119" s="6" t="n">
        <v>11.19</v>
      </c>
      <c r="N119" s="6" t="n">
        <v>16.75</v>
      </c>
    </row>
    <row collapsed="false" customFormat="false" customHeight="false" hidden="false" ht="12.1" outlineLevel="0" r="120">
      <c r="A120" s="25" t="n">
        <v>46216</v>
      </c>
      <c r="B120" s="16" t="s">
        <v>276</v>
      </c>
      <c r="C120" s="16" t="s">
        <v>59</v>
      </c>
      <c r="D120" s="16" t="s">
        <v>60</v>
      </c>
      <c r="E120" s="7" t="n">
        <v>17486</v>
      </c>
      <c r="F120" s="16" t="s">
        <v>19</v>
      </c>
      <c r="G120" s="6" t="n">
        <v>69.29</v>
      </c>
      <c r="H120" s="6" t="n">
        <v>863</v>
      </c>
      <c r="I120" s="6" t="n">
        <v>1208</v>
      </c>
      <c r="J120" s="6" t="n">
        <v>157509</v>
      </c>
      <c r="K120" s="6" t="n">
        <v>1211604.94</v>
      </c>
      <c r="L120" s="6" t="n">
        <v>1054095.94</v>
      </c>
      <c r="M120" s="6" t="n">
        <v>4.99</v>
      </c>
      <c r="N120" s="6" t="n">
        <v>6.99</v>
      </c>
    </row>
    <row collapsed="false" customFormat="false" customHeight="false" hidden="false" ht="12.1" outlineLevel="0" r="121">
      <c r="A121" s="25" t="n">
        <v>46216</v>
      </c>
      <c r="B121" s="16" t="s">
        <v>276</v>
      </c>
      <c r="C121" s="16" t="s">
        <v>62</v>
      </c>
      <c r="D121" s="16" t="s">
        <v>63</v>
      </c>
      <c r="E121" s="7" t="n">
        <v>1831530</v>
      </c>
      <c r="F121" s="16" t="s">
        <v>19</v>
      </c>
      <c r="G121" s="6" t="n">
        <v>1.1448</v>
      </c>
      <c r="H121" s="6" t="n">
        <v>7.275</v>
      </c>
      <c r="I121" s="6" t="n">
        <v>7.49</v>
      </c>
      <c r="J121" s="6" t="n">
        <v>272576</v>
      </c>
      <c r="K121" s="6" t="n">
        <v>2096735.544</v>
      </c>
      <c r="L121" s="6" t="n">
        <v>1824159.54</v>
      </c>
      <c r="M121" s="6" t="n">
        <v>13.31</v>
      </c>
      <c r="N121" s="6" t="n">
        <v>13.69</v>
      </c>
    </row>
    <row collapsed="false" customFormat="false" customHeight="false" hidden="false" ht="12.1" outlineLevel="0" r="122">
      <c r="A122" s="25" t="n">
        <v>46217</v>
      </c>
      <c r="B122" s="16" t="s">
        <v>276</v>
      </c>
      <c r="C122" s="16" t="s">
        <v>67</v>
      </c>
      <c r="D122" s="16" t="s">
        <v>68</v>
      </c>
      <c r="E122" s="7" t="n">
        <v>7424822</v>
      </c>
      <c r="F122" s="16" t="s">
        <v>19</v>
      </c>
      <c r="G122" s="6" t="n">
        <v>0.2717</v>
      </c>
      <c r="H122" s="6" t="n">
        <v>1.586</v>
      </c>
      <c r="I122" s="6" t="n">
        <v>2.46</v>
      </c>
      <c r="J122" s="6" t="n">
        <v>262255</v>
      </c>
      <c r="K122" s="6" t="n">
        <v>2017344.8661</v>
      </c>
      <c r="L122" s="6" t="n">
        <v>1755089.87</v>
      </c>
      <c r="M122" s="6" t="n">
        <v>9.63</v>
      </c>
      <c r="N122" s="6" t="n">
        <v>14.9</v>
      </c>
    </row>
    <row collapsed="false" customFormat="false" customHeight="false" hidden="false" ht="12.1" outlineLevel="0" r="123">
      <c r="A123" s="25" t="n">
        <v>46218</v>
      </c>
      <c r="B123" s="16" t="s">
        <v>276</v>
      </c>
      <c r="C123" s="16" t="s">
        <v>30</v>
      </c>
      <c r="D123" s="16" t="s">
        <v>31</v>
      </c>
      <c r="E123" s="7" t="n">
        <v>68731</v>
      </c>
      <c r="F123" s="16" t="s">
        <v>19</v>
      </c>
      <c r="G123" s="6" t="n">
        <v>11.61</v>
      </c>
      <c r="H123" s="6" t="n">
        <v>439.7</v>
      </c>
      <c r="I123" s="6" t="n">
        <v>413</v>
      </c>
      <c r="J123" s="6" t="n">
        <v>103736</v>
      </c>
      <c r="K123" s="6" t="n">
        <v>797966.91</v>
      </c>
      <c r="L123" s="6" t="n">
        <v>694230.91</v>
      </c>
      <c r="M123" s="6" t="n">
        <v>2.45</v>
      </c>
      <c r="N123" s="6" t="n">
        <v>2.3</v>
      </c>
    </row>
    <row collapsed="false" customFormat="false" customHeight="false" hidden="false" ht="12.1" outlineLevel="0" r="124">
      <c r="A124" s="25" t="n">
        <v>46218</v>
      </c>
      <c r="B124" s="16" t="s">
        <v>276</v>
      </c>
      <c r="C124" s="16" t="s">
        <v>24</v>
      </c>
      <c r="D124" s="16" t="s">
        <v>25</v>
      </c>
      <c r="E124" s="7" t="n">
        <v>68664</v>
      </c>
      <c r="F124" s="16" t="s">
        <v>19</v>
      </c>
      <c r="G124" s="6" t="n">
        <v>11.61</v>
      </c>
      <c r="H124" s="6" t="n">
        <v>465.5</v>
      </c>
      <c r="I124" s="6" t="n">
        <v>410.7</v>
      </c>
      <c r="J124" s="6" t="n">
        <v>103635</v>
      </c>
      <c r="K124" s="6" t="n">
        <v>797189.04</v>
      </c>
      <c r="L124" s="6" t="n">
        <v>693554.04</v>
      </c>
      <c r="M124" s="6" t="n">
        <v>2.46</v>
      </c>
      <c r="N124" s="6" t="n">
        <v>2.17</v>
      </c>
    </row>
    <row collapsed="false" customFormat="false" customHeight="false" hidden="false" ht="12.1" outlineLevel="0" r="125">
      <c r="A125" s="25" t="n">
        <v>46219</v>
      </c>
      <c r="B125" s="16" t="s">
        <v>276</v>
      </c>
      <c r="C125" s="16" t="s">
        <v>36</v>
      </c>
      <c r="D125" s="16" t="s">
        <v>37</v>
      </c>
      <c r="E125" s="7" t="n">
        <v>837765</v>
      </c>
      <c r="F125" s="16" t="s">
        <v>19</v>
      </c>
      <c r="G125" s="6" t="n">
        <v>0.85</v>
      </c>
      <c r="H125" s="6" t="n">
        <v>35.655</v>
      </c>
      <c r="I125" s="6" t="n">
        <v>35.58</v>
      </c>
      <c r="J125" s="6" t="n">
        <v>92573</v>
      </c>
      <c r="K125" s="6" t="n">
        <v>712100.25</v>
      </c>
      <c r="L125" s="6" t="n">
        <v>619527.25</v>
      </c>
      <c r="M125" s="6" t="n">
        <v>2.08</v>
      </c>
      <c r="N125" s="6" t="n">
        <v>2.07</v>
      </c>
    </row>
    <row collapsed="false" customFormat="false" customHeight="false" hidden="false" ht="12.1" outlineLevel="0" r="126">
      <c r="A126" s="25" t="n">
        <v>46219</v>
      </c>
      <c r="B126" s="16" t="s">
        <v>276</v>
      </c>
      <c r="C126" s="16" t="s">
        <v>56</v>
      </c>
      <c r="D126" s="16" t="s">
        <v>57</v>
      </c>
      <c r="E126" s="7" t="n">
        <v>1033241</v>
      </c>
      <c r="F126" s="16" t="s">
        <v>19</v>
      </c>
      <c r="G126" s="6" t="n">
        <v>0.85</v>
      </c>
      <c r="H126" s="6" t="n">
        <v>13.485</v>
      </c>
      <c r="I126" s="6" t="n">
        <v>25.44</v>
      </c>
      <c r="J126" s="6" t="n">
        <v>114173</v>
      </c>
      <c r="K126" s="6" t="n">
        <v>878254.85</v>
      </c>
      <c r="L126" s="6" t="n">
        <v>764081.85</v>
      </c>
      <c r="M126" s="6" t="n">
        <v>2.91</v>
      </c>
      <c r="N126" s="6" t="n">
        <v>5.48</v>
      </c>
    </row>
    <row collapsed="false" customFormat="false" customHeight="false" hidden="false" ht="12.1" outlineLevel="0" r="127">
      <c r="A127" s="25" t="n">
        <v>46223</v>
      </c>
      <c r="B127" s="16" t="s">
        <v>276</v>
      </c>
      <c r="C127" s="16" t="s">
        <v>21</v>
      </c>
      <c r="D127" s="16" t="s">
        <v>22</v>
      </c>
      <c r="E127" s="7" t="n">
        <v>51000</v>
      </c>
      <c r="F127" s="16" t="s">
        <v>19</v>
      </c>
      <c r="G127" s="6" t="n">
        <v>204.17</v>
      </c>
      <c r="H127" s="6" t="n">
        <v>1056.4</v>
      </c>
      <c r="I127" s="6" t="n">
        <v>1209</v>
      </c>
      <c r="J127" s="6" t="n">
        <v>1353647</v>
      </c>
      <c r="K127" s="6" t="n">
        <v>10412670</v>
      </c>
      <c r="L127" s="6" t="n">
        <v>9059023</v>
      </c>
      <c r="M127" s="6" t="n">
        <v>14.69</v>
      </c>
      <c r="N127" s="6" t="n">
        <v>16.81</v>
      </c>
    </row>
    <row collapsed="false" customFormat="false" customHeight="false" hidden="false" ht="12.1" outlineLevel="0" r="128">
      <c r="A128" s="25" t="n">
        <v>46223</v>
      </c>
      <c r="B128" s="16" t="s">
        <v>276</v>
      </c>
      <c r="C128" s="16" t="s">
        <v>45</v>
      </c>
      <c r="D128" s="16" t="s">
        <v>46</v>
      </c>
      <c r="E128" s="7" t="n">
        <v>763924</v>
      </c>
      <c r="F128" s="16" t="s">
        <v>19</v>
      </c>
      <c r="G128" s="6" t="n">
        <v>2.71</v>
      </c>
      <c r="H128" s="6" t="n">
        <v>39.3</v>
      </c>
      <c r="I128" s="6" t="n">
        <v>65.31</v>
      </c>
      <c r="J128" s="6" t="n">
        <v>269130</v>
      </c>
      <c r="K128" s="6" t="n">
        <v>2070234.04</v>
      </c>
      <c r="L128" s="6" t="n">
        <v>1801104.04</v>
      </c>
      <c r="M128" s="6" t="n">
        <v>3.61</v>
      </c>
      <c r="N128" s="6" t="n">
        <v>6</v>
      </c>
    </row>
    <row collapsed="false" customFormat="false" customHeight="false" hidden="false" ht="12.1" outlineLevel="0" r="129">
      <c r="A129" s="25"/>
      <c r="B129" s="16"/>
      <c r="C129" s="16"/>
      <c r="D129" s="16"/>
      <c r="E129" s="7"/>
      <c r="F129" s="16"/>
      <c r="G129" s="6"/>
      <c r="H129" s="6"/>
      <c r="I129" s="6"/>
      <c r="J129" s="6"/>
      <c r="K129" s="6"/>
      <c r="L129" s="6"/>
      <c r="M129" s="6"/>
      <c r="N129" s="6"/>
    </row>
    <row collapsed="false" customFormat="false" customHeight="false" hidden="false" ht="12.1" outlineLevel="0" r="130">
      <c r="A130" s="25" t="n">
        <v>46300</v>
      </c>
      <c r="B130" s="16" t="s">
        <v>276</v>
      </c>
      <c r="C130" s="16" t="s">
        <v>42</v>
      </c>
      <c r="D130" s="16" t="s">
        <v>43</v>
      </c>
      <c r="E130" s="7" t="n">
        <v>136541</v>
      </c>
      <c r="F130" s="16" t="s">
        <v>19</v>
      </c>
      <c r="G130" s="6" t="n">
        <v>19.17</v>
      </c>
      <c r="H130" s="6" t="n">
        <v>251.19</v>
      </c>
      <c r="I130" s="6" t="n">
        <v>176.1</v>
      </c>
      <c r="J130" s="6" t="n">
        <v>340274</v>
      </c>
      <c r="K130" s="6" t="n">
        <v>2617490.97</v>
      </c>
      <c r="L130" s="6" t="n">
        <v>2277216.97</v>
      </c>
      <c r="M130" s="6" t="n">
        <v>9.47</v>
      </c>
      <c r="N130" s="6" t="n">
        <v>6.64</v>
      </c>
    </row>
    <row collapsed="false" customFormat="false" customHeight="false" hidden="false" ht="12.1" outlineLevel="0" r="131">
      <c r="A131" s="25" t="n">
        <v>46307</v>
      </c>
      <c r="B131" s="16" t="s">
        <v>276</v>
      </c>
      <c r="C131" s="16" t="s">
        <v>27</v>
      </c>
      <c r="D131" s="16" t="s">
        <v>28</v>
      </c>
      <c r="E131" s="7" t="n">
        <v>42835</v>
      </c>
      <c r="F131" s="16" t="s">
        <v>19</v>
      </c>
      <c r="G131" s="6" t="n">
        <v>35.5</v>
      </c>
      <c r="H131" s="6" t="n">
        <v>1108</v>
      </c>
      <c r="I131" s="6" t="n">
        <v>1320</v>
      </c>
      <c r="J131" s="6" t="n">
        <v>197684</v>
      </c>
      <c r="K131" s="6" t="n">
        <v>1520642.5</v>
      </c>
      <c r="L131" s="6" t="n">
        <v>1322958.5</v>
      </c>
      <c r="M131" s="6" t="n">
        <v>2.34</v>
      </c>
      <c r="N131" s="6" t="n">
        <v>2.79</v>
      </c>
    </row>
    <row collapsed="false" customFormat="false" customHeight="false" hidden="false" ht="12.1" outlineLevel="0" r="132">
      <c r="A132" s="25" t="n">
        <v>46307</v>
      </c>
      <c r="B132" s="16" t="s">
        <v>276</v>
      </c>
      <c r="C132" s="16" t="s">
        <v>33</v>
      </c>
      <c r="D132" s="16" t="s">
        <v>34</v>
      </c>
      <c r="E132" s="7" t="n">
        <v>322200</v>
      </c>
      <c r="F132" s="16" t="s">
        <v>19</v>
      </c>
      <c r="G132" s="6" t="n">
        <v>1.85</v>
      </c>
      <c r="H132" s="6" t="n">
        <v>116.96</v>
      </c>
      <c r="I132" s="6" t="n">
        <v>152.76</v>
      </c>
      <c r="J132" s="6" t="n">
        <v>77489</v>
      </c>
      <c r="K132" s="6" t="n">
        <v>596070</v>
      </c>
      <c r="L132" s="6" t="n">
        <v>518581</v>
      </c>
      <c r="M132" s="6" t="n">
        <v>1.05</v>
      </c>
      <c r="N132" s="6" t="n">
        <v>1.38</v>
      </c>
    </row>
    <row collapsed="false" customFormat="false" customHeight="false" hidden="false" ht="12.1" outlineLevel="0" r="133">
      <c r="A133" s="25" t="n">
        <v>46308</v>
      </c>
      <c r="B133" s="16" t="s">
        <v>276</v>
      </c>
      <c r="C133" s="16" t="s">
        <v>30</v>
      </c>
      <c r="D133" s="16" t="s">
        <v>31</v>
      </c>
      <c r="E133" s="7" t="n">
        <v>68731</v>
      </c>
      <c r="F133" s="16" t="s">
        <v>19</v>
      </c>
      <c r="G133" s="6" t="n">
        <v>32.88</v>
      </c>
      <c r="H133" s="6" t="n">
        <v>643.4</v>
      </c>
      <c r="I133" s="6" t="n">
        <v>413</v>
      </c>
      <c r="J133" s="6" t="n">
        <v>293784</v>
      </c>
      <c r="K133" s="6" t="n">
        <v>2259875.28</v>
      </c>
      <c r="L133" s="6" t="n">
        <v>1966091.28</v>
      </c>
      <c r="M133" s="6" t="n">
        <v>6.93</v>
      </c>
      <c r="N133" s="6" t="n">
        <v>4.45</v>
      </c>
    </row>
    <row collapsed="false" customFormat="false" customHeight="false" hidden="false" ht="12.1" outlineLevel="0" r="134">
      <c r="A134" s="25" t="n">
        <v>46308</v>
      </c>
      <c r="B134" s="16" t="s">
        <v>276</v>
      </c>
      <c r="C134" s="16" t="s">
        <v>24</v>
      </c>
      <c r="D134" s="16" t="s">
        <v>25</v>
      </c>
      <c r="E134" s="7" t="n">
        <v>68664</v>
      </c>
      <c r="F134" s="16" t="s">
        <v>19</v>
      </c>
      <c r="G134" s="6" t="n">
        <v>32.88</v>
      </c>
      <c r="H134" s="6" t="n">
        <v>675.9</v>
      </c>
      <c r="I134" s="6" t="n">
        <v>410.7</v>
      </c>
      <c r="J134" s="6" t="n">
        <v>293497</v>
      </c>
      <c r="K134" s="6" t="n">
        <v>2257672.32</v>
      </c>
      <c r="L134" s="6" t="n">
        <v>1964175.32</v>
      </c>
      <c r="M134" s="6" t="n">
        <v>6.97</v>
      </c>
      <c r="N134" s="6" t="n">
        <v>4.23</v>
      </c>
    </row>
  </sheetData>
  <autoFilter ref="A1:N1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79</v>
      </c>
      <c r="B1" s="26" t="s">
        <v>266</v>
      </c>
      <c r="C1" s="26" t="s">
        <v>0</v>
      </c>
      <c r="D1" s="26" t="s">
        <v>2</v>
      </c>
      <c r="E1" s="26" t="s">
        <v>267</v>
      </c>
      <c r="F1" s="26" t="s">
        <v>277</v>
      </c>
      <c r="G1" s="26" t="s">
        <v>278</v>
      </c>
      <c r="H1" s="26" t="s">
        <v>83</v>
      </c>
      <c r="I1" s="26" t="s">
        <v>279</v>
      </c>
      <c r="J1" s="26" t="s">
        <v>280</v>
      </c>
      <c r="K1" s="26" t="s">
        <v>281</v>
      </c>
      <c r="L1" s="26" t="s">
        <v>282</v>
      </c>
      <c r="M1" s="26" t="s">
        <v>283</v>
      </c>
      <c r="N1" s="26" t="s">
        <v>284</v>
      </c>
      <c r="O1" s="26" t="s">
        <v>285</v>
      </c>
    </row>
    <row collapsed="false" customFormat="false" customHeight="false" hidden="false" ht="12.1" outlineLevel="0" r="2">
      <c r="A2" s="27" t="n">
        <v>44678</v>
      </c>
      <c r="B2" s="16" t="s">
        <v>276</v>
      </c>
      <c r="C2" s="16" t="s">
        <v>16</v>
      </c>
      <c r="D2" s="16" t="s">
        <v>18</v>
      </c>
      <c r="E2" s="17" t="n">
        <v>11238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1628</v>
      </c>
      <c r="J2" s="17" t="n">
        <v>4699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44678</v>
      </c>
      <c r="B3" s="16" t="s">
        <v>276</v>
      </c>
      <c r="C3" s="16" t="s">
        <v>21</v>
      </c>
      <c r="D3" s="16" t="s">
        <v>22</v>
      </c>
      <c r="E3" s="17" t="n">
        <v>51000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1628</v>
      </c>
      <c r="J3" s="17" t="n">
        <v>1209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44678</v>
      </c>
      <c r="B4" s="16" t="s">
        <v>276</v>
      </c>
      <c r="C4" s="16" t="s">
        <v>24</v>
      </c>
      <c r="D4" s="16" t="s">
        <v>25</v>
      </c>
      <c r="E4" s="17" t="n">
        <v>68664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1628</v>
      </c>
      <c r="J4" s="17" t="n">
        <v>410.7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44678</v>
      </c>
      <c r="B5" s="16" t="s">
        <v>276</v>
      </c>
      <c r="C5" s="16" t="s">
        <v>27</v>
      </c>
      <c r="D5" s="16" t="s">
        <v>28</v>
      </c>
      <c r="E5" s="17" t="n">
        <v>42835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1628</v>
      </c>
      <c r="J5" s="17" t="n">
        <v>1320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44678</v>
      </c>
      <c r="B6" s="16" t="s">
        <v>276</v>
      </c>
      <c r="C6" s="16" t="s">
        <v>30</v>
      </c>
      <c r="D6" s="16" t="s">
        <v>31</v>
      </c>
      <c r="E6" s="17" t="n">
        <v>68731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1628</v>
      </c>
      <c r="J6" s="17" t="n">
        <v>413</v>
      </c>
      <c r="K6" s="6" t="s">
        <f>=Портфель!F6*Портфель!$Q$13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 t="n">
        <v>44678</v>
      </c>
      <c r="B7" s="16" t="s">
        <v>276</v>
      </c>
      <c r="C7" s="16" t="s">
        <v>33</v>
      </c>
      <c r="D7" s="16" t="s">
        <v>34</v>
      </c>
      <c r="E7" s="17" t="n">
        <v>322200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1628</v>
      </c>
      <c r="J7" s="17" t="n">
        <v>152.76</v>
      </c>
      <c r="K7" s="6" t="s">
        <f>=Портфель!F7*Портфель!$Q$13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7" t="n">
        <v>44678</v>
      </c>
      <c r="B8" s="16" t="s">
        <v>276</v>
      </c>
      <c r="C8" s="16" t="s">
        <v>36</v>
      </c>
      <c r="D8" s="16" t="s">
        <v>37</v>
      </c>
      <c r="E8" s="17" t="n">
        <v>837765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1628</v>
      </c>
      <c r="J8" s="17" t="n">
        <v>35.575000005968</v>
      </c>
      <c r="K8" s="6" t="s">
        <f>=Портфель!F8*Портфель!$Q$13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7" t="n">
        <v>44678</v>
      </c>
      <c r="B9" s="16" t="s">
        <v>276</v>
      </c>
      <c r="C9" s="16" t="s">
        <v>39</v>
      </c>
      <c r="D9" s="16" t="s">
        <v>40</v>
      </c>
      <c r="E9" s="17" t="n">
        <v>6526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1628</v>
      </c>
      <c r="J9" s="17" t="n">
        <v>7345</v>
      </c>
      <c r="K9" s="6" t="s">
        <f>=Портфель!F9*Портфель!$Q$13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7" t="n">
        <v>44678</v>
      </c>
      <c r="B10" s="16" t="s">
        <v>276</v>
      </c>
      <c r="C10" s="16" t="s">
        <v>42</v>
      </c>
      <c r="D10" s="16" t="s">
        <v>43</v>
      </c>
      <c r="E10" s="17" t="n">
        <v>136541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1628</v>
      </c>
      <c r="J10" s="17" t="n">
        <v>176.1</v>
      </c>
      <c r="K10" s="6" t="s">
        <f>=Портфель!F10*Портфель!$Q$13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7" t="n">
        <v>44678</v>
      </c>
      <c r="B11" s="16" t="s">
        <v>276</v>
      </c>
      <c r="C11" s="16" t="s">
        <v>45</v>
      </c>
      <c r="D11" s="16" t="s">
        <v>46</v>
      </c>
      <c r="E11" s="17" t="n">
        <v>763924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1628</v>
      </c>
      <c r="J11" s="17" t="n">
        <v>65.31</v>
      </c>
      <c r="K11" s="6" t="s">
        <f>=Портфель!F11*Портфель!$Q$13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7" t="n">
        <v>44678</v>
      </c>
      <c r="B12" s="16" t="s">
        <v>276</v>
      </c>
      <c r="C12" s="16" t="s">
        <v>48</v>
      </c>
      <c r="D12" s="16" t="s">
        <v>49</v>
      </c>
      <c r="E12" s="17" t="n">
        <v>179923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1628</v>
      </c>
      <c r="J12" s="17" t="n">
        <v>272.1</v>
      </c>
      <c r="K12" s="6" t="s">
        <f>=Портфель!F12*Портфель!$Q$13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27" t="n">
        <v>44678</v>
      </c>
      <c r="B13" s="16" t="s">
        <v>276</v>
      </c>
      <c r="C13" s="16" t="s">
        <v>51</v>
      </c>
      <c r="D13" s="16" t="s">
        <v>52</v>
      </c>
      <c r="E13" s="17" t="n">
        <v>280613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1628</v>
      </c>
      <c r="J13" s="17" t="n">
        <v>182.94</v>
      </c>
      <c r="K13" s="6" t="s">
        <f>=Портфель!F13*Портфель!$Q$13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27" t="n">
        <v>44678</v>
      </c>
      <c r="B14" s="16" t="s">
        <v>276</v>
      </c>
      <c r="C14" s="16" t="s">
        <v>53</v>
      </c>
      <c r="D14" s="16" t="s">
        <v>54</v>
      </c>
      <c r="E14" s="17" t="n">
        <v>67078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1628</v>
      </c>
      <c r="J14" s="17" t="n">
        <v>152.75</v>
      </c>
      <c r="K14" s="6" t="s">
        <f>=Портфель!F14*Портфель!$Q$13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27" t="n">
        <v>44678</v>
      </c>
      <c r="B15" s="16" t="s">
        <v>276</v>
      </c>
      <c r="C15" s="16" t="s">
        <v>56</v>
      </c>
      <c r="D15" s="16" t="s">
        <v>57</v>
      </c>
      <c r="E15" s="17" t="n">
        <v>1033241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1628</v>
      </c>
      <c r="J15" s="17" t="n">
        <v>25.44</v>
      </c>
      <c r="K15" s="6" t="s">
        <f>=Портфель!F15*Портфель!$Q$13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27" t="n">
        <v>44678</v>
      </c>
      <c r="B16" s="16" t="s">
        <v>276</v>
      </c>
      <c r="C16" s="16" t="s">
        <v>59</v>
      </c>
      <c r="D16" s="16" t="s">
        <v>60</v>
      </c>
      <c r="E16" s="17" t="n">
        <v>17486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1628</v>
      </c>
      <c r="J16" s="17" t="n">
        <v>1208</v>
      </c>
      <c r="K16" s="6" t="s">
        <f>=Портфель!F16*Портфель!$Q$13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27" t="n">
        <v>44678</v>
      </c>
      <c r="B17" s="16" t="s">
        <v>276</v>
      </c>
      <c r="C17" s="16" t="s">
        <v>62</v>
      </c>
      <c r="D17" s="16" t="s">
        <v>63</v>
      </c>
      <c r="E17" s="17" t="n">
        <v>1831530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1628</v>
      </c>
      <c r="J17" s="17" t="n">
        <v>7.485</v>
      </c>
      <c r="K17" s="6" t="s">
        <f>=Портфель!F17*Портфель!$Q$13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27" t="n">
        <v>44678</v>
      </c>
      <c r="B18" s="16" t="s">
        <v>276</v>
      </c>
      <c r="C18" s="16" t="s">
        <v>65</v>
      </c>
      <c r="D18" s="16" t="s">
        <v>66</v>
      </c>
      <c r="E18" s="17" t="n">
        <v>9973533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1628</v>
      </c>
      <c r="J18" s="17" t="n">
        <v>2.0590000003008</v>
      </c>
      <c r="K18" s="6" t="s">
        <f>=Портфель!F18*Портфель!$Q$13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27" t="n">
        <v>44678</v>
      </c>
      <c r="B19" s="16" t="s">
        <v>276</v>
      </c>
      <c r="C19" s="16" t="s">
        <v>67</v>
      </c>
      <c r="D19" s="16" t="s">
        <v>68</v>
      </c>
      <c r="E19" s="17" t="n">
        <v>7424822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1628</v>
      </c>
      <c r="J19" s="17" t="n">
        <v>2.4554999998653</v>
      </c>
      <c r="K19" s="6" t="s">
        <f>=Портфель!F19*Портфель!$Q$13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27" t="n">
        <v>44678</v>
      </c>
      <c r="B20" s="16" t="s">
        <v>276</v>
      </c>
      <c r="C20" s="16" t="s">
        <v>69</v>
      </c>
      <c r="D20" s="16" t="s">
        <v>70</v>
      </c>
      <c r="E20" s="17" t="n">
        <v>140901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1628</v>
      </c>
      <c r="J20" s="17" t="n">
        <v>94.88</v>
      </c>
      <c r="K20" s="6" t="s">
        <f>=Портфель!F20*Портфель!$Q$13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27" t="n">
        <v>44678</v>
      </c>
      <c r="B21" s="16" t="s">
        <v>276</v>
      </c>
      <c r="C21" s="16" t="s">
        <v>71</v>
      </c>
      <c r="D21" s="16" t="s">
        <v>72</v>
      </c>
      <c r="E21" s="17" t="n">
        <v>19440146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1628</v>
      </c>
      <c r="J21" s="17" t="n">
        <v>0.7275000002572</v>
      </c>
      <c r="K21" s="6" t="s">
        <f>=Портфель!F21*Портфель!$Q$13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27" t="n">
        <v>44678</v>
      </c>
      <c r="B22" s="16" t="s">
        <v>276</v>
      </c>
      <c r="C22" s="16" t="s">
        <v>73</v>
      </c>
      <c r="D22" s="16" t="s">
        <v>74</v>
      </c>
      <c r="E22" s="17" t="n">
        <v>67078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1628</v>
      </c>
      <c r="J22" s="17" t="n">
        <v>0.23650004472405</v>
      </c>
      <c r="K22" s="6" t="s">
        <f>=Портфель!F22*Портфель!$Q$13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27"/>
      <c r="B23" s="16"/>
      <c r="C23" s="16"/>
      <c r="D23" s="16"/>
      <c r="E23" s="17"/>
      <c r="F23" s="7"/>
      <c r="G23" s="17"/>
      <c r="H23" s="16"/>
      <c r="I23" s="7"/>
      <c r="J23" s="17"/>
      <c r="K23" s="4" t="s">
        <v>78</v>
      </c>
      <c r="L23" s="8" t="s">
        <f>=SUBTOTAL(109,L2:L22)</f>
      </c>
      <c r="M23" s="8" t="s">
        <f>=SUBTOTAL(109,M2:M22)</f>
      </c>
      <c r="N23" s="8" t="s">
        <f>=MAX(0,M23*0.13)</f>
      </c>
    </row>
  </sheetData>
  <autoFilter ref="A1:O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286</v>
      </c>
      <c r="D1" s="26" t="s">
        <v>287</v>
      </c>
      <c r="E1" s="26" t="s">
        <v>270</v>
      </c>
      <c r="F1" s="26" t="s">
        <v>288</v>
      </c>
      <c r="G1" s="26" t="s">
        <v>267</v>
      </c>
      <c r="H1" s="26" t="s">
        <v>289</v>
      </c>
      <c r="I1" s="26" t="s">
        <v>290</v>
      </c>
      <c r="J1" s="26" t="s">
        <v>291</v>
      </c>
      <c r="K1" s="26" t="s">
        <v>292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2026-10-10T20:23:03.00Z</dcterms:created>
  <dc:creator>izi-invest.ru</dc:creator>
  <cp:revision>0</cp:revision>
</cp:coreProperties>
</file>